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8.xml" ContentType="application/vnd.openxmlformats-officedocument.drawing+xml"/>
  <Override PartName="/xl/slicers/slicer2.xml" ContentType="application/vnd.ms-excel.slicer+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slicers/slicer3.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claud\GIT\laboratorio-Excel\"/>
    </mc:Choice>
  </mc:AlternateContent>
  <xr:revisionPtr revIDLastSave="0" documentId="13_ncr:1_{DBF5AE30-7F28-4CB5-97DE-B4CD2367C8EA}" xr6:coauthVersionLast="47" xr6:coauthVersionMax="47" xr10:uidLastSave="{00000000-0000-0000-0000-000000000000}"/>
  <bookViews>
    <workbookView xWindow="-108" yWindow="-108" windowWidth="23256" windowHeight="12456" xr2:uid="{00000000-000D-0000-FFFF-FFFF00000000}"/>
  </bookViews>
  <sheets>
    <sheet name="datos_original" sheetId="1" r:id="rId1"/>
    <sheet name="Duplicados" sheetId="22" r:id="rId2"/>
    <sheet name="datos_sinduplicados" sheetId="21" r:id="rId3"/>
    <sheet name="datos_limpio" sheetId="2" r:id="rId4"/>
    <sheet name="eda_numéricas" sheetId="3" r:id="rId5"/>
    <sheet name="eda_categóricas" sheetId="17" r:id="rId6"/>
    <sheet name="eda_temporales" sheetId="19" r:id="rId7"/>
    <sheet name="data_correlación" sheetId="30" r:id="rId8"/>
    <sheet name="eda_correlación" sheetId="15" r:id="rId9"/>
    <sheet name="eda_covarianza" sheetId="16" r:id="rId10"/>
    <sheet name="KPIS" sheetId="23" r:id="rId11"/>
    <sheet name="Dashboard ventas" sheetId="32" r:id="rId12"/>
    <sheet name="Dashboard beneficios" sheetId="33" r:id="rId13"/>
  </sheets>
  <externalReferences>
    <externalReference r:id="rId14"/>
  </externalReferences>
  <definedNames>
    <definedName name="_xlnm._FilterDatabase" localSheetId="0" hidden="1">datos_original!$A$1:$P$530</definedName>
    <definedName name="_xlnm._FilterDatabase" localSheetId="4" hidden="1">eda_numéricas!$A$1:$B$15</definedName>
    <definedName name="DatosExternos_1" localSheetId="2" hidden="1">datos_sinduplicados!$A$1:$X$522</definedName>
    <definedName name="DatosExternos_2" localSheetId="1" hidden="1">Duplicados!$A$1:$B$9</definedName>
    <definedName name="SegmentaciónDeDatos_CATEGORY">#N/A</definedName>
    <definedName name="SegmentaciónDeDatos_CATEGORY1">#N/A</definedName>
    <definedName name="SegmentaciónDeDatos_CATEGORY2">#N/A</definedName>
    <definedName name="SegmentaciónDeDatos_Month">#N/A</definedName>
    <definedName name="SegmentaciónDeDatos_SALE_TYPE">#N/A</definedName>
    <definedName name="SegmentaciónDeDatos_Trimestres__DATE">#N/A</definedName>
    <definedName name="SegmentaciónDeDatos_Trimestres__DATE1">#N/A</definedName>
    <definedName name="SegmentaciónDeDatos_Year">#N/A</definedName>
  </definedNames>
  <calcPr calcId="191029"/>
  <pivotCaches>
    <pivotCache cacheId="0" r:id="rId15"/>
    <pivotCache cacheId="1"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527" i="23" l="1"/>
  <c r="AB395" i="21"/>
  <c r="AA2" i="21"/>
  <c r="AA3" i="21"/>
  <c r="AA4" i="21"/>
  <c r="AA5" i="21"/>
  <c r="AA6" i="21"/>
  <c r="AA7" i="21"/>
  <c r="AA8" i="21"/>
  <c r="AA9" i="21"/>
  <c r="AA10" i="21"/>
  <c r="AA11" i="21"/>
  <c r="AA12" i="21"/>
  <c r="AA13" i="21"/>
  <c r="AA14" i="21"/>
  <c r="AA15" i="21"/>
  <c r="AA16" i="21"/>
  <c r="AA17" i="21"/>
  <c r="AA18" i="21"/>
  <c r="AA19" i="21"/>
  <c r="AA20" i="21"/>
  <c r="AB20" i="21" s="1"/>
  <c r="AA21" i="21"/>
  <c r="AA22" i="21"/>
  <c r="AA23" i="21"/>
  <c r="AA24" i="21"/>
  <c r="AA25" i="21"/>
  <c r="AA26" i="21"/>
  <c r="AA27" i="21"/>
  <c r="AA28" i="21"/>
  <c r="AA29" i="21"/>
  <c r="AA30" i="21"/>
  <c r="AA31" i="21"/>
  <c r="AA32" i="21"/>
  <c r="AA33" i="21"/>
  <c r="AA34" i="21"/>
  <c r="AA35" i="21"/>
  <c r="AA36" i="21"/>
  <c r="AA37" i="21"/>
  <c r="AA38" i="21"/>
  <c r="AA39" i="21"/>
  <c r="AA40" i="21"/>
  <c r="AA41" i="21"/>
  <c r="AA42" i="21"/>
  <c r="AA43" i="21"/>
  <c r="AA44" i="21"/>
  <c r="AA45" i="21"/>
  <c r="AA46" i="21"/>
  <c r="AA47" i="21"/>
  <c r="AA48" i="21"/>
  <c r="AA49" i="21"/>
  <c r="AA50" i="21"/>
  <c r="AA51" i="21"/>
  <c r="AA52" i="21"/>
  <c r="AA53" i="21"/>
  <c r="AA54" i="21"/>
  <c r="AA55" i="21"/>
  <c r="AA56" i="21"/>
  <c r="AA57" i="21"/>
  <c r="AA58" i="21"/>
  <c r="AA59" i="21"/>
  <c r="AA60" i="21"/>
  <c r="AA61" i="21"/>
  <c r="AA62" i="21"/>
  <c r="AA63" i="21"/>
  <c r="AA64" i="21"/>
  <c r="AA65" i="21"/>
  <c r="AA66" i="21"/>
  <c r="AA67" i="21"/>
  <c r="AA68" i="21"/>
  <c r="AB68" i="21" s="1"/>
  <c r="AA69" i="21"/>
  <c r="AA70" i="21"/>
  <c r="AA71" i="21"/>
  <c r="AA72" i="21"/>
  <c r="AA73" i="21"/>
  <c r="AA74" i="21"/>
  <c r="AA75" i="21"/>
  <c r="AA76" i="21"/>
  <c r="AA77" i="21"/>
  <c r="AA78" i="21"/>
  <c r="AA79" i="21"/>
  <c r="AA80" i="21"/>
  <c r="AA81" i="21"/>
  <c r="AA82" i="21"/>
  <c r="AA83" i="21"/>
  <c r="AA84" i="21"/>
  <c r="AA85" i="21"/>
  <c r="AA86" i="21"/>
  <c r="AA87" i="21"/>
  <c r="AA88" i="21"/>
  <c r="AA89" i="21"/>
  <c r="AA90" i="21"/>
  <c r="AA91" i="21"/>
  <c r="AA92" i="21"/>
  <c r="AA93" i="21"/>
  <c r="AA94" i="21"/>
  <c r="AA95" i="21"/>
  <c r="AA96" i="21"/>
  <c r="AA97" i="21"/>
  <c r="AA98" i="21"/>
  <c r="AA99" i="21"/>
  <c r="AA100" i="21"/>
  <c r="AA101" i="21"/>
  <c r="AA102" i="21"/>
  <c r="AA103" i="21"/>
  <c r="AA104" i="21"/>
  <c r="AA105" i="21"/>
  <c r="AA106" i="21"/>
  <c r="AA107" i="21"/>
  <c r="AA108" i="21"/>
  <c r="AA109" i="21"/>
  <c r="AA110" i="21"/>
  <c r="AA111" i="21"/>
  <c r="AA112" i="21"/>
  <c r="AA113" i="21"/>
  <c r="AA114" i="21"/>
  <c r="AA115" i="21"/>
  <c r="AA116" i="21"/>
  <c r="AB116" i="21" s="1"/>
  <c r="AA117" i="21"/>
  <c r="AA118" i="21"/>
  <c r="AA119" i="21"/>
  <c r="AA120" i="21"/>
  <c r="AA121" i="21"/>
  <c r="AA122" i="21"/>
  <c r="AA123" i="21"/>
  <c r="AA124" i="21"/>
  <c r="AA125" i="21"/>
  <c r="AA126" i="21"/>
  <c r="AA127" i="21"/>
  <c r="AA128" i="21"/>
  <c r="AA129" i="21"/>
  <c r="AA130" i="21"/>
  <c r="AA131" i="21"/>
  <c r="AA132" i="21"/>
  <c r="AA133" i="21"/>
  <c r="AA134" i="21"/>
  <c r="AA135" i="21"/>
  <c r="AA136" i="21"/>
  <c r="AA137" i="21"/>
  <c r="AA138" i="21"/>
  <c r="AA139" i="21"/>
  <c r="AA140" i="21"/>
  <c r="AB140" i="21" s="1"/>
  <c r="AA141" i="21"/>
  <c r="AA142" i="21"/>
  <c r="AA143" i="21"/>
  <c r="AA144" i="21"/>
  <c r="AA145" i="21"/>
  <c r="AA146" i="21"/>
  <c r="AA147" i="21"/>
  <c r="AA148" i="21"/>
  <c r="AA149" i="21"/>
  <c r="AA150" i="21"/>
  <c r="AA151" i="21"/>
  <c r="AA152" i="21"/>
  <c r="AA153" i="21"/>
  <c r="AA154" i="21"/>
  <c r="AA155" i="21"/>
  <c r="AA156" i="21"/>
  <c r="AA157" i="21"/>
  <c r="AA158" i="21"/>
  <c r="AA159" i="21"/>
  <c r="AA160" i="21"/>
  <c r="AA161" i="21"/>
  <c r="AA162" i="21"/>
  <c r="AA163" i="21"/>
  <c r="AA164" i="21"/>
  <c r="AB164" i="21" s="1"/>
  <c r="AA165" i="21"/>
  <c r="AA166" i="21"/>
  <c r="AA167" i="21"/>
  <c r="AA168" i="21"/>
  <c r="AA169" i="21"/>
  <c r="AA170" i="21"/>
  <c r="AA171" i="21"/>
  <c r="AA172" i="21"/>
  <c r="AA173" i="21"/>
  <c r="AA174" i="21"/>
  <c r="AA175" i="21"/>
  <c r="AA176" i="21"/>
  <c r="AA177" i="21"/>
  <c r="AA178" i="21"/>
  <c r="AA179" i="21"/>
  <c r="AA180" i="21"/>
  <c r="AA181" i="21"/>
  <c r="AA182" i="21"/>
  <c r="AA183" i="21"/>
  <c r="AA184" i="21"/>
  <c r="AA185" i="21"/>
  <c r="AA186" i="21"/>
  <c r="AA187" i="21"/>
  <c r="AA188" i="21"/>
  <c r="AA189" i="21"/>
  <c r="AA190" i="21"/>
  <c r="AA191" i="21"/>
  <c r="AA192" i="21"/>
  <c r="AA193" i="21"/>
  <c r="AA194" i="21"/>
  <c r="AA195" i="21"/>
  <c r="AA196" i="21"/>
  <c r="AA197" i="21"/>
  <c r="AA198" i="21"/>
  <c r="AA199" i="21"/>
  <c r="AA200" i="21"/>
  <c r="AA201" i="21"/>
  <c r="AB201" i="21" s="1"/>
  <c r="AA202" i="21"/>
  <c r="AA203" i="21"/>
  <c r="AA204" i="21"/>
  <c r="AA205" i="21"/>
  <c r="AA206" i="21"/>
  <c r="AA207" i="21"/>
  <c r="AA208" i="21"/>
  <c r="AA209" i="21"/>
  <c r="AA210" i="21"/>
  <c r="AA211" i="21"/>
  <c r="AA212" i="21"/>
  <c r="AA213" i="21"/>
  <c r="AA214" i="21"/>
  <c r="AA215" i="21"/>
  <c r="AA216" i="21"/>
  <c r="AA217" i="21"/>
  <c r="AA218" i="21"/>
  <c r="AA219" i="21"/>
  <c r="AA220" i="21"/>
  <c r="AA221" i="21"/>
  <c r="AA222" i="21"/>
  <c r="AA223" i="21"/>
  <c r="AA224" i="21"/>
  <c r="AA225" i="21"/>
  <c r="AA226" i="21"/>
  <c r="AA227" i="21"/>
  <c r="AA228" i="21"/>
  <c r="AA229" i="21"/>
  <c r="AA230" i="21"/>
  <c r="AA231" i="21"/>
  <c r="AA232" i="21"/>
  <c r="AA233" i="21"/>
  <c r="AA234" i="21"/>
  <c r="AA235" i="21"/>
  <c r="AA236" i="21"/>
  <c r="AB236" i="21" s="1"/>
  <c r="AA237" i="21"/>
  <c r="AA238" i="21"/>
  <c r="AA239" i="21"/>
  <c r="AA240" i="21"/>
  <c r="AA241" i="21"/>
  <c r="AA242" i="21"/>
  <c r="AA243" i="21"/>
  <c r="AA244" i="21"/>
  <c r="AA245" i="21"/>
  <c r="AA246" i="21"/>
  <c r="AA247" i="21"/>
  <c r="AA248" i="21"/>
  <c r="AA249" i="21"/>
  <c r="AA250" i="21"/>
  <c r="AA251" i="21"/>
  <c r="AA252" i="21"/>
  <c r="AA253" i="21"/>
  <c r="AA254" i="21"/>
  <c r="AA255" i="21"/>
  <c r="AA256" i="21"/>
  <c r="AA257" i="21"/>
  <c r="AA258" i="21"/>
  <c r="AA259" i="21"/>
  <c r="AA260" i="21"/>
  <c r="AA261" i="21"/>
  <c r="AA262" i="21"/>
  <c r="AA263" i="21"/>
  <c r="AA264" i="21"/>
  <c r="AA265" i="21"/>
  <c r="AA266" i="21"/>
  <c r="AA267" i="21"/>
  <c r="AA268" i="21"/>
  <c r="AA269" i="21"/>
  <c r="AA270" i="21"/>
  <c r="AA271" i="21"/>
  <c r="AA272" i="21"/>
  <c r="AB272" i="21" s="1"/>
  <c r="AA273" i="21"/>
  <c r="AA274" i="21"/>
  <c r="AA275" i="21"/>
  <c r="AA276" i="21"/>
  <c r="AA277" i="21"/>
  <c r="AA278" i="21"/>
  <c r="AA279" i="21"/>
  <c r="AA280" i="21"/>
  <c r="AA281" i="21"/>
  <c r="AA282" i="21"/>
  <c r="AA283" i="21"/>
  <c r="AA284" i="21"/>
  <c r="AA285" i="21"/>
  <c r="AA286" i="21"/>
  <c r="AA287" i="21"/>
  <c r="AA288" i="21"/>
  <c r="AA289" i="21"/>
  <c r="AA290" i="21"/>
  <c r="AA291" i="21"/>
  <c r="AA292" i="21"/>
  <c r="AA293" i="21"/>
  <c r="AA294" i="21"/>
  <c r="AA295" i="21"/>
  <c r="AA296" i="21"/>
  <c r="AA297" i="21"/>
  <c r="AA298" i="21"/>
  <c r="AA299" i="21"/>
  <c r="AB299" i="21" s="1"/>
  <c r="AA300" i="21"/>
  <c r="AB300" i="21" s="1"/>
  <c r="AA301" i="21"/>
  <c r="AA302" i="21"/>
  <c r="AA303" i="21"/>
  <c r="AA304" i="21"/>
  <c r="AA305" i="21"/>
  <c r="AA306" i="21"/>
  <c r="AA307" i="21"/>
  <c r="AA308" i="21"/>
  <c r="AA309" i="21"/>
  <c r="AA310" i="21"/>
  <c r="AA311" i="21"/>
  <c r="AA312" i="21"/>
  <c r="AA313" i="21"/>
  <c r="AA314" i="21"/>
  <c r="AA315" i="21"/>
  <c r="AA316" i="21"/>
  <c r="AA317" i="21"/>
  <c r="AA318" i="21"/>
  <c r="AA319" i="21"/>
  <c r="AA320" i="21"/>
  <c r="AA321" i="21"/>
  <c r="AA322" i="21"/>
  <c r="AA323" i="21"/>
  <c r="AA324" i="21"/>
  <c r="AA325" i="21"/>
  <c r="AA326" i="21"/>
  <c r="AA327" i="21"/>
  <c r="AA328" i="21"/>
  <c r="AA329" i="21"/>
  <c r="AA330" i="21"/>
  <c r="AA331" i="21"/>
  <c r="AA332" i="21"/>
  <c r="AA333" i="21"/>
  <c r="AA334" i="21"/>
  <c r="AA335" i="21"/>
  <c r="AA336" i="21"/>
  <c r="AA337" i="21"/>
  <c r="AA338" i="21"/>
  <c r="AA339" i="21"/>
  <c r="AA340" i="21"/>
  <c r="AA341" i="21"/>
  <c r="AA342" i="21"/>
  <c r="AA343" i="21"/>
  <c r="AA344" i="21"/>
  <c r="AA345" i="21"/>
  <c r="AA346" i="21"/>
  <c r="AA347" i="21"/>
  <c r="AA348" i="21"/>
  <c r="AA349" i="21"/>
  <c r="AA350" i="21"/>
  <c r="AA351" i="21"/>
  <c r="AA352" i="21"/>
  <c r="AA353" i="21"/>
  <c r="AA354" i="21"/>
  <c r="AA355" i="21"/>
  <c r="AA356" i="21"/>
  <c r="AB356" i="21" s="1"/>
  <c r="AA357" i="21"/>
  <c r="AA358" i="21"/>
  <c r="AA359" i="21"/>
  <c r="AA360" i="21"/>
  <c r="AA361" i="21"/>
  <c r="AA362" i="21"/>
  <c r="AA363" i="21"/>
  <c r="AA364" i="21"/>
  <c r="AA365" i="21"/>
  <c r="AA366" i="21"/>
  <c r="AA367" i="21"/>
  <c r="AA368" i="21"/>
  <c r="AB368" i="21" s="1"/>
  <c r="AA369" i="21"/>
  <c r="AA370" i="21"/>
  <c r="AA371" i="21"/>
  <c r="AA372" i="21"/>
  <c r="AA373" i="21"/>
  <c r="AA374" i="21"/>
  <c r="AA375" i="21"/>
  <c r="AA376" i="21"/>
  <c r="AA377" i="21"/>
  <c r="AA378" i="21"/>
  <c r="AA379" i="21"/>
  <c r="AA380" i="21"/>
  <c r="AB380" i="21" s="1"/>
  <c r="AA381" i="21"/>
  <c r="AA382" i="21"/>
  <c r="AA383" i="21"/>
  <c r="AA384" i="21"/>
  <c r="AA385" i="21"/>
  <c r="AA386" i="21"/>
  <c r="AA387" i="21"/>
  <c r="AA388" i="21"/>
  <c r="AA389" i="21"/>
  <c r="AA390" i="21"/>
  <c r="AA391" i="21"/>
  <c r="AA392" i="21"/>
  <c r="AB392" i="21" s="1"/>
  <c r="AA393" i="21"/>
  <c r="AA394" i="21"/>
  <c r="AA395" i="21"/>
  <c r="AA396" i="21"/>
  <c r="AA397" i="21"/>
  <c r="AA398" i="21"/>
  <c r="AA399" i="21"/>
  <c r="AA400" i="21"/>
  <c r="AA401" i="21"/>
  <c r="AA402" i="21"/>
  <c r="AA403" i="21"/>
  <c r="AA404" i="21"/>
  <c r="AA405" i="21"/>
  <c r="AA406" i="21"/>
  <c r="AA407" i="21"/>
  <c r="AA408" i="21"/>
  <c r="AA409" i="21"/>
  <c r="AA410" i="21"/>
  <c r="AA411" i="21"/>
  <c r="AA412" i="21"/>
  <c r="AA413" i="21"/>
  <c r="AA414" i="21"/>
  <c r="AA415" i="21"/>
  <c r="AA416" i="21"/>
  <c r="AA417" i="21"/>
  <c r="AA418" i="21"/>
  <c r="AA419" i="21"/>
  <c r="AA420" i="21"/>
  <c r="AA421" i="21"/>
  <c r="AA422" i="21"/>
  <c r="AA423" i="21"/>
  <c r="AA424" i="21"/>
  <c r="AA425" i="21"/>
  <c r="AA426" i="21"/>
  <c r="AA427" i="21"/>
  <c r="AA428" i="21"/>
  <c r="AA429" i="21"/>
  <c r="AA430" i="21"/>
  <c r="AA431" i="21"/>
  <c r="AA432" i="21"/>
  <c r="AA433" i="21"/>
  <c r="AA434" i="21"/>
  <c r="AA435" i="21"/>
  <c r="AA436" i="21"/>
  <c r="AA437" i="21"/>
  <c r="AA438" i="21"/>
  <c r="AA439" i="21"/>
  <c r="AA440" i="21"/>
  <c r="AB440" i="21" s="1"/>
  <c r="AA441" i="21"/>
  <c r="AA442" i="21"/>
  <c r="AA443" i="21"/>
  <c r="AA444" i="21"/>
  <c r="AA445" i="21"/>
  <c r="AA446" i="21"/>
  <c r="AA447" i="21"/>
  <c r="AA448" i="21"/>
  <c r="AA449" i="21"/>
  <c r="AA450" i="21"/>
  <c r="AA451" i="21"/>
  <c r="AA452" i="21"/>
  <c r="AA453" i="21"/>
  <c r="AA454" i="21"/>
  <c r="AA455" i="21"/>
  <c r="AA456" i="21"/>
  <c r="AA457" i="21"/>
  <c r="AA458" i="21"/>
  <c r="AA459" i="21"/>
  <c r="AA460" i="21"/>
  <c r="AA461" i="21"/>
  <c r="AA462" i="21"/>
  <c r="AA463" i="21"/>
  <c r="AA464" i="21"/>
  <c r="AB464" i="21" s="1"/>
  <c r="AA465" i="21"/>
  <c r="AA466" i="21"/>
  <c r="AA467" i="21"/>
  <c r="AA468" i="21"/>
  <c r="AA469" i="21"/>
  <c r="AA470" i="21"/>
  <c r="AA471" i="21"/>
  <c r="AA472" i="21"/>
  <c r="AA473" i="21"/>
  <c r="AA474" i="21"/>
  <c r="AA475" i="21"/>
  <c r="AA476" i="21"/>
  <c r="AA477" i="21"/>
  <c r="AA478" i="21"/>
  <c r="AA479" i="21"/>
  <c r="AA480" i="21"/>
  <c r="AA481" i="21"/>
  <c r="AA482" i="21"/>
  <c r="AA483" i="21"/>
  <c r="AA484" i="21"/>
  <c r="AA485" i="21"/>
  <c r="AA486" i="21"/>
  <c r="AA487" i="21"/>
  <c r="AA488" i="21"/>
  <c r="AA489" i="21"/>
  <c r="AA490" i="21"/>
  <c r="AA491" i="21"/>
  <c r="AA492" i="21"/>
  <c r="AA493" i="21"/>
  <c r="AA494" i="21"/>
  <c r="AA495" i="21"/>
  <c r="AA496" i="21"/>
  <c r="AA497" i="21"/>
  <c r="AA498" i="21"/>
  <c r="AA499" i="21"/>
  <c r="AA500" i="21"/>
  <c r="AA501" i="21"/>
  <c r="AA502" i="21"/>
  <c r="AA503" i="21"/>
  <c r="AA504" i="21"/>
  <c r="AA505" i="21"/>
  <c r="AA506" i="21"/>
  <c r="AA507" i="21"/>
  <c r="AA508" i="21"/>
  <c r="AA509" i="21"/>
  <c r="AA510" i="21"/>
  <c r="AA511" i="21"/>
  <c r="AA512" i="21"/>
  <c r="AA513" i="21"/>
  <c r="AA514" i="21"/>
  <c r="AA515" i="21"/>
  <c r="AA516" i="21"/>
  <c r="AA517" i="21"/>
  <c r="AA518" i="21"/>
  <c r="AA519" i="21"/>
  <c r="AA520" i="21"/>
  <c r="AA521" i="21"/>
  <c r="AA522" i="21"/>
  <c r="Z347" i="21"/>
  <c r="Z491" i="21"/>
  <c r="Z492" i="21"/>
  <c r="Y3" i="21"/>
  <c r="Z3" i="21" s="1"/>
  <c r="Y4" i="21"/>
  <c r="Z4" i="21" s="1"/>
  <c r="Y5" i="21"/>
  <c r="Z5" i="21" s="1"/>
  <c r="Y6" i="21"/>
  <c r="Z6" i="21" s="1"/>
  <c r="Y7" i="21"/>
  <c r="Z7" i="21" s="1"/>
  <c r="Y8" i="21"/>
  <c r="Z8" i="21" s="1"/>
  <c r="Y9" i="21"/>
  <c r="Z9" i="21" s="1"/>
  <c r="Y10" i="21"/>
  <c r="Z10" i="21" s="1"/>
  <c r="Y11" i="21"/>
  <c r="Z11" i="21" s="1"/>
  <c r="Y12" i="21"/>
  <c r="Z12" i="21" s="1"/>
  <c r="Y13" i="21"/>
  <c r="Z13" i="21" s="1"/>
  <c r="AB13" i="21" s="1"/>
  <c r="Y14" i="21"/>
  <c r="Z14" i="21" s="1"/>
  <c r="Y15" i="21"/>
  <c r="Z15" i="21" s="1"/>
  <c r="Y16" i="21"/>
  <c r="Z16" i="21" s="1"/>
  <c r="Y17" i="21"/>
  <c r="Z17" i="21" s="1"/>
  <c r="Y18" i="21"/>
  <c r="Z18" i="21" s="1"/>
  <c r="Y19" i="21"/>
  <c r="Z19" i="21" s="1"/>
  <c r="Y20" i="21"/>
  <c r="Z20" i="21" s="1"/>
  <c r="Y21" i="21"/>
  <c r="Z21" i="21" s="1"/>
  <c r="AB21" i="21" s="1"/>
  <c r="Y22" i="21"/>
  <c r="Z22" i="21" s="1"/>
  <c r="Y23" i="21"/>
  <c r="Z23" i="21" s="1"/>
  <c r="Y24" i="21"/>
  <c r="Z24" i="21" s="1"/>
  <c r="Y25" i="21"/>
  <c r="Z25" i="21" s="1"/>
  <c r="AB25" i="21" s="1"/>
  <c r="Y26" i="21"/>
  <c r="Z26" i="21" s="1"/>
  <c r="Y27" i="21"/>
  <c r="Z27" i="21" s="1"/>
  <c r="Y28" i="21"/>
  <c r="Z28" i="21" s="1"/>
  <c r="Y29" i="21"/>
  <c r="Z29" i="21" s="1"/>
  <c r="Y30" i="21"/>
  <c r="Z30" i="21" s="1"/>
  <c r="Y31" i="21"/>
  <c r="Z31" i="21" s="1"/>
  <c r="Y32" i="21"/>
  <c r="Z32" i="21" s="1"/>
  <c r="Y33" i="21"/>
  <c r="Z33" i="21" s="1"/>
  <c r="Y34" i="21"/>
  <c r="Z34" i="21" s="1"/>
  <c r="Y35" i="21"/>
  <c r="Z35" i="21" s="1"/>
  <c r="Y36" i="21"/>
  <c r="Z36" i="21" s="1"/>
  <c r="Y37" i="21"/>
  <c r="Z37" i="21" s="1"/>
  <c r="AB37" i="21" s="1"/>
  <c r="Y38" i="21"/>
  <c r="Z38" i="21" s="1"/>
  <c r="Y39" i="21"/>
  <c r="Z39" i="21" s="1"/>
  <c r="Y40" i="21"/>
  <c r="Z40" i="21" s="1"/>
  <c r="Y41" i="21"/>
  <c r="Z41" i="21" s="1"/>
  <c r="Y42" i="21"/>
  <c r="Z42" i="21" s="1"/>
  <c r="Y43" i="21"/>
  <c r="Z43" i="21" s="1"/>
  <c r="Y44" i="21"/>
  <c r="Z44" i="21" s="1"/>
  <c r="Y45" i="21"/>
  <c r="Z45" i="21" s="1"/>
  <c r="Y46" i="21"/>
  <c r="Z46" i="21" s="1"/>
  <c r="Y47" i="21"/>
  <c r="Z47" i="21" s="1"/>
  <c r="Y48" i="21"/>
  <c r="Z48" i="21" s="1"/>
  <c r="Y49" i="21"/>
  <c r="Z49" i="21" s="1"/>
  <c r="AB49" i="21" s="1"/>
  <c r="Y50" i="21"/>
  <c r="Z50" i="21" s="1"/>
  <c r="Y51" i="21"/>
  <c r="Z51" i="21" s="1"/>
  <c r="Y52" i="21"/>
  <c r="Z52" i="21" s="1"/>
  <c r="Y53" i="21"/>
  <c r="Z53" i="21" s="1"/>
  <c r="Y54" i="21"/>
  <c r="Z54" i="21" s="1"/>
  <c r="Y55" i="21"/>
  <c r="Z55" i="21" s="1"/>
  <c r="Y56" i="21"/>
  <c r="Z56" i="21" s="1"/>
  <c r="Y57" i="21"/>
  <c r="Z57" i="21" s="1"/>
  <c r="Y58" i="21"/>
  <c r="Z58" i="21" s="1"/>
  <c r="Y59" i="21"/>
  <c r="Z59" i="21" s="1"/>
  <c r="Y60" i="21"/>
  <c r="Z60" i="21" s="1"/>
  <c r="Y61" i="21"/>
  <c r="Z61" i="21" s="1"/>
  <c r="AB61" i="21" s="1"/>
  <c r="Y62" i="21"/>
  <c r="Z62" i="21" s="1"/>
  <c r="Y63" i="21"/>
  <c r="Z63" i="21" s="1"/>
  <c r="Y64" i="21"/>
  <c r="Z64" i="21" s="1"/>
  <c r="Y65" i="21"/>
  <c r="Z65" i="21" s="1"/>
  <c r="Y66" i="21"/>
  <c r="Z66" i="21" s="1"/>
  <c r="Y67" i="21"/>
  <c r="Z67" i="21" s="1"/>
  <c r="Y68" i="21"/>
  <c r="Z68" i="21" s="1"/>
  <c r="Y69" i="21"/>
  <c r="Z69" i="21" s="1"/>
  <c r="Y70" i="21"/>
  <c r="Z70" i="21" s="1"/>
  <c r="Y71" i="21"/>
  <c r="Z71" i="21" s="1"/>
  <c r="AB71" i="21" s="1"/>
  <c r="Y72" i="21"/>
  <c r="Z72" i="21" s="1"/>
  <c r="Y73" i="21"/>
  <c r="Z73" i="21" s="1"/>
  <c r="AB73" i="21" s="1"/>
  <c r="Y74" i="21"/>
  <c r="Z74" i="21" s="1"/>
  <c r="Y75" i="21"/>
  <c r="Z75" i="21" s="1"/>
  <c r="Y76" i="21"/>
  <c r="Z76" i="21" s="1"/>
  <c r="Y77" i="21"/>
  <c r="Z77" i="21" s="1"/>
  <c r="Y78" i="21"/>
  <c r="Z78" i="21" s="1"/>
  <c r="Y79" i="21"/>
  <c r="Z79" i="21" s="1"/>
  <c r="Y80" i="21"/>
  <c r="Z80" i="21" s="1"/>
  <c r="Y81" i="21"/>
  <c r="Z81" i="21" s="1"/>
  <c r="Y82" i="21"/>
  <c r="Z82" i="21" s="1"/>
  <c r="Y83" i="21"/>
  <c r="Z83" i="21" s="1"/>
  <c r="Y84" i="21"/>
  <c r="Z84" i="21" s="1"/>
  <c r="Y85" i="21"/>
  <c r="Z85" i="21" s="1"/>
  <c r="AB85" i="21" s="1"/>
  <c r="Y86" i="21"/>
  <c r="Z86" i="21" s="1"/>
  <c r="Y87" i="21"/>
  <c r="Z87" i="21" s="1"/>
  <c r="Y88" i="21"/>
  <c r="Z88" i="21" s="1"/>
  <c r="Y89" i="21"/>
  <c r="Z89" i="21" s="1"/>
  <c r="Y90" i="21"/>
  <c r="Z90" i="21" s="1"/>
  <c r="Y91" i="21"/>
  <c r="Z91" i="21" s="1"/>
  <c r="Y92" i="21"/>
  <c r="Z92" i="21" s="1"/>
  <c r="Y93" i="21"/>
  <c r="Z93" i="21" s="1"/>
  <c r="Y94" i="21"/>
  <c r="Z94" i="21" s="1"/>
  <c r="Y95" i="21"/>
  <c r="Z95" i="21" s="1"/>
  <c r="AB95" i="21" s="1"/>
  <c r="Y96" i="21"/>
  <c r="Z96" i="21" s="1"/>
  <c r="Y97" i="21"/>
  <c r="Z97" i="21" s="1"/>
  <c r="AB97" i="21" s="1"/>
  <c r="Y98" i="21"/>
  <c r="Z98" i="21" s="1"/>
  <c r="Y99" i="21"/>
  <c r="Z99" i="21" s="1"/>
  <c r="Y100" i="21"/>
  <c r="Z100" i="21" s="1"/>
  <c r="Y101" i="21"/>
  <c r="Z101" i="21" s="1"/>
  <c r="Y102" i="21"/>
  <c r="Z102" i="21" s="1"/>
  <c r="Y103" i="21"/>
  <c r="Z103" i="21" s="1"/>
  <c r="Y104" i="21"/>
  <c r="Z104" i="21" s="1"/>
  <c r="Y105" i="21"/>
  <c r="Z105" i="21" s="1"/>
  <c r="AB105" i="21" s="1"/>
  <c r="Y106" i="21"/>
  <c r="Z106" i="21" s="1"/>
  <c r="Y107" i="21"/>
  <c r="Z107" i="21" s="1"/>
  <c r="Y108" i="21"/>
  <c r="Z108" i="21" s="1"/>
  <c r="Y109" i="21"/>
  <c r="Z109" i="21" s="1"/>
  <c r="AB109" i="21" s="1"/>
  <c r="Y110" i="21"/>
  <c r="Z110" i="21" s="1"/>
  <c r="Y111" i="21"/>
  <c r="Z111" i="21" s="1"/>
  <c r="Y112" i="21"/>
  <c r="Z112" i="21" s="1"/>
  <c r="Y113" i="21"/>
  <c r="Z113" i="21" s="1"/>
  <c r="Y114" i="21"/>
  <c r="Z114" i="21" s="1"/>
  <c r="Y115" i="21"/>
  <c r="Z115" i="21" s="1"/>
  <c r="Y116" i="21"/>
  <c r="Z116" i="21" s="1"/>
  <c r="Y117" i="21"/>
  <c r="Z117" i="21" s="1"/>
  <c r="Y118" i="21"/>
  <c r="Z118" i="21" s="1"/>
  <c r="Y119" i="21"/>
  <c r="Z119" i="21" s="1"/>
  <c r="Y120" i="21"/>
  <c r="Z120" i="21" s="1"/>
  <c r="Y121" i="21"/>
  <c r="Z121" i="21" s="1"/>
  <c r="AB121" i="21" s="1"/>
  <c r="Y122" i="21"/>
  <c r="Z122" i="21" s="1"/>
  <c r="Y123" i="21"/>
  <c r="Z123" i="21" s="1"/>
  <c r="Y124" i="21"/>
  <c r="Z124" i="21" s="1"/>
  <c r="Y125" i="21"/>
  <c r="Z125" i="21" s="1"/>
  <c r="Y126" i="21"/>
  <c r="Z126" i="21" s="1"/>
  <c r="Y127" i="21"/>
  <c r="Z127" i="21" s="1"/>
  <c r="Y128" i="21"/>
  <c r="Z128" i="21" s="1"/>
  <c r="Y129" i="21"/>
  <c r="Z129" i="21" s="1"/>
  <c r="Y130" i="21"/>
  <c r="Z130" i="21" s="1"/>
  <c r="Y131" i="21"/>
  <c r="Z131" i="21" s="1"/>
  <c r="Y132" i="21"/>
  <c r="Z132" i="21" s="1"/>
  <c r="Y133" i="21"/>
  <c r="Z133" i="21" s="1"/>
  <c r="AB133" i="21" s="1"/>
  <c r="Y134" i="21"/>
  <c r="Z134" i="21" s="1"/>
  <c r="Y135" i="21"/>
  <c r="Z135" i="21" s="1"/>
  <c r="Y136" i="21"/>
  <c r="Z136" i="21" s="1"/>
  <c r="Y137" i="21"/>
  <c r="Z137" i="21" s="1"/>
  <c r="Y138" i="21"/>
  <c r="Z138" i="21" s="1"/>
  <c r="Y139" i="21"/>
  <c r="Z139" i="21" s="1"/>
  <c r="Y140" i="21"/>
  <c r="Z140" i="21" s="1"/>
  <c r="Y141" i="21"/>
  <c r="Z141" i="21" s="1"/>
  <c r="AB141" i="21" s="1"/>
  <c r="Y142" i="21"/>
  <c r="Z142" i="21" s="1"/>
  <c r="Y143" i="21"/>
  <c r="Z143" i="21" s="1"/>
  <c r="Y144" i="21"/>
  <c r="Z144" i="21" s="1"/>
  <c r="Y145" i="21"/>
  <c r="Z145" i="21" s="1"/>
  <c r="AB145" i="21" s="1"/>
  <c r="Y146" i="21"/>
  <c r="Z146" i="21" s="1"/>
  <c r="Y147" i="21"/>
  <c r="Z147" i="21" s="1"/>
  <c r="Y148" i="21"/>
  <c r="Z148" i="21" s="1"/>
  <c r="Y149" i="21"/>
  <c r="Z149" i="21" s="1"/>
  <c r="Y150" i="21"/>
  <c r="Z150" i="21" s="1"/>
  <c r="Y151" i="21"/>
  <c r="Z151" i="21" s="1"/>
  <c r="Y152" i="21"/>
  <c r="Z152" i="21" s="1"/>
  <c r="Y153" i="21"/>
  <c r="Z153" i="21" s="1"/>
  <c r="AB153" i="21" s="1"/>
  <c r="Y154" i="21"/>
  <c r="Z154" i="21" s="1"/>
  <c r="Y155" i="21"/>
  <c r="Z155" i="21" s="1"/>
  <c r="Y156" i="21"/>
  <c r="Z156" i="21" s="1"/>
  <c r="Y157" i="21"/>
  <c r="Z157" i="21" s="1"/>
  <c r="AB157" i="21" s="1"/>
  <c r="Y158" i="21"/>
  <c r="Z158" i="21" s="1"/>
  <c r="Y159" i="21"/>
  <c r="Z159" i="21" s="1"/>
  <c r="Y160" i="21"/>
  <c r="Z160" i="21" s="1"/>
  <c r="Y161" i="21"/>
  <c r="Z161" i="21" s="1"/>
  <c r="Y162" i="21"/>
  <c r="Z162" i="21" s="1"/>
  <c r="Y163" i="21"/>
  <c r="Z163" i="21" s="1"/>
  <c r="Y164" i="21"/>
  <c r="Z164" i="21" s="1"/>
  <c r="Y165" i="21"/>
  <c r="Z165" i="21" s="1"/>
  <c r="Y166" i="21"/>
  <c r="Z166" i="21" s="1"/>
  <c r="Y167" i="21"/>
  <c r="Z167" i="21" s="1"/>
  <c r="Y168" i="21"/>
  <c r="Z168" i="21" s="1"/>
  <c r="Y169" i="21"/>
  <c r="Z169" i="21" s="1"/>
  <c r="AB169" i="21" s="1"/>
  <c r="Y170" i="21"/>
  <c r="Z170" i="21" s="1"/>
  <c r="Y171" i="21"/>
  <c r="Z171" i="21" s="1"/>
  <c r="Y172" i="21"/>
  <c r="Z172" i="21" s="1"/>
  <c r="Y173" i="21"/>
  <c r="Z173" i="21" s="1"/>
  <c r="Y174" i="21"/>
  <c r="Z174" i="21" s="1"/>
  <c r="Y175" i="21"/>
  <c r="Z175" i="21" s="1"/>
  <c r="Y176" i="21"/>
  <c r="Z176" i="21" s="1"/>
  <c r="Y177" i="21"/>
  <c r="Z177" i="21" s="1"/>
  <c r="Y178" i="21"/>
  <c r="Z178" i="21" s="1"/>
  <c r="Y179" i="21"/>
  <c r="Z179" i="21" s="1"/>
  <c r="Y180" i="21"/>
  <c r="Z180" i="21" s="1"/>
  <c r="Y181" i="21"/>
  <c r="Z181" i="21" s="1"/>
  <c r="AB181" i="21" s="1"/>
  <c r="Y182" i="21"/>
  <c r="Z182" i="21" s="1"/>
  <c r="Y183" i="21"/>
  <c r="Z183" i="21" s="1"/>
  <c r="Y184" i="21"/>
  <c r="Z184" i="21" s="1"/>
  <c r="Y185" i="21"/>
  <c r="Z185" i="21" s="1"/>
  <c r="Y186" i="21"/>
  <c r="Z186" i="21" s="1"/>
  <c r="Y187" i="21"/>
  <c r="Z187" i="21" s="1"/>
  <c r="Y188" i="21"/>
  <c r="Z188" i="21" s="1"/>
  <c r="Y189" i="21"/>
  <c r="Z189" i="21" s="1"/>
  <c r="Y190" i="21"/>
  <c r="Z190" i="21" s="1"/>
  <c r="Y191" i="21"/>
  <c r="Z191" i="21" s="1"/>
  <c r="Y192" i="21"/>
  <c r="Z192" i="21" s="1"/>
  <c r="Y193" i="21"/>
  <c r="Z193" i="21" s="1"/>
  <c r="AB193" i="21" s="1"/>
  <c r="Y194" i="21"/>
  <c r="Z194" i="21" s="1"/>
  <c r="Y195" i="21"/>
  <c r="Z195" i="21" s="1"/>
  <c r="Y196" i="21"/>
  <c r="Z196" i="21" s="1"/>
  <c r="Y197" i="21"/>
  <c r="Z197" i="21" s="1"/>
  <c r="Y198" i="21"/>
  <c r="Z198" i="21" s="1"/>
  <c r="Y199" i="21"/>
  <c r="Z199" i="21" s="1"/>
  <c r="Y200" i="21"/>
  <c r="Z200" i="21" s="1"/>
  <c r="Y201" i="21"/>
  <c r="Z201" i="21" s="1"/>
  <c r="Y202" i="21"/>
  <c r="Z202" i="21" s="1"/>
  <c r="Y203" i="21"/>
  <c r="Z203" i="21" s="1"/>
  <c r="AB203" i="21" s="1"/>
  <c r="Y204" i="21"/>
  <c r="Z204" i="21" s="1"/>
  <c r="AB204" i="21" s="1"/>
  <c r="Y205" i="21"/>
  <c r="Z205" i="21" s="1"/>
  <c r="AB205" i="21" s="1"/>
  <c r="Y206" i="21"/>
  <c r="Z206" i="21" s="1"/>
  <c r="Y207" i="21"/>
  <c r="Z207" i="21" s="1"/>
  <c r="Y208" i="21"/>
  <c r="Z208" i="21" s="1"/>
  <c r="Y209" i="21"/>
  <c r="Z209" i="21" s="1"/>
  <c r="Y210" i="21"/>
  <c r="Z210" i="21" s="1"/>
  <c r="Y211" i="21"/>
  <c r="Z211" i="21" s="1"/>
  <c r="Y212" i="21"/>
  <c r="Z212" i="21" s="1"/>
  <c r="Y213" i="21"/>
  <c r="Z213" i="21" s="1"/>
  <c r="Y214" i="21"/>
  <c r="Z214" i="21" s="1"/>
  <c r="Y215" i="21"/>
  <c r="Z215" i="21" s="1"/>
  <c r="Y216" i="21"/>
  <c r="Z216" i="21" s="1"/>
  <c r="Y217" i="21"/>
  <c r="Z217" i="21" s="1"/>
  <c r="AB217" i="21" s="1"/>
  <c r="Y218" i="21"/>
  <c r="Z218" i="21" s="1"/>
  <c r="Y219" i="21"/>
  <c r="Z219" i="21" s="1"/>
  <c r="Y220" i="21"/>
  <c r="Z220" i="21" s="1"/>
  <c r="Y221" i="21"/>
  <c r="Z221" i="21" s="1"/>
  <c r="Y222" i="21"/>
  <c r="Z222" i="21" s="1"/>
  <c r="Y223" i="21"/>
  <c r="Z223" i="21" s="1"/>
  <c r="Y224" i="21"/>
  <c r="Z224" i="21" s="1"/>
  <c r="Y225" i="21"/>
  <c r="Z225" i="21" s="1"/>
  <c r="Y226" i="21"/>
  <c r="Z226" i="21" s="1"/>
  <c r="Y227" i="21"/>
  <c r="Z227" i="21" s="1"/>
  <c r="AB227" i="21" s="1"/>
  <c r="Y228" i="21"/>
  <c r="Z228" i="21" s="1"/>
  <c r="Y229" i="21"/>
  <c r="Z229" i="21" s="1"/>
  <c r="AB229" i="21" s="1"/>
  <c r="Y230" i="21"/>
  <c r="Z230" i="21" s="1"/>
  <c r="Y231" i="21"/>
  <c r="Z231" i="21" s="1"/>
  <c r="Y232" i="21"/>
  <c r="Z232" i="21" s="1"/>
  <c r="Y233" i="21"/>
  <c r="Z233" i="21" s="1"/>
  <c r="Y234" i="21"/>
  <c r="Z234" i="21" s="1"/>
  <c r="Y235" i="21"/>
  <c r="Z235" i="21" s="1"/>
  <c r="Y236" i="21"/>
  <c r="Z236" i="21" s="1"/>
  <c r="Y237" i="21"/>
  <c r="Z237" i="21" s="1"/>
  <c r="Y238" i="21"/>
  <c r="Z238" i="21" s="1"/>
  <c r="Y239" i="21"/>
  <c r="Z239" i="21" s="1"/>
  <c r="Y240" i="21"/>
  <c r="Z240" i="21" s="1"/>
  <c r="Y241" i="21"/>
  <c r="Z241" i="21" s="1"/>
  <c r="AB241" i="21" s="1"/>
  <c r="Y242" i="21"/>
  <c r="Z242" i="21" s="1"/>
  <c r="Y243" i="21"/>
  <c r="Z243" i="21" s="1"/>
  <c r="Y244" i="21"/>
  <c r="Z244" i="21" s="1"/>
  <c r="Y245" i="21"/>
  <c r="Z245" i="21" s="1"/>
  <c r="Y246" i="21"/>
  <c r="Z246" i="21" s="1"/>
  <c r="Y247" i="21"/>
  <c r="Z247" i="21" s="1"/>
  <c r="Y248" i="21"/>
  <c r="Z248" i="21" s="1"/>
  <c r="Y249" i="21"/>
  <c r="Z249" i="21" s="1"/>
  <c r="Y250" i="21"/>
  <c r="Z250" i="21" s="1"/>
  <c r="Y251" i="21"/>
  <c r="Z251" i="21" s="1"/>
  <c r="Y252" i="21"/>
  <c r="Z252" i="21" s="1"/>
  <c r="Y253" i="21"/>
  <c r="Z253" i="21" s="1"/>
  <c r="AB253" i="21" s="1"/>
  <c r="Y254" i="21"/>
  <c r="Z254" i="21" s="1"/>
  <c r="Y255" i="21"/>
  <c r="Z255" i="21" s="1"/>
  <c r="Y256" i="21"/>
  <c r="Z256" i="21" s="1"/>
  <c r="Y257" i="21"/>
  <c r="Z257" i="21" s="1"/>
  <c r="Y258" i="21"/>
  <c r="Z258" i="21" s="1"/>
  <c r="Y259" i="21"/>
  <c r="Z259" i="21" s="1"/>
  <c r="Y260" i="21"/>
  <c r="Z260" i="21" s="1"/>
  <c r="Y261" i="21"/>
  <c r="Z261" i="21" s="1"/>
  <c r="Y262" i="21"/>
  <c r="Z262" i="21" s="1"/>
  <c r="Y263" i="21"/>
  <c r="Z263" i="21" s="1"/>
  <c r="Y264" i="21"/>
  <c r="Z264" i="21" s="1"/>
  <c r="Y265" i="21"/>
  <c r="Z265" i="21" s="1"/>
  <c r="AB265" i="21" s="1"/>
  <c r="Y266" i="21"/>
  <c r="Z266" i="21" s="1"/>
  <c r="Y267" i="21"/>
  <c r="Z267" i="21" s="1"/>
  <c r="Y268" i="21"/>
  <c r="Z268" i="21" s="1"/>
  <c r="Y269" i="21"/>
  <c r="Z269" i="21" s="1"/>
  <c r="Y270" i="21"/>
  <c r="Z270" i="21" s="1"/>
  <c r="Y271" i="21"/>
  <c r="Z271" i="21" s="1"/>
  <c r="Y272" i="21"/>
  <c r="Z272" i="21" s="1"/>
  <c r="Y273" i="21"/>
  <c r="Z273" i="21" s="1"/>
  <c r="Y274" i="21"/>
  <c r="Z274" i="21" s="1"/>
  <c r="Y275" i="21"/>
  <c r="Z275" i="21" s="1"/>
  <c r="Y276" i="21"/>
  <c r="Z276" i="21" s="1"/>
  <c r="Y277" i="21"/>
  <c r="Z277" i="21" s="1"/>
  <c r="AB277" i="21" s="1"/>
  <c r="Y278" i="21"/>
  <c r="Z278" i="21" s="1"/>
  <c r="Y279" i="21"/>
  <c r="Z279" i="21" s="1"/>
  <c r="Y280" i="21"/>
  <c r="Z280" i="21" s="1"/>
  <c r="Y281" i="21"/>
  <c r="Z281" i="21" s="1"/>
  <c r="Y282" i="21"/>
  <c r="Z282" i="21" s="1"/>
  <c r="Y283" i="21"/>
  <c r="Z283" i="21" s="1"/>
  <c r="Y284" i="21"/>
  <c r="Z284" i="21" s="1"/>
  <c r="Y285" i="21"/>
  <c r="Z285" i="21" s="1"/>
  <c r="Y286" i="21"/>
  <c r="Z286" i="21" s="1"/>
  <c r="Y287" i="21"/>
  <c r="Z287" i="21" s="1"/>
  <c r="Y288" i="21"/>
  <c r="Z288" i="21" s="1"/>
  <c r="Y289" i="21"/>
  <c r="Z289" i="21" s="1"/>
  <c r="AB289" i="21" s="1"/>
  <c r="Y290" i="21"/>
  <c r="Z290" i="21" s="1"/>
  <c r="Y291" i="21"/>
  <c r="Z291" i="21" s="1"/>
  <c r="Y292" i="21"/>
  <c r="Z292" i="21" s="1"/>
  <c r="Y293" i="21"/>
  <c r="Z293" i="21" s="1"/>
  <c r="Y294" i="21"/>
  <c r="Z294" i="21" s="1"/>
  <c r="Y295" i="21"/>
  <c r="Z295" i="21" s="1"/>
  <c r="Y296" i="21"/>
  <c r="Z296" i="21" s="1"/>
  <c r="Y297" i="21"/>
  <c r="Z297" i="21" s="1"/>
  <c r="Y298" i="21"/>
  <c r="Z298" i="21" s="1"/>
  <c r="Y299" i="21"/>
  <c r="Z299" i="21" s="1"/>
  <c r="Y300" i="21"/>
  <c r="Z300" i="21" s="1"/>
  <c r="Y301" i="21"/>
  <c r="Z301" i="21" s="1"/>
  <c r="AB301" i="21" s="1"/>
  <c r="Y302" i="21"/>
  <c r="Z302" i="21" s="1"/>
  <c r="Y303" i="21"/>
  <c r="Z303" i="21" s="1"/>
  <c r="Y304" i="21"/>
  <c r="Z304" i="21" s="1"/>
  <c r="Y305" i="21"/>
  <c r="Z305" i="21" s="1"/>
  <c r="Y306" i="21"/>
  <c r="Z306" i="21" s="1"/>
  <c r="Y307" i="21"/>
  <c r="Z307" i="21" s="1"/>
  <c r="Y308" i="21"/>
  <c r="Z308" i="21" s="1"/>
  <c r="Y309" i="21"/>
  <c r="Z309" i="21" s="1"/>
  <c r="Y310" i="21"/>
  <c r="Z310" i="21" s="1"/>
  <c r="Y311" i="21"/>
  <c r="Z311" i="21" s="1"/>
  <c r="Y312" i="21"/>
  <c r="Z312" i="21" s="1"/>
  <c r="Y313" i="21"/>
  <c r="Z313" i="21" s="1"/>
  <c r="AB313" i="21" s="1"/>
  <c r="Y314" i="21"/>
  <c r="Z314" i="21" s="1"/>
  <c r="Y315" i="21"/>
  <c r="Z315" i="21" s="1"/>
  <c r="Y316" i="21"/>
  <c r="Z316" i="21" s="1"/>
  <c r="Y317" i="21"/>
  <c r="Z317" i="21" s="1"/>
  <c r="Y318" i="21"/>
  <c r="Z318" i="21" s="1"/>
  <c r="Y319" i="21"/>
  <c r="Z319" i="21" s="1"/>
  <c r="Y320" i="21"/>
  <c r="Z320" i="21" s="1"/>
  <c r="Y321" i="21"/>
  <c r="Z321" i="21" s="1"/>
  <c r="Y322" i="21"/>
  <c r="Z322" i="21" s="1"/>
  <c r="Y323" i="21"/>
  <c r="Z323" i="21" s="1"/>
  <c r="Y324" i="21"/>
  <c r="Z324" i="21" s="1"/>
  <c r="Y325" i="21"/>
  <c r="Z325" i="21" s="1"/>
  <c r="AB325" i="21" s="1"/>
  <c r="Y326" i="21"/>
  <c r="Z326" i="21" s="1"/>
  <c r="Y327" i="21"/>
  <c r="Z327" i="21" s="1"/>
  <c r="Y328" i="21"/>
  <c r="Z328" i="21" s="1"/>
  <c r="Y329" i="21"/>
  <c r="Z329" i="21" s="1"/>
  <c r="Y330" i="21"/>
  <c r="Z330" i="21" s="1"/>
  <c r="Y331" i="21"/>
  <c r="Z331" i="21" s="1"/>
  <c r="Y332" i="21"/>
  <c r="Z332" i="21" s="1"/>
  <c r="Y333" i="21"/>
  <c r="Z333" i="21" s="1"/>
  <c r="Y334" i="21"/>
  <c r="Z334" i="21" s="1"/>
  <c r="Y335" i="21"/>
  <c r="Z335" i="21" s="1"/>
  <c r="Y336" i="21"/>
  <c r="Z336" i="21" s="1"/>
  <c r="Y337" i="21"/>
  <c r="Z337" i="21" s="1"/>
  <c r="AB337" i="21" s="1"/>
  <c r="Y338" i="21"/>
  <c r="Z338" i="21" s="1"/>
  <c r="AB338" i="21" s="1"/>
  <c r="Y339" i="21"/>
  <c r="Z339" i="21" s="1"/>
  <c r="Y340" i="21"/>
  <c r="Z340" i="21" s="1"/>
  <c r="Y341" i="21"/>
  <c r="Z341" i="21" s="1"/>
  <c r="Y342" i="21"/>
  <c r="Z342" i="21" s="1"/>
  <c r="Y343" i="21"/>
  <c r="Z343" i="21" s="1"/>
  <c r="Y344" i="21"/>
  <c r="Z344" i="21" s="1"/>
  <c r="Y345" i="21"/>
  <c r="Z345" i="21" s="1"/>
  <c r="Y346" i="21"/>
  <c r="Z346" i="21" s="1"/>
  <c r="Y347" i="21"/>
  <c r="Y348" i="21"/>
  <c r="Z348" i="21" s="1"/>
  <c r="Y349" i="21"/>
  <c r="Z349" i="21" s="1"/>
  <c r="AB349" i="21" s="1"/>
  <c r="Y350" i="21"/>
  <c r="Z350" i="21" s="1"/>
  <c r="AB350" i="21" s="1"/>
  <c r="Y351" i="21"/>
  <c r="Z351" i="21" s="1"/>
  <c r="Y352" i="21"/>
  <c r="Z352" i="21" s="1"/>
  <c r="Y353" i="21"/>
  <c r="Z353" i="21" s="1"/>
  <c r="Y354" i="21"/>
  <c r="Z354" i="21" s="1"/>
  <c r="Y355" i="21"/>
  <c r="Z355" i="21" s="1"/>
  <c r="Y356" i="21"/>
  <c r="Z356" i="21" s="1"/>
  <c r="Y357" i="21"/>
  <c r="Z357" i="21" s="1"/>
  <c r="Y358" i="21"/>
  <c r="Z358" i="21" s="1"/>
  <c r="Y359" i="21"/>
  <c r="Z359" i="21" s="1"/>
  <c r="Y360" i="21"/>
  <c r="Z360" i="21" s="1"/>
  <c r="Y361" i="21"/>
  <c r="Z361" i="21" s="1"/>
  <c r="AB361" i="21" s="1"/>
  <c r="Y362" i="21"/>
  <c r="Z362" i="21" s="1"/>
  <c r="AB362" i="21" s="1"/>
  <c r="Y363" i="21"/>
  <c r="Z363" i="21" s="1"/>
  <c r="Y364" i="21"/>
  <c r="Z364" i="21" s="1"/>
  <c r="Y365" i="21"/>
  <c r="Z365" i="21" s="1"/>
  <c r="Y366" i="21"/>
  <c r="Z366" i="21" s="1"/>
  <c r="Y367" i="21"/>
  <c r="Z367" i="21" s="1"/>
  <c r="Y368" i="21"/>
  <c r="Z368" i="21" s="1"/>
  <c r="Y369" i="21"/>
  <c r="Z369" i="21" s="1"/>
  <c r="Y370" i="21"/>
  <c r="Z370" i="21" s="1"/>
  <c r="Y371" i="21"/>
  <c r="Z371" i="21" s="1"/>
  <c r="Y372" i="21"/>
  <c r="Z372" i="21" s="1"/>
  <c r="Y373" i="21"/>
  <c r="Z373" i="21" s="1"/>
  <c r="AB373" i="21" s="1"/>
  <c r="Y374" i="21"/>
  <c r="Z374" i="21" s="1"/>
  <c r="AB374" i="21" s="1"/>
  <c r="Y375" i="21"/>
  <c r="Z375" i="21" s="1"/>
  <c r="Y376" i="21"/>
  <c r="Z376" i="21" s="1"/>
  <c r="Y377" i="21"/>
  <c r="Z377" i="21" s="1"/>
  <c r="Y378" i="21"/>
  <c r="Z378" i="21" s="1"/>
  <c r="Y379" i="21"/>
  <c r="Z379" i="21" s="1"/>
  <c r="Y380" i="21"/>
  <c r="Z380" i="21" s="1"/>
  <c r="Y381" i="21"/>
  <c r="Z381" i="21" s="1"/>
  <c r="Y382" i="21"/>
  <c r="Z382" i="21" s="1"/>
  <c r="Y383" i="21"/>
  <c r="Z383" i="21" s="1"/>
  <c r="Y384" i="21"/>
  <c r="Z384" i="21" s="1"/>
  <c r="Y385" i="21"/>
  <c r="Z385" i="21" s="1"/>
  <c r="AB385" i="21" s="1"/>
  <c r="Y386" i="21"/>
  <c r="Z386" i="21" s="1"/>
  <c r="AB386" i="21" s="1"/>
  <c r="Y387" i="21"/>
  <c r="Z387" i="21" s="1"/>
  <c r="Y388" i="21"/>
  <c r="Z388" i="21" s="1"/>
  <c r="Y389" i="21"/>
  <c r="Z389" i="21" s="1"/>
  <c r="Y390" i="21"/>
  <c r="Z390" i="21" s="1"/>
  <c r="Y391" i="21"/>
  <c r="Z391" i="21" s="1"/>
  <c r="Y392" i="21"/>
  <c r="Z392" i="21" s="1"/>
  <c r="Y393" i="21"/>
  <c r="Z393" i="21" s="1"/>
  <c r="Y394" i="21"/>
  <c r="Z394" i="21" s="1"/>
  <c r="Y395" i="21"/>
  <c r="Z395" i="21" s="1"/>
  <c r="Y396" i="21"/>
  <c r="Z396" i="21" s="1"/>
  <c r="Y397" i="21"/>
  <c r="Z397" i="21" s="1"/>
  <c r="AB397" i="21" s="1"/>
  <c r="Y398" i="21"/>
  <c r="Z398" i="21" s="1"/>
  <c r="AB398" i="21" s="1"/>
  <c r="Y399" i="21"/>
  <c r="Z399" i="21" s="1"/>
  <c r="Y400" i="21"/>
  <c r="Z400" i="21" s="1"/>
  <c r="Y401" i="21"/>
  <c r="Z401" i="21" s="1"/>
  <c r="Y402" i="21"/>
  <c r="Z402" i="21" s="1"/>
  <c r="Y403" i="21"/>
  <c r="Z403" i="21" s="1"/>
  <c r="Y404" i="21"/>
  <c r="Z404" i="21" s="1"/>
  <c r="Y405" i="21"/>
  <c r="Z405" i="21" s="1"/>
  <c r="Y406" i="21"/>
  <c r="Z406" i="21" s="1"/>
  <c r="Y407" i="21"/>
  <c r="Z407" i="21" s="1"/>
  <c r="Y408" i="21"/>
  <c r="Z408" i="21" s="1"/>
  <c r="Y409" i="21"/>
  <c r="Z409" i="21" s="1"/>
  <c r="AB409" i="21" s="1"/>
  <c r="Y410" i="21"/>
  <c r="Z410" i="21" s="1"/>
  <c r="AB410" i="21" s="1"/>
  <c r="Y411" i="21"/>
  <c r="Z411" i="21" s="1"/>
  <c r="Y412" i="21"/>
  <c r="Z412" i="21" s="1"/>
  <c r="Y413" i="21"/>
  <c r="Z413" i="21" s="1"/>
  <c r="Y414" i="21"/>
  <c r="Z414" i="21" s="1"/>
  <c r="Y415" i="21"/>
  <c r="Z415" i="21" s="1"/>
  <c r="Y416" i="21"/>
  <c r="Z416" i="21" s="1"/>
  <c r="Y417" i="21"/>
  <c r="Z417" i="21" s="1"/>
  <c r="Y418" i="21"/>
  <c r="Z418" i="21" s="1"/>
  <c r="Y419" i="21"/>
  <c r="Z419" i="21" s="1"/>
  <c r="Y420" i="21"/>
  <c r="Z420" i="21" s="1"/>
  <c r="Y421" i="21"/>
  <c r="Z421" i="21" s="1"/>
  <c r="AB421" i="21" s="1"/>
  <c r="Y422" i="21"/>
  <c r="Z422" i="21" s="1"/>
  <c r="AB422" i="21" s="1"/>
  <c r="Y423" i="21"/>
  <c r="Z423" i="21" s="1"/>
  <c r="Y424" i="21"/>
  <c r="Z424" i="21" s="1"/>
  <c r="Y425" i="21"/>
  <c r="Z425" i="21" s="1"/>
  <c r="Y426" i="21"/>
  <c r="Z426" i="21" s="1"/>
  <c r="Y427" i="21"/>
  <c r="Z427" i="21" s="1"/>
  <c r="Y428" i="21"/>
  <c r="Z428" i="21" s="1"/>
  <c r="Y429" i="21"/>
  <c r="Z429" i="21" s="1"/>
  <c r="Y430" i="21"/>
  <c r="Z430" i="21" s="1"/>
  <c r="Y431" i="21"/>
  <c r="Z431" i="21" s="1"/>
  <c r="Y432" i="21"/>
  <c r="Z432" i="21" s="1"/>
  <c r="Y433" i="21"/>
  <c r="Z433" i="21" s="1"/>
  <c r="AB433" i="21" s="1"/>
  <c r="Y434" i="21"/>
  <c r="Z434" i="21" s="1"/>
  <c r="AB434" i="21" s="1"/>
  <c r="Y435" i="21"/>
  <c r="Z435" i="21" s="1"/>
  <c r="Y436" i="21"/>
  <c r="Z436" i="21" s="1"/>
  <c r="Y437" i="21"/>
  <c r="Z437" i="21" s="1"/>
  <c r="Y438" i="21"/>
  <c r="Z438" i="21" s="1"/>
  <c r="Y439" i="21"/>
  <c r="Z439" i="21" s="1"/>
  <c r="Y440" i="21"/>
  <c r="Z440" i="21" s="1"/>
  <c r="Y441" i="21"/>
  <c r="Z441" i="21" s="1"/>
  <c r="Y442" i="21"/>
  <c r="Z442" i="21" s="1"/>
  <c r="Y443" i="21"/>
  <c r="Z443" i="21" s="1"/>
  <c r="Y444" i="21"/>
  <c r="Z444" i="21" s="1"/>
  <c r="Y445" i="21"/>
  <c r="Z445" i="21" s="1"/>
  <c r="AB445" i="21" s="1"/>
  <c r="Y446" i="21"/>
  <c r="Z446" i="21" s="1"/>
  <c r="AB446" i="21" s="1"/>
  <c r="Y447" i="21"/>
  <c r="Z447" i="21" s="1"/>
  <c r="Y448" i="21"/>
  <c r="Z448" i="21" s="1"/>
  <c r="Y449" i="21"/>
  <c r="Z449" i="21" s="1"/>
  <c r="Y450" i="21"/>
  <c r="Z450" i="21" s="1"/>
  <c r="Y451" i="21"/>
  <c r="Z451" i="21" s="1"/>
  <c r="Y452" i="21"/>
  <c r="Z452" i="21" s="1"/>
  <c r="Y453" i="21"/>
  <c r="Z453" i="21" s="1"/>
  <c r="AB453" i="21" s="1"/>
  <c r="Y454" i="21"/>
  <c r="Z454" i="21" s="1"/>
  <c r="Y455" i="21"/>
  <c r="Z455" i="21" s="1"/>
  <c r="Y456" i="21"/>
  <c r="Z456" i="21" s="1"/>
  <c r="Y457" i="21"/>
  <c r="Z457" i="21" s="1"/>
  <c r="AB457" i="21" s="1"/>
  <c r="Y458" i="21"/>
  <c r="Z458" i="21" s="1"/>
  <c r="AB458" i="21" s="1"/>
  <c r="Y459" i="21"/>
  <c r="Z459" i="21" s="1"/>
  <c r="Y460" i="21"/>
  <c r="Z460" i="21" s="1"/>
  <c r="Y461" i="21"/>
  <c r="Z461" i="21" s="1"/>
  <c r="Y462" i="21"/>
  <c r="Z462" i="21" s="1"/>
  <c r="Y463" i="21"/>
  <c r="Z463" i="21" s="1"/>
  <c r="Y464" i="21"/>
  <c r="Z464" i="21" s="1"/>
  <c r="Y465" i="21"/>
  <c r="Z465" i="21" s="1"/>
  <c r="Y466" i="21"/>
  <c r="Z466" i="21" s="1"/>
  <c r="Y467" i="21"/>
  <c r="Z467" i="21" s="1"/>
  <c r="Y468" i="21"/>
  <c r="Z468" i="21" s="1"/>
  <c r="Y469" i="21"/>
  <c r="Z469" i="21" s="1"/>
  <c r="AB469" i="21" s="1"/>
  <c r="Y470" i="21"/>
  <c r="Z470" i="21" s="1"/>
  <c r="AB470" i="21" s="1"/>
  <c r="Y471" i="21"/>
  <c r="Z471" i="21" s="1"/>
  <c r="Y472" i="21"/>
  <c r="Z472" i="21" s="1"/>
  <c r="Y473" i="21"/>
  <c r="Z473" i="21" s="1"/>
  <c r="Y474" i="21"/>
  <c r="Z474" i="21" s="1"/>
  <c r="Y475" i="21"/>
  <c r="Z475" i="21" s="1"/>
  <c r="Y476" i="21"/>
  <c r="Z476" i="21" s="1"/>
  <c r="Y477" i="21"/>
  <c r="Z477" i="21" s="1"/>
  <c r="Y478" i="21"/>
  <c r="Z478" i="21" s="1"/>
  <c r="Y479" i="21"/>
  <c r="Z479" i="21" s="1"/>
  <c r="Y480" i="21"/>
  <c r="Z480" i="21" s="1"/>
  <c r="Y481" i="21"/>
  <c r="Z481" i="21" s="1"/>
  <c r="AB481" i="21" s="1"/>
  <c r="Y482" i="21"/>
  <c r="Z482" i="21" s="1"/>
  <c r="AB482" i="21" s="1"/>
  <c r="Y483" i="21"/>
  <c r="Z483" i="21" s="1"/>
  <c r="Y484" i="21"/>
  <c r="Z484" i="21" s="1"/>
  <c r="Y485" i="21"/>
  <c r="Z485" i="21" s="1"/>
  <c r="Y486" i="21"/>
  <c r="Z486" i="21" s="1"/>
  <c r="Y487" i="21"/>
  <c r="Z487" i="21" s="1"/>
  <c r="Y488" i="21"/>
  <c r="Z488" i="21" s="1"/>
  <c r="Y489" i="21"/>
  <c r="Z489" i="21" s="1"/>
  <c r="Y490" i="21"/>
  <c r="Z490" i="21" s="1"/>
  <c r="Y491" i="21"/>
  <c r="Y492" i="21"/>
  <c r="Y493" i="21"/>
  <c r="Z493" i="21" s="1"/>
  <c r="AB493" i="21" s="1"/>
  <c r="Y494" i="21"/>
  <c r="Z494" i="21" s="1"/>
  <c r="AB494" i="21" s="1"/>
  <c r="Y495" i="21"/>
  <c r="Z495" i="21" s="1"/>
  <c r="Y496" i="21"/>
  <c r="Z496" i="21" s="1"/>
  <c r="Y497" i="21"/>
  <c r="Z497" i="21" s="1"/>
  <c r="Y498" i="21"/>
  <c r="Z498" i="21" s="1"/>
  <c r="Y499" i="21"/>
  <c r="Z499" i="21" s="1"/>
  <c r="Y500" i="21"/>
  <c r="Z500" i="21" s="1"/>
  <c r="Y501" i="21"/>
  <c r="Z501" i="21" s="1"/>
  <c r="Y502" i="21"/>
  <c r="Z502" i="21" s="1"/>
  <c r="Y503" i="21"/>
  <c r="Z503" i="21" s="1"/>
  <c r="Y504" i="21"/>
  <c r="Z504" i="21" s="1"/>
  <c r="Y505" i="21"/>
  <c r="Z505" i="21" s="1"/>
  <c r="AB505" i="21" s="1"/>
  <c r="Y506" i="21"/>
  <c r="Z506" i="21" s="1"/>
  <c r="AB506" i="21" s="1"/>
  <c r="Y507" i="21"/>
  <c r="Z507" i="21" s="1"/>
  <c r="Y508" i="21"/>
  <c r="Z508" i="21" s="1"/>
  <c r="Y509" i="21"/>
  <c r="Z509" i="21" s="1"/>
  <c r="Y510" i="21"/>
  <c r="Z510" i="21" s="1"/>
  <c r="Y511" i="21"/>
  <c r="Z511" i="21" s="1"/>
  <c r="Y512" i="21"/>
  <c r="Z512" i="21" s="1"/>
  <c r="Y513" i="21"/>
  <c r="Z513" i="21" s="1"/>
  <c r="Y514" i="21"/>
  <c r="Z514" i="21" s="1"/>
  <c r="Y515" i="21"/>
  <c r="Z515" i="21" s="1"/>
  <c r="Y516" i="21"/>
  <c r="Z516" i="21" s="1"/>
  <c r="Y517" i="21"/>
  <c r="Z517" i="21" s="1"/>
  <c r="AB517" i="21" s="1"/>
  <c r="Y518" i="21"/>
  <c r="Z518" i="21" s="1"/>
  <c r="AB518" i="21" s="1"/>
  <c r="Y519" i="21"/>
  <c r="Z519" i="21" s="1"/>
  <c r="Y520" i="21"/>
  <c r="Z520" i="21" s="1"/>
  <c r="Y521" i="21"/>
  <c r="Z521" i="21" s="1"/>
  <c r="Y522" i="21"/>
  <c r="Z522" i="21" s="1"/>
  <c r="Y2" i="21"/>
  <c r="Z2" i="21" s="1"/>
  <c r="O531" i="23"/>
  <c r="O532" i="23"/>
  <c r="O533" i="23"/>
  <c r="O534" i="23"/>
  <c r="O535" i="23"/>
  <c r="AB492" i="21" l="1"/>
  <c r="AB504" i="21"/>
  <c r="AB468" i="21"/>
  <c r="AB408" i="21"/>
  <c r="AB360" i="21"/>
  <c r="AB312" i="21"/>
  <c r="AB276" i="21"/>
  <c r="AB240" i="21"/>
  <c r="AB192" i="21"/>
  <c r="AB144" i="21"/>
  <c r="AB132" i="21"/>
  <c r="AB84" i="21"/>
  <c r="AB60" i="21"/>
  <c r="AB36" i="21"/>
  <c r="AB12" i="21"/>
  <c r="AB503" i="21"/>
  <c r="AB467" i="21"/>
  <c r="AB431" i="21"/>
  <c r="AB407" i="21"/>
  <c r="AB371" i="21"/>
  <c r="AB311" i="21"/>
  <c r="AB275" i="21"/>
  <c r="AB239" i="21"/>
  <c r="AB191" i="21"/>
  <c r="AB167" i="21"/>
  <c r="AB143" i="21"/>
  <c r="AB107" i="21"/>
  <c r="AB83" i="21"/>
  <c r="AB59" i="21"/>
  <c r="AB35" i="21"/>
  <c r="AB490" i="21"/>
  <c r="AB466" i="21"/>
  <c r="AB442" i="21"/>
  <c r="AB418" i="21"/>
  <c r="AB394" i="21"/>
  <c r="AB370" i="21"/>
  <c r="AB346" i="21"/>
  <c r="AB322" i="21"/>
  <c r="AB298" i="21"/>
  <c r="AB274" i="21"/>
  <c r="AB250" i="21"/>
  <c r="AB214" i="21"/>
  <c r="AB190" i="21"/>
  <c r="AB166" i="21"/>
  <c r="AB142" i="21"/>
  <c r="AB106" i="21"/>
  <c r="AB82" i="21"/>
  <c r="AB58" i="21"/>
  <c r="AB34" i="21"/>
  <c r="AB10" i="21"/>
  <c r="AB501" i="21"/>
  <c r="AB393" i="21"/>
  <c r="AB345" i="21"/>
  <c r="AB321" i="21"/>
  <c r="AB309" i="21"/>
  <c r="AB297" i="21"/>
  <c r="AB285" i="21"/>
  <c r="AB273" i="21"/>
  <c r="AB261" i="21"/>
  <c r="AB249" i="21"/>
  <c r="AB237" i="21"/>
  <c r="AB225" i="21"/>
  <c r="AB213" i="21"/>
  <c r="AB189" i="21"/>
  <c r="AB177" i="21"/>
  <c r="AB165" i="21"/>
  <c r="AB129" i="21"/>
  <c r="AB117" i="21"/>
  <c r="AB93" i="21"/>
  <c r="AB81" i="21"/>
  <c r="AB69" i="21"/>
  <c r="AB57" i="21"/>
  <c r="AB45" i="21"/>
  <c r="AB33" i="21"/>
  <c r="AB9" i="21"/>
  <c r="AB491" i="21"/>
  <c r="AB516" i="21"/>
  <c r="AB456" i="21"/>
  <c r="AB420" i="21"/>
  <c r="AB372" i="21"/>
  <c r="AB324" i="21"/>
  <c r="AB264" i="21"/>
  <c r="AB216" i="21"/>
  <c r="AB156" i="21"/>
  <c r="AB120" i="21"/>
  <c r="AB72" i="21"/>
  <c r="AB48" i="21"/>
  <c r="AB24" i="21"/>
  <c r="AB347" i="21"/>
  <c r="AB515" i="21"/>
  <c r="AB479" i="21"/>
  <c r="AB443" i="21"/>
  <c r="AB419" i="21"/>
  <c r="AB383" i="21"/>
  <c r="AB359" i="21"/>
  <c r="AB323" i="21"/>
  <c r="AB287" i="21"/>
  <c r="AB263" i="21"/>
  <c r="AB251" i="21"/>
  <c r="AB215" i="21"/>
  <c r="AB179" i="21"/>
  <c r="AB155" i="21"/>
  <c r="AB119" i="21"/>
  <c r="AB47" i="21"/>
  <c r="AB11" i="21"/>
  <c r="AB514" i="21"/>
  <c r="AB502" i="21"/>
  <c r="AB478" i="21"/>
  <c r="AB454" i="21"/>
  <c r="AB430" i="21"/>
  <c r="AB406" i="21"/>
  <c r="AB382" i="21"/>
  <c r="AB358" i="21"/>
  <c r="AB334" i="21"/>
  <c r="AB310" i="21"/>
  <c r="AB286" i="21"/>
  <c r="AB262" i="21"/>
  <c r="AB226" i="21"/>
  <c r="AB202" i="21"/>
  <c r="AB154" i="21"/>
  <c r="AB130" i="21"/>
  <c r="AB118" i="21"/>
  <c r="AB94" i="21"/>
  <c r="AB70" i="21"/>
  <c r="AB46" i="21"/>
  <c r="AB22" i="21"/>
  <c r="AB513" i="21"/>
  <c r="AB465" i="21"/>
  <c r="AB417" i="21"/>
  <c r="AB369" i="21"/>
  <c r="AB451" i="21"/>
  <c r="AB307" i="21"/>
  <c r="AB259" i="21"/>
  <c r="AB43" i="21"/>
  <c r="AB480" i="21"/>
  <c r="AB432" i="21"/>
  <c r="AB384" i="21"/>
  <c r="AB336" i="21"/>
  <c r="AB288" i="21"/>
  <c r="AB252" i="21"/>
  <c r="AB180" i="21"/>
  <c r="AB108" i="21"/>
  <c r="AB455" i="21"/>
  <c r="AB131" i="21"/>
  <c r="AB238" i="21"/>
  <c r="AB489" i="21"/>
  <c r="AB441" i="21"/>
  <c r="AB405" i="21"/>
  <c r="AB357" i="21"/>
  <c r="AB439" i="21"/>
  <c r="AB355" i="21"/>
  <c r="AB444" i="21"/>
  <c r="AB396" i="21"/>
  <c r="AB348" i="21"/>
  <c r="AB228" i="21"/>
  <c r="AB168" i="21"/>
  <c r="AB96" i="21"/>
  <c r="AB335" i="21"/>
  <c r="AB23" i="21"/>
  <c r="AB178" i="21"/>
  <c r="AB477" i="21"/>
  <c r="AB429" i="21"/>
  <c r="AB381" i="21"/>
  <c r="AB333" i="21"/>
  <c r="AB487" i="21"/>
  <c r="AB403" i="21"/>
  <c r="AB319" i="21"/>
  <c r="AB271" i="21"/>
  <c r="AB223" i="21"/>
  <c r="AB175" i="21"/>
  <c r="AB103" i="21"/>
  <c r="AB499" i="21"/>
  <c r="AB427" i="21"/>
  <c r="AB367" i="21"/>
  <c r="AB247" i="21"/>
  <c r="AB163" i="21"/>
  <c r="AB31" i="21"/>
  <c r="AB512" i="21"/>
  <c r="AB511" i="21"/>
  <c r="AB463" i="21"/>
  <c r="AB391" i="21"/>
  <c r="AB331" i="21"/>
  <c r="AB283" i="21"/>
  <c r="AB235" i="21"/>
  <c r="AB211" i="21"/>
  <c r="AB187" i="21"/>
  <c r="AB139" i="21"/>
  <c r="AB115" i="21"/>
  <c r="AB91" i="21"/>
  <c r="AB67" i="21"/>
  <c r="AB19" i="21"/>
  <c r="AB519" i="21"/>
  <c r="AB507" i="21"/>
  <c r="AB495" i="21"/>
  <c r="AB483" i="21"/>
  <c r="AB471" i="21"/>
  <c r="AB459" i="21"/>
  <c r="AB447" i="21"/>
  <c r="AB435" i="21"/>
  <c r="AB423" i="21"/>
  <c r="AB411" i="21"/>
  <c r="AB399" i="21"/>
  <c r="AB387" i="21"/>
  <c r="AB375" i="21"/>
  <c r="AB363" i="21"/>
  <c r="AB351" i="21"/>
  <c r="AB339" i="21"/>
  <c r="AB327" i="21"/>
  <c r="AB315" i="21"/>
  <c r="AB303" i="21"/>
  <c r="AB291" i="21"/>
  <c r="AB279" i="21"/>
  <c r="AB267" i="21"/>
  <c r="AB255" i="21"/>
  <c r="AB243" i="21"/>
  <c r="AB231" i="21"/>
  <c r="AB219" i="21"/>
  <c r="AB207" i="21"/>
  <c r="AB195" i="21"/>
  <c r="AB183" i="21"/>
  <c r="AB171" i="21"/>
  <c r="AB159" i="21"/>
  <c r="AB147" i="21"/>
  <c r="AB135" i="21"/>
  <c r="AB123" i="21"/>
  <c r="AB111" i="21"/>
  <c r="AB99" i="21"/>
  <c r="AB87" i="21"/>
  <c r="AB75" i="21"/>
  <c r="AB63" i="21"/>
  <c r="AB51" i="21"/>
  <c r="AB39" i="21"/>
  <c r="AB27" i="21"/>
  <c r="AB15" i="21"/>
  <c r="AB3" i="21"/>
  <c r="AB475" i="21"/>
  <c r="AB415" i="21"/>
  <c r="AB379" i="21"/>
  <c r="AB343" i="21"/>
  <c r="AB295" i="21"/>
  <c r="AB199" i="21"/>
  <c r="AB151" i="21"/>
  <c r="AB127" i="21"/>
  <c r="AB79" i="21"/>
  <c r="AB55" i="21"/>
  <c r="AB7" i="21"/>
  <c r="AB500" i="21"/>
  <c r="AB476" i="21"/>
  <c r="AB416" i="21"/>
  <c r="AB332" i="21"/>
  <c r="AB320" i="21"/>
  <c r="AB296" i="21"/>
  <c r="AB248" i="21"/>
  <c r="AB224" i="21"/>
  <c r="AB212" i="21"/>
  <c r="AB188" i="21"/>
  <c r="AB92" i="21"/>
  <c r="AB44" i="21"/>
  <c r="AB522" i="21"/>
  <c r="AB498" i="21"/>
  <c r="AB486" i="21"/>
  <c r="AB462" i="21"/>
  <c r="AB438" i="21"/>
  <c r="AB414" i="21"/>
  <c r="AB390" i="21"/>
  <c r="AB366" i="21"/>
  <c r="AB342" i="21"/>
  <c r="AB330" i="21"/>
  <c r="AB306" i="21"/>
  <c r="AB294" i="21"/>
  <c r="AB270" i="21"/>
  <c r="AB246" i="21"/>
  <c r="AB222" i="21"/>
  <c r="AB210" i="21"/>
  <c r="AB186" i="21"/>
  <c r="AB162" i="21"/>
  <c r="AB150" i="21"/>
  <c r="AB126" i="21"/>
  <c r="AB102" i="21"/>
  <c r="AB90" i="21"/>
  <c r="AB66" i="21"/>
  <c r="AB42" i="21"/>
  <c r="AB18" i="21"/>
  <c r="AB509" i="21"/>
  <c r="AB485" i="21"/>
  <c r="AB461" i="21"/>
  <c r="AB437" i="21"/>
  <c r="AB413" i="21"/>
  <c r="AB401" i="21"/>
  <c r="AB377" i="21"/>
  <c r="AB353" i="21"/>
  <c r="AB329" i="21"/>
  <c r="AB305" i="21"/>
  <c r="AB293" i="21"/>
  <c r="AB269" i="21"/>
  <c r="AB257" i="21"/>
  <c r="AB233" i="21"/>
  <c r="AB209" i="21"/>
  <c r="AB185" i="21"/>
  <c r="AB173" i="21"/>
  <c r="AB149" i="21"/>
  <c r="AB113" i="21"/>
  <c r="AB89" i="21"/>
  <c r="AB65" i="21"/>
  <c r="AB29" i="21"/>
  <c r="AB510" i="21"/>
  <c r="AB474" i="21"/>
  <c r="AB450" i="21"/>
  <c r="AB426" i="21"/>
  <c r="AB402" i="21"/>
  <c r="AB378" i="21"/>
  <c r="AB354" i="21"/>
  <c r="AB318" i="21"/>
  <c r="AB282" i="21"/>
  <c r="AB258" i="21"/>
  <c r="AB234" i="21"/>
  <c r="AB198" i="21"/>
  <c r="AB174" i="21"/>
  <c r="AB138" i="21"/>
  <c r="AB114" i="21"/>
  <c r="AB78" i="21"/>
  <c r="AB54" i="21"/>
  <c r="AB30" i="21"/>
  <c r="AB6" i="21"/>
  <c r="AB521" i="21"/>
  <c r="AB497" i="21"/>
  <c r="AB473" i="21"/>
  <c r="AB449" i="21"/>
  <c r="AB425" i="21"/>
  <c r="AB389" i="21"/>
  <c r="AB365" i="21"/>
  <c r="AB341" i="21"/>
  <c r="AB317" i="21"/>
  <c r="AB281" i="21"/>
  <c r="AB245" i="21"/>
  <c r="AB221" i="21"/>
  <c r="AB197" i="21"/>
  <c r="AB161" i="21"/>
  <c r="AB137" i="21"/>
  <c r="AB125" i="21"/>
  <c r="AB101" i="21"/>
  <c r="AB77" i="21"/>
  <c r="AB53" i="21"/>
  <c r="AB41" i="21"/>
  <c r="AB17" i="21"/>
  <c r="AB5" i="21"/>
  <c r="AB520" i="21"/>
  <c r="AB508" i="21"/>
  <c r="AB496" i="21"/>
  <c r="AB484" i="21"/>
  <c r="AB472" i="21"/>
  <c r="AB460" i="21"/>
  <c r="AB448" i="21"/>
  <c r="AB436" i="21"/>
  <c r="AB424" i="21"/>
  <c r="AB412" i="21"/>
  <c r="AB400" i="21"/>
  <c r="AB388" i="21"/>
  <c r="AB376" i="21"/>
  <c r="AB364" i="21"/>
  <c r="AB352" i="21"/>
  <c r="AB488" i="21"/>
  <c r="AB452" i="21"/>
  <c r="AB428" i="21"/>
  <c r="AB404" i="21"/>
  <c r="AB344" i="21"/>
  <c r="AB308" i="21"/>
  <c r="AB284" i="21"/>
  <c r="AB260" i="21"/>
  <c r="AB200" i="21"/>
  <c r="AB176" i="21"/>
  <c r="AB152" i="21"/>
  <c r="AB128" i="21"/>
  <c r="AB104" i="21"/>
  <c r="AB80" i="21"/>
  <c r="AB56" i="21"/>
  <c r="AB32" i="21"/>
  <c r="AB8" i="21"/>
  <c r="AB2" i="21"/>
  <c r="AB340" i="21"/>
  <c r="AB328" i="21"/>
  <c r="AB316" i="21"/>
  <c r="AB304" i="21"/>
  <c r="AB292" i="21"/>
  <c r="AB280" i="21"/>
  <c r="AB268" i="21"/>
  <c r="AB256" i="21"/>
  <c r="AB244" i="21"/>
  <c r="AB232" i="21"/>
  <c r="AB220" i="21"/>
  <c r="AB208" i="21"/>
  <c r="AB196" i="21"/>
  <c r="AB184" i="21"/>
  <c r="AB172" i="21"/>
  <c r="AB160" i="21"/>
  <c r="AB148" i="21"/>
  <c r="AB136" i="21"/>
  <c r="AB124" i="21"/>
  <c r="AB112" i="21"/>
  <c r="AB100" i="21"/>
  <c r="AB88" i="21"/>
  <c r="AB76" i="21"/>
  <c r="AB64" i="21"/>
  <c r="AB52" i="21"/>
  <c r="AB40" i="21"/>
  <c r="AB28" i="21"/>
  <c r="AB16" i="21"/>
  <c r="AB4" i="21"/>
  <c r="AB326" i="21"/>
  <c r="AB314" i="21"/>
  <c r="AB302" i="21"/>
  <c r="AB290" i="21"/>
  <c r="AB278" i="21"/>
  <c r="AB266" i="21"/>
  <c r="AB254" i="21"/>
  <c r="AB242" i="21"/>
  <c r="AB230" i="21"/>
  <c r="AB218" i="21"/>
  <c r="AB206" i="21"/>
  <c r="AB194" i="21"/>
  <c r="AB182" i="21"/>
  <c r="AB170" i="21"/>
  <c r="AB158" i="21"/>
  <c r="AB146" i="21"/>
  <c r="AB134" i="21"/>
  <c r="AB122" i="21"/>
  <c r="AB110" i="21"/>
  <c r="AB98" i="21"/>
  <c r="AB86" i="21"/>
  <c r="AB74" i="21"/>
  <c r="AB62" i="21"/>
  <c r="AB50" i="21"/>
  <c r="AB38" i="21"/>
  <c r="AB26" i="21"/>
  <c r="AB14" i="21"/>
  <c r="T2" i="2"/>
  <c r="S2" i="2"/>
  <c r="Q2" i="2"/>
  <c r="Y2" i="23"/>
  <c r="X530" i="2"/>
  <c r="H530" i="30"/>
  <c r="I530" i="30" s="1"/>
  <c r="J530" i="30" s="1"/>
  <c r="G530" i="30"/>
  <c r="H529" i="30"/>
  <c r="I529" i="30" s="1"/>
  <c r="J529" i="30" s="1"/>
  <c r="G529" i="30"/>
  <c r="H528" i="30"/>
  <c r="I528" i="30" s="1"/>
  <c r="J528" i="30" s="1"/>
  <c r="G528" i="30"/>
  <c r="I527" i="30"/>
  <c r="J527" i="30" s="1"/>
  <c r="H527" i="30"/>
  <c r="G527" i="30"/>
  <c r="H526" i="30"/>
  <c r="I526" i="30" s="1"/>
  <c r="J526" i="30" s="1"/>
  <c r="G526" i="30"/>
  <c r="H525" i="30"/>
  <c r="I525" i="30" s="1"/>
  <c r="J525" i="30" s="1"/>
  <c r="G525" i="30"/>
  <c r="H524" i="30"/>
  <c r="I524" i="30" s="1"/>
  <c r="J524" i="30" s="1"/>
  <c r="G524" i="30"/>
  <c r="H523" i="30"/>
  <c r="I523" i="30" s="1"/>
  <c r="J523" i="30" s="1"/>
  <c r="G523" i="30"/>
  <c r="H522" i="30"/>
  <c r="I522" i="30" s="1"/>
  <c r="J522" i="30" s="1"/>
  <c r="G522" i="30"/>
  <c r="H521" i="30"/>
  <c r="I521" i="30" s="1"/>
  <c r="J521" i="30" s="1"/>
  <c r="G521" i="30"/>
  <c r="H520" i="30"/>
  <c r="I520" i="30" s="1"/>
  <c r="J520" i="30" s="1"/>
  <c r="G520" i="30"/>
  <c r="H519" i="30"/>
  <c r="I519" i="30" s="1"/>
  <c r="J519" i="30" s="1"/>
  <c r="G519" i="30"/>
  <c r="I518" i="30"/>
  <c r="J518" i="30" s="1"/>
  <c r="H518" i="30"/>
  <c r="G518" i="30"/>
  <c r="I517" i="30"/>
  <c r="J517" i="30" s="1"/>
  <c r="H517" i="30"/>
  <c r="G517" i="30"/>
  <c r="H516" i="30"/>
  <c r="I516" i="30" s="1"/>
  <c r="J516" i="30" s="1"/>
  <c r="G516" i="30"/>
  <c r="I515" i="30"/>
  <c r="J515" i="30" s="1"/>
  <c r="H515" i="30"/>
  <c r="G515" i="30"/>
  <c r="H514" i="30"/>
  <c r="I514" i="30" s="1"/>
  <c r="J514" i="30" s="1"/>
  <c r="G514" i="30"/>
  <c r="H513" i="30"/>
  <c r="I513" i="30" s="1"/>
  <c r="J513" i="30" s="1"/>
  <c r="G513" i="30"/>
  <c r="H512" i="30"/>
  <c r="I512" i="30" s="1"/>
  <c r="J512" i="30" s="1"/>
  <c r="G512" i="30"/>
  <c r="H511" i="30"/>
  <c r="I511" i="30" s="1"/>
  <c r="J511" i="30" s="1"/>
  <c r="G511" i="30"/>
  <c r="H510" i="30"/>
  <c r="I510" i="30" s="1"/>
  <c r="J510" i="30" s="1"/>
  <c r="G510" i="30"/>
  <c r="I509" i="30"/>
  <c r="J509" i="30" s="1"/>
  <c r="H509" i="30"/>
  <c r="G509" i="30"/>
  <c r="H508" i="30"/>
  <c r="I508" i="30" s="1"/>
  <c r="J508" i="30" s="1"/>
  <c r="G508" i="30"/>
  <c r="H507" i="30"/>
  <c r="I507" i="30" s="1"/>
  <c r="J507" i="30" s="1"/>
  <c r="G507" i="30"/>
  <c r="H506" i="30"/>
  <c r="I506" i="30" s="1"/>
  <c r="J506" i="30" s="1"/>
  <c r="G506" i="30"/>
  <c r="J505" i="30"/>
  <c r="I505" i="30"/>
  <c r="H505" i="30"/>
  <c r="G505" i="30"/>
  <c r="H504" i="30"/>
  <c r="I504" i="30" s="1"/>
  <c r="J504" i="30" s="1"/>
  <c r="G504" i="30"/>
  <c r="H503" i="30"/>
  <c r="I503" i="30" s="1"/>
  <c r="J503" i="30" s="1"/>
  <c r="G503" i="30"/>
  <c r="I502" i="30"/>
  <c r="J502" i="30" s="1"/>
  <c r="H502" i="30"/>
  <c r="G502" i="30"/>
  <c r="J501" i="30"/>
  <c r="H501" i="30"/>
  <c r="I501" i="30" s="1"/>
  <c r="G501" i="30"/>
  <c r="H500" i="30"/>
  <c r="I500" i="30" s="1"/>
  <c r="J500" i="30" s="1"/>
  <c r="G500" i="30"/>
  <c r="I499" i="30"/>
  <c r="J499" i="30" s="1"/>
  <c r="H499" i="30"/>
  <c r="G499" i="30"/>
  <c r="H498" i="30"/>
  <c r="I498" i="30" s="1"/>
  <c r="J498" i="30" s="1"/>
  <c r="G498" i="30"/>
  <c r="I497" i="30"/>
  <c r="J497" i="30" s="1"/>
  <c r="H497" i="30"/>
  <c r="G497" i="30"/>
  <c r="I496" i="30"/>
  <c r="J496" i="30" s="1"/>
  <c r="H496" i="30"/>
  <c r="G496" i="30"/>
  <c r="J495" i="30"/>
  <c r="H495" i="30"/>
  <c r="I495" i="30" s="1"/>
  <c r="G495" i="30"/>
  <c r="H494" i="30"/>
  <c r="I494" i="30" s="1"/>
  <c r="J494" i="30" s="1"/>
  <c r="G494" i="30"/>
  <c r="H493" i="30"/>
  <c r="I493" i="30" s="1"/>
  <c r="J493" i="30" s="1"/>
  <c r="G493" i="30"/>
  <c r="H492" i="30"/>
  <c r="I492" i="30" s="1"/>
  <c r="J492" i="30" s="1"/>
  <c r="G492" i="30"/>
  <c r="H491" i="30"/>
  <c r="I491" i="30" s="1"/>
  <c r="J491" i="30" s="1"/>
  <c r="G491" i="30"/>
  <c r="I490" i="30"/>
  <c r="J490" i="30" s="1"/>
  <c r="H490" i="30"/>
  <c r="G490" i="30"/>
  <c r="H489" i="30"/>
  <c r="I489" i="30" s="1"/>
  <c r="J489" i="30" s="1"/>
  <c r="G489" i="30"/>
  <c r="H488" i="30"/>
  <c r="I488" i="30" s="1"/>
  <c r="J488" i="30" s="1"/>
  <c r="G488" i="30"/>
  <c r="I487" i="30"/>
  <c r="J487" i="30" s="1"/>
  <c r="H487" i="30"/>
  <c r="G487" i="30"/>
  <c r="H486" i="30"/>
  <c r="I486" i="30" s="1"/>
  <c r="J486" i="30" s="1"/>
  <c r="G486" i="30"/>
  <c r="H485" i="30"/>
  <c r="I485" i="30" s="1"/>
  <c r="J485" i="30" s="1"/>
  <c r="G485" i="30"/>
  <c r="H484" i="30"/>
  <c r="I484" i="30" s="1"/>
  <c r="J484" i="30" s="1"/>
  <c r="G484" i="30"/>
  <c r="J483" i="30"/>
  <c r="H483" i="30"/>
  <c r="I483" i="30" s="1"/>
  <c r="G483" i="30"/>
  <c r="I482" i="30"/>
  <c r="J482" i="30" s="1"/>
  <c r="H482" i="30"/>
  <c r="G482" i="30"/>
  <c r="I481" i="30"/>
  <c r="J481" i="30" s="1"/>
  <c r="H481" i="30"/>
  <c r="G481" i="30"/>
  <c r="H480" i="30"/>
  <c r="I480" i="30" s="1"/>
  <c r="J480" i="30" s="1"/>
  <c r="G480" i="30"/>
  <c r="I479" i="30"/>
  <c r="J479" i="30" s="1"/>
  <c r="H479" i="30"/>
  <c r="G479" i="30"/>
  <c r="H478" i="30"/>
  <c r="I478" i="30" s="1"/>
  <c r="J478" i="30" s="1"/>
  <c r="G478" i="30"/>
  <c r="H477" i="30"/>
  <c r="I477" i="30" s="1"/>
  <c r="J477" i="30" s="1"/>
  <c r="G477" i="30"/>
  <c r="H476" i="30"/>
  <c r="I476" i="30" s="1"/>
  <c r="J476" i="30" s="1"/>
  <c r="G476" i="30"/>
  <c r="H475" i="30"/>
  <c r="I475" i="30" s="1"/>
  <c r="J475" i="30" s="1"/>
  <c r="G475" i="30"/>
  <c r="H474" i="30"/>
  <c r="I474" i="30" s="1"/>
  <c r="J474" i="30" s="1"/>
  <c r="G474" i="30"/>
  <c r="I473" i="30"/>
  <c r="J473" i="30" s="1"/>
  <c r="H473" i="30"/>
  <c r="G473" i="30"/>
  <c r="H472" i="30"/>
  <c r="I472" i="30" s="1"/>
  <c r="J472" i="30" s="1"/>
  <c r="G472" i="30"/>
  <c r="H471" i="30"/>
  <c r="I471" i="30" s="1"/>
  <c r="J471" i="30" s="1"/>
  <c r="G471" i="30"/>
  <c r="H470" i="30"/>
  <c r="I470" i="30" s="1"/>
  <c r="J470" i="30" s="1"/>
  <c r="G470" i="30"/>
  <c r="H469" i="30"/>
  <c r="I469" i="30" s="1"/>
  <c r="J469" i="30" s="1"/>
  <c r="G469" i="30"/>
  <c r="H468" i="30"/>
  <c r="I468" i="30" s="1"/>
  <c r="J468" i="30" s="1"/>
  <c r="G468" i="30"/>
  <c r="H467" i="30"/>
  <c r="I467" i="30" s="1"/>
  <c r="J467" i="30" s="1"/>
  <c r="G467" i="30"/>
  <c r="H466" i="30"/>
  <c r="I466" i="30" s="1"/>
  <c r="J466" i="30" s="1"/>
  <c r="G466" i="30"/>
  <c r="H465" i="30"/>
  <c r="I465" i="30" s="1"/>
  <c r="J465" i="30" s="1"/>
  <c r="G465" i="30"/>
  <c r="H464" i="30"/>
  <c r="I464" i="30" s="1"/>
  <c r="J464" i="30" s="1"/>
  <c r="G464" i="30"/>
  <c r="I463" i="30"/>
  <c r="J463" i="30" s="1"/>
  <c r="H463" i="30"/>
  <c r="G463" i="30"/>
  <c r="H462" i="30"/>
  <c r="I462" i="30" s="1"/>
  <c r="J462" i="30" s="1"/>
  <c r="G462" i="30"/>
  <c r="I461" i="30"/>
  <c r="J461" i="30" s="1"/>
  <c r="H461" i="30"/>
  <c r="G461" i="30"/>
  <c r="H460" i="30"/>
  <c r="I460" i="30" s="1"/>
  <c r="J460" i="30" s="1"/>
  <c r="G460" i="30"/>
  <c r="H459" i="30"/>
  <c r="I459" i="30" s="1"/>
  <c r="J459" i="30" s="1"/>
  <c r="G459" i="30"/>
  <c r="I458" i="30"/>
  <c r="J458" i="30" s="1"/>
  <c r="H458" i="30"/>
  <c r="G458" i="30"/>
  <c r="H457" i="30"/>
  <c r="I457" i="30" s="1"/>
  <c r="J457" i="30" s="1"/>
  <c r="G457" i="30"/>
  <c r="H456" i="30"/>
  <c r="I456" i="30" s="1"/>
  <c r="J456" i="30" s="1"/>
  <c r="G456" i="30"/>
  <c r="I455" i="30"/>
  <c r="J455" i="30" s="1"/>
  <c r="H455" i="30"/>
  <c r="G455" i="30"/>
  <c r="H454" i="30"/>
  <c r="I454" i="30" s="1"/>
  <c r="J454" i="30" s="1"/>
  <c r="G454" i="30"/>
  <c r="H453" i="30"/>
  <c r="I453" i="30" s="1"/>
  <c r="J453" i="30" s="1"/>
  <c r="G453" i="30"/>
  <c r="I452" i="30"/>
  <c r="J452" i="30" s="1"/>
  <c r="H452" i="30"/>
  <c r="G452" i="30"/>
  <c r="H451" i="30"/>
  <c r="I451" i="30" s="1"/>
  <c r="J451" i="30" s="1"/>
  <c r="G451" i="30"/>
  <c r="H450" i="30"/>
  <c r="I450" i="30" s="1"/>
  <c r="J450" i="30" s="1"/>
  <c r="G450" i="30"/>
  <c r="H449" i="30"/>
  <c r="I449" i="30" s="1"/>
  <c r="J449" i="30" s="1"/>
  <c r="G449" i="30"/>
  <c r="H448" i="30"/>
  <c r="I448" i="30" s="1"/>
  <c r="J448" i="30" s="1"/>
  <c r="G448" i="30"/>
  <c r="H447" i="30"/>
  <c r="I447" i="30" s="1"/>
  <c r="J447" i="30" s="1"/>
  <c r="G447" i="30"/>
  <c r="H446" i="30"/>
  <c r="I446" i="30" s="1"/>
  <c r="J446" i="30" s="1"/>
  <c r="G446" i="30"/>
  <c r="J445" i="30"/>
  <c r="H445" i="30"/>
  <c r="I445" i="30" s="1"/>
  <c r="G445" i="30"/>
  <c r="J444" i="30"/>
  <c r="H444" i="30"/>
  <c r="I444" i="30" s="1"/>
  <c r="G444" i="30"/>
  <c r="H443" i="30"/>
  <c r="I443" i="30" s="1"/>
  <c r="J443" i="30" s="1"/>
  <c r="G443" i="30"/>
  <c r="H442" i="30"/>
  <c r="I442" i="30" s="1"/>
  <c r="J442" i="30" s="1"/>
  <c r="G442" i="30"/>
  <c r="H441" i="30"/>
  <c r="I441" i="30" s="1"/>
  <c r="J441" i="30" s="1"/>
  <c r="G441" i="30"/>
  <c r="H440" i="30"/>
  <c r="I440" i="30" s="1"/>
  <c r="J440" i="30" s="1"/>
  <c r="G440" i="30"/>
  <c r="H439" i="30"/>
  <c r="I439" i="30" s="1"/>
  <c r="J439" i="30" s="1"/>
  <c r="G439" i="30"/>
  <c r="H438" i="30"/>
  <c r="I438" i="30" s="1"/>
  <c r="J438" i="30" s="1"/>
  <c r="G438" i="30"/>
  <c r="H437" i="30"/>
  <c r="I437" i="30" s="1"/>
  <c r="J437" i="30" s="1"/>
  <c r="G437" i="30"/>
  <c r="H436" i="30"/>
  <c r="I436" i="30" s="1"/>
  <c r="J436" i="30" s="1"/>
  <c r="G436" i="30"/>
  <c r="H435" i="30"/>
  <c r="I435" i="30" s="1"/>
  <c r="J435" i="30" s="1"/>
  <c r="G435" i="30"/>
  <c r="I434" i="30"/>
  <c r="J434" i="30" s="1"/>
  <c r="H434" i="30"/>
  <c r="G434" i="30"/>
  <c r="J433" i="30"/>
  <c r="H433" i="30"/>
  <c r="I433" i="30" s="1"/>
  <c r="G433" i="30"/>
  <c r="H432" i="30"/>
  <c r="I432" i="30" s="1"/>
  <c r="J432" i="30" s="1"/>
  <c r="G432" i="30"/>
  <c r="I431" i="30"/>
  <c r="J431" i="30" s="1"/>
  <c r="H431" i="30"/>
  <c r="G431" i="30"/>
  <c r="H430" i="30"/>
  <c r="I430" i="30" s="1"/>
  <c r="J430" i="30" s="1"/>
  <c r="G430" i="30"/>
  <c r="H429" i="30"/>
  <c r="I429" i="30" s="1"/>
  <c r="J429" i="30" s="1"/>
  <c r="G429" i="30"/>
  <c r="I428" i="30"/>
  <c r="J428" i="30" s="1"/>
  <c r="H428" i="30"/>
  <c r="G428" i="30"/>
  <c r="H427" i="30"/>
  <c r="I427" i="30" s="1"/>
  <c r="J427" i="30" s="1"/>
  <c r="G427" i="30"/>
  <c r="J426" i="30"/>
  <c r="H426" i="30"/>
  <c r="I426" i="30" s="1"/>
  <c r="G426" i="30"/>
  <c r="H425" i="30"/>
  <c r="I425" i="30" s="1"/>
  <c r="J425" i="30" s="1"/>
  <c r="G425" i="30"/>
  <c r="J424" i="30"/>
  <c r="H424" i="30"/>
  <c r="I424" i="30" s="1"/>
  <c r="G424" i="30"/>
  <c r="H423" i="30"/>
  <c r="I423" i="30" s="1"/>
  <c r="J423" i="30" s="1"/>
  <c r="G423" i="30"/>
  <c r="I422" i="30"/>
  <c r="J422" i="30" s="1"/>
  <c r="H422" i="30"/>
  <c r="G422" i="30"/>
  <c r="H421" i="30"/>
  <c r="I421" i="30" s="1"/>
  <c r="J421" i="30" s="1"/>
  <c r="G421" i="30"/>
  <c r="H420" i="30"/>
  <c r="I420" i="30" s="1"/>
  <c r="J420" i="30" s="1"/>
  <c r="G420" i="30"/>
  <c r="I419" i="30"/>
  <c r="J419" i="30" s="1"/>
  <c r="H419" i="30"/>
  <c r="G419" i="30"/>
  <c r="H418" i="30"/>
  <c r="I418" i="30" s="1"/>
  <c r="J418" i="30" s="1"/>
  <c r="G418" i="30"/>
  <c r="H417" i="30"/>
  <c r="I417" i="30" s="1"/>
  <c r="J417" i="30" s="1"/>
  <c r="G417" i="30"/>
  <c r="H416" i="30"/>
  <c r="I416" i="30" s="1"/>
  <c r="J416" i="30" s="1"/>
  <c r="G416" i="30"/>
  <c r="H415" i="30"/>
  <c r="I415" i="30" s="1"/>
  <c r="J415" i="30" s="1"/>
  <c r="G415" i="30"/>
  <c r="J414" i="30"/>
  <c r="H414" i="30"/>
  <c r="I414" i="30" s="1"/>
  <c r="G414" i="30"/>
  <c r="H413" i="30"/>
  <c r="I413" i="30" s="1"/>
  <c r="J413" i="30" s="1"/>
  <c r="G413" i="30"/>
  <c r="H412" i="30"/>
  <c r="I412" i="30" s="1"/>
  <c r="J412" i="30" s="1"/>
  <c r="G412" i="30"/>
  <c r="H411" i="30"/>
  <c r="I411" i="30" s="1"/>
  <c r="J411" i="30" s="1"/>
  <c r="G411" i="30"/>
  <c r="I410" i="30"/>
  <c r="J410" i="30" s="1"/>
  <c r="H410" i="30"/>
  <c r="G410" i="30"/>
  <c r="H409" i="30"/>
  <c r="I409" i="30" s="1"/>
  <c r="J409" i="30" s="1"/>
  <c r="G409" i="30"/>
  <c r="H408" i="30"/>
  <c r="I408" i="30" s="1"/>
  <c r="J408" i="30" s="1"/>
  <c r="G408" i="30"/>
  <c r="I407" i="30"/>
  <c r="J407" i="30" s="1"/>
  <c r="H407" i="30"/>
  <c r="G407" i="30"/>
  <c r="H406" i="30"/>
  <c r="I406" i="30" s="1"/>
  <c r="J406" i="30" s="1"/>
  <c r="G406" i="30"/>
  <c r="H405" i="30"/>
  <c r="I405" i="30" s="1"/>
  <c r="J405" i="30" s="1"/>
  <c r="G405" i="30"/>
  <c r="H404" i="30"/>
  <c r="I404" i="30" s="1"/>
  <c r="J404" i="30" s="1"/>
  <c r="G404" i="30"/>
  <c r="H403" i="30"/>
  <c r="I403" i="30" s="1"/>
  <c r="J403" i="30" s="1"/>
  <c r="G403" i="30"/>
  <c r="H402" i="30"/>
  <c r="I402" i="30" s="1"/>
  <c r="J402" i="30" s="1"/>
  <c r="G402" i="30"/>
  <c r="H401" i="30"/>
  <c r="I401" i="30" s="1"/>
  <c r="J401" i="30" s="1"/>
  <c r="G401" i="30"/>
  <c r="H400" i="30"/>
  <c r="I400" i="30" s="1"/>
  <c r="J400" i="30" s="1"/>
  <c r="G400" i="30"/>
  <c r="H399" i="30"/>
  <c r="I399" i="30" s="1"/>
  <c r="J399" i="30" s="1"/>
  <c r="G399" i="30"/>
  <c r="H398" i="30"/>
  <c r="I398" i="30" s="1"/>
  <c r="J398" i="30" s="1"/>
  <c r="G398" i="30"/>
  <c r="H397" i="30"/>
  <c r="I397" i="30" s="1"/>
  <c r="J397" i="30" s="1"/>
  <c r="G397" i="30"/>
  <c r="J396" i="30"/>
  <c r="H396" i="30"/>
  <c r="I396" i="30" s="1"/>
  <c r="G396" i="30"/>
  <c r="H395" i="30"/>
  <c r="I395" i="30" s="1"/>
  <c r="J395" i="30" s="1"/>
  <c r="G395" i="30"/>
  <c r="H394" i="30"/>
  <c r="I394" i="30" s="1"/>
  <c r="J394" i="30" s="1"/>
  <c r="G394" i="30"/>
  <c r="H393" i="30"/>
  <c r="I393" i="30" s="1"/>
  <c r="J393" i="30" s="1"/>
  <c r="G393" i="30"/>
  <c r="H392" i="30"/>
  <c r="I392" i="30" s="1"/>
  <c r="J392" i="30" s="1"/>
  <c r="G392" i="30"/>
  <c r="H391" i="30"/>
  <c r="I391" i="30" s="1"/>
  <c r="J391" i="30" s="1"/>
  <c r="G391" i="30"/>
  <c r="H390" i="30"/>
  <c r="I390" i="30" s="1"/>
  <c r="J390" i="30" s="1"/>
  <c r="G390" i="30"/>
  <c r="H389" i="30"/>
  <c r="I389" i="30" s="1"/>
  <c r="J389" i="30" s="1"/>
  <c r="G389" i="30"/>
  <c r="H388" i="30"/>
  <c r="I388" i="30" s="1"/>
  <c r="J388" i="30" s="1"/>
  <c r="G388" i="30"/>
  <c r="H387" i="30"/>
  <c r="I387" i="30" s="1"/>
  <c r="J387" i="30" s="1"/>
  <c r="G387" i="30"/>
  <c r="I386" i="30"/>
  <c r="J386" i="30" s="1"/>
  <c r="H386" i="30"/>
  <c r="G386" i="30"/>
  <c r="H385" i="30"/>
  <c r="I385" i="30" s="1"/>
  <c r="J385" i="30" s="1"/>
  <c r="G385" i="30"/>
  <c r="H384" i="30"/>
  <c r="I384" i="30" s="1"/>
  <c r="J384" i="30" s="1"/>
  <c r="G384" i="30"/>
  <c r="H383" i="30"/>
  <c r="I383" i="30" s="1"/>
  <c r="J383" i="30" s="1"/>
  <c r="G383" i="30"/>
  <c r="H382" i="30"/>
  <c r="I382" i="30" s="1"/>
  <c r="J382" i="30" s="1"/>
  <c r="G382" i="30"/>
  <c r="H381" i="30"/>
  <c r="I381" i="30" s="1"/>
  <c r="J381" i="30" s="1"/>
  <c r="G381" i="30"/>
  <c r="H380" i="30"/>
  <c r="I380" i="30" s="1"/>
  <c r="J380" i="30" s="1"/>
  <c r="G380" i="30"/>
  <c r="H379" i="30"/>
  <c r="I379" i="30" s="1"/>
  <c r="J379" i="30" s="1"/>
  <c r="G379" i="30"/>
  <c r="J378" i="30"/>
  <c r="H378" i="30"/>
  <c r="I378" i="30" s="1"/>
  <c r="G378" i="30"/>
  <c r="H377" i="30"/>
  <c r="I377" i="30" s="1"/>
  <c r="J377" i="30" s="1"/>
  <c r="G377" i="30"/>
  <c r="H376" i="30"/>
  <c r="I376" i="30" s="1"/>
  <c r="J376" i="30" s="1"/>
  <c r="G376" i="30"/>
  <c r="H375" i="30"/>
  <c r="I375" i="30" s="1"/>
  <c r="J375" i="30" s="1"/>
  <c r="G375" i="30"/>
  <c r="I374" i="30"/>
  <c r="J374" i="30" s="1"/>
  <c r="H374" i="30"/>
  <c r="G374" i="30"/>
  <c r="J373" i="30"/>
  <c r="H373" i="30"/>
  <c r="I373" i="30" s="1"/>
  <c r="G373" i="30"/>
  <c r="H372" i="30"/>
  <c r="I372" i="30" s="1"/>
  <c r="J372" i="30" s="1"/>
  <c r="G372" i="30"/>
  <c r="H371" i="30"/>
  <c r="I371" i="30" s="1"/>
  <c r="J371" i="30" s="1"/>
  <c r="G371" i="30"/>
  <c r="J370" i="30"/>
  <c r="H370" i="30"/>
  <c r="I370" i="30" s="1"/>
  <c r="G370" i="30"/>
  <c r="H369" i="30"/>
  <c r="I369" i="30" s="1"/>
  <c r="J369" i="30" s="1"/>
  <c r="G369" i="30"/>
  <c r="I368" i="30"/>
  <c r="J368" i="30" s="1"/>
  <c r="H368" i="30"/>
  <c r="G368" i="30"/>
  <c r="H367" i="30"/>
  <c r="I367" i="30" s="1"/>
  <c r="J367" i="30" s="1"/>
  <c r="G367" i="30"/>
  <c r="H366" i="30"/>
  <c r="I366" i="30" s="1"/>
  <c r="J366" i="30" s="1"/>
  <c r="G366" i="30"/>
  <c r="H365" i="30"/>
  <c r="I365" i="30" s="1"/>
  <c r="J365" i="30" s="1"/>
  <c r="G365" i="30"/>
  <c r="H364" i="30"/>
  <c r="I364" i="30" s="1"/>
  <c r="J364" i="30" s="1"/>
  <c r="G364" i="30"/>
  <c r="H363" i="30"/>
  <c r="I363" i="30" s="1"/>
  <c r="J363" i="30" s="1"/>
  <c r="G363" i="30"/>
  <c r="I362" i="30"/>
  <c r="J362" i="30" s="1"/>
  <c r="H362" i="30"/>
  <c r="G362" i="30"/>
  <c r="H361" i="30"/>
  <c r="I361" i="30" s="1"/>
  <c r="J361" i="30" s="1"/>
  <c r="G361" i="30"/>
  <c r="H360" i="30"/>
  <c r="I360" i="30" s="1"/>
  <c r="J360" i="30" s="1"/>
  <c r="G360" i="30"/>
  <c r="H359" i="30"/>
  <c r="I359" i="30" s="1"/>
  <c r="J359" i="30" s="1"/>
  <c r="G359" i="30"/>
  <c r="H358" i="30"/>
  <c r="I358" i="30" s="1"/>
  <c r="J358" i="30" s="1"/>
  <c r="G358" i="30"/>
  <c r="J357" i="30"/>
  <c r="H357" i="30"/>
  <c r="I357" i="30" s="1"/>
  <c r="G357" i="30"/>
  <c r="I356" i="30"/>
  <c r="J356" i="30" s="1"/>
  <c r="H356" i="30"/>
  <c r="G356" i="30"/>
  <c r="H355" i="30"/>
  <c r="I355" i="30" s="1"/>
  <c r="J355" i="30" s="1"/>
  <c r="G355" i="30"/>
  <c r="J354" i="30"/>
  <c r="H354" i="30"/>
  <c r="I354" i="30" s="1"/>
  <c r="G354" i="30"/>
  <c r="I353" i="30"/>
  <c r="J353" i="30" s="1"/>
  <c r="H353" i="30"/>
  <c r="G353" i="30"/>
  <c r="J352" i="30"/>
  <c r="H352" i="30"/>
  <c r="I352" i="30" s="1"/>
  <c r="G352" i="30"/>
  <c r="H351" i="30"/>
  <c r="I351" i="30" s="1"/>
  <c r="J351" i="30" s="1"/>
  <c r="G351" i="30"/>
  <c r="I350" i="30"/>
  <c r="J350" i="30" s="1"/>
  <c r="H350" i="30"/>
  <c r="G350" i="30"/>
  <c r="H349" i="30"/>
  <c r="I349" i="30" s="1"/>
  <c r="J349" i="30" s="1"/>
  <c r="G349" i="30"/>
  <c r="H348" i="30"/>
  <c r="I348" i="30" s="1"/>
  <c r="J348" i="30" s="1"/>
  <c r="G348" i="30"/>
  <c r="I347" i="30"/>
  <c r="J347" i="30" s="1"/>
  <c r="H347" i="30"/>
  <c r="G347" i="30"/>
  <c r="H346" i="30"/>
  <c r="I346" i="30" s="1"/>
  <c r="J346" i="30" s="1"/>
  <c r="G346" i="30"/>
  <c r="H345" i="30"/>
  <c r="I345" i="30" s="1"/>
  <c r="J345" i="30" s="1"/>
  <c r="G345" i="30"/>
  <c r="H344" i="30"/>
  <c r="I344" i="30" s="1"/>
  <c r="J344" i="30" s="1"/>
  <c r="G344" i="30"/>
  <c r="H343" i="30"/>
  <c r="I343" i="30" s="1"/>
  <c r="J343" i="30" s="1"/>
  <c r="G343" i="30"/>
  <c r="J342" i="30"/>
  <c r="H342" i="30"/>
  <c r="I342" i="30" s="1"/>
  <c r="G342" i="30"/>
  <c r="H341" i="30"/>
  <c r="I341" i="30" s="1"/>
  <c r="J341" i="30" s="1"/>
  <c r="G341" i="30"/>
  <c r="H340" i="30"/>
  <c r="I340" i="30" s="1"/>
  <c r="J340" i="30" s="1"/>
  <c r="G340" i="30"/>
  <c r="J339" i="30"/>
  <c r="H339" i="30"/>
  <c r="I339" i="30" s="1"/>
  <c r="G339" i="30"/>
  <c r="I338" i="30"/>
  <c r="J338" i="30" s="1"/>
  <c r="H338" i="30"/>
  <c r="G338" i="30"/>
  <c r="H337" i="30"/>
  <c r="I337" i="30" s="1"/>
  <c r="J337" i="30" s="1"/>
  <c r="G337" i="30"/>
  <c r="H336" i="30"/>
  <c r="I336" i="30" s="1"/>
  <c r="J336" i="30" s="1"/>
  <c r="G336" i="30"/>
  <c r="H335" i="30"/>
  <c r="I335" i="30" s="1"/>
  <c r="J335" i="30" s="1"/>
  <c r="G335" i="30"/>
  <c r="H334" i="30"/>
  <c r="I334" i="30" s="1"/>
  <c r="J334" i="30" s="1"/>
  <c r="G334" i="30"/>
  <c r="H333" i="30"/>
  <c r="I333" i="30" s="1"/>
  <c r="J333" i="30" s="1"/>
  <c r="G333" i="30"/>
  <c r="H332" i="30"/>
  <c r="I332" i="30" s="1"/>
  <c r="J332" i="30" s="1"/>
  <c r="G332" i="30"/>
  <c r="H331" i="30"/>
  <c r="I331" i="30" s="1"/>
  <c r="J331" i="30" s="1"/>
  <c r="G331" i="30"/>
  <c r="H330" i="30"/>
  <c r="I330" i="30" s="1"/>
  <c r="J330" i="30" s="1"/>
  <c r="G330" i="30"/>
  <c r="H329" i="30"/>
  <c r="I329" i="30" s="1"/>
  <c r="J329" i="30" s="1"/>
  <c r="G329" i="30"/>
  <c r="H328" i="30"/>
  <c r="I328" i="30" s="1"/>
  <c r="J328" i="30" s="1"/>
  <c r="G328" i="30"/>
  <c r="H327" i="30"/>
  <c r="I327" i="30" s="1"/>
  <c r="J327" i="30" s="1"/>
  <c r="G327" i="30"/>
  <c r="H326" i="30"/>
  <c r="I326" i="30" s="1"/>
  <c r="J326" i="30" s="1"/>
  <c r="G326" i="30"/>
  <c r="J325" i="30"/>
  <c r="H325" i="30"/>
  <c r="I325" i="30" s="1"/>
  <c r="G325" i="30"/>
  <c r="J324" i="30"/>
  <c r="H324" i="30"/>
  <c r="I324" i="30" s="1"/>
  <c r="G324" i="30"/>
  <c r="H323" i="30"/>
  <c r="I323" i="30" s="1"/>
  <c r="J323" i="30" s="1"/>
  <c r="G323" i="30"/>
  <c r="H322" i="30"/>
  <c r="I322" i="30" s="1"/>
  <c r="J322" i="30" s="1"/>
  <c r="G322" i="30"/>
  <c r="H321" i="30"/>
  <c r="I321" i="30" s="1"/>
  <c r="J321" i="30" s="1"/>
  <c r="G321" i="30"/>
  <c r="H320" i="30"/>
  <c r="I320" i="30" s="1"/>
  <c r="J320" i="30" s="1"/>
  <c r="G320" i="30"/>
  <c r="J319" i="30"/>
  <c r="H319" i="30"/>
  <c r="I319" i="30" s="1"/>
  <c r="G319" i="30"/>
  <c r="H318" i="30"/>
  <c r="I318" i="30" s="1"/>
  <c r="J318" i="30" s="1"/>
  <c r="G318" i="30"/>
  <c r="H317" i="30"/>
  <c r="I317" i="30" s="1"/>
  <c r="J317" i="30" s="1"/>
  <c r="G317" i="30"/>
  <c r="H316" i="30"/>
  <c r="I316" i="30" s="1"/>
  <c r="J316" i="30" s="1"/>
  <c r="G316" i="30"/>
  <c r="H315" i="30"/>
  <c r="I315" i="30" s="1"/>
  <c r="J315" i="30" s="1"/>
  <c r="G315" i="30"/>
  <c r="H314" i="30"/>
  <c r="I314" i="30" s="1"/>
  <c r="J314" i="30" s="1"/>
  <c r="G314" i="30"/>
  <c r="H313" i="30"/>
  <c r="I313" i="30" s="1"/>
  <c r="J313" i="30" s="1"/>
  <c r="G313" i="30"/>
  <c r="H312" i="30"/>
  <c r="I312" i="30" s="1"/>
  <c r="J312" i="30" s="1"/>
  <c r="G312" i="30"/>
  <c r="H311" i="30"/>
  <c r="I311" i="30" s="1"/>
  <c r="J311" i="30" s="1"/>
  <c r="G311" i="30"/>
  <c r="H310" i="30"/>
  <c r="I310" i="30" s="1"/>
  <c r="J310" i="30" s="1"/>
  <c r="G310" i="30"/>
  <c r="H309" i="30"/>
  <c r="I309" i="30" s="1"/>
  <c r="J309" i="30" s="1"/>
  <c r="G309" i="30"/>
  <c r="H308" i="30"/>
  <c r="I308" i="30" s="1"/>
  <c r="J308" i="30" s="1"/>
  <c r="G308" i="30"/>
  <c r="H307" i="30"/>
  <c r="I307" i="30" s="1"/>
  <c r="J307" i="30" s="1"/>
  <c r="G307" i="30"/>
  <c r="H306" i="30"/>
  <c r="I306" i="30" s="1"/>
  <c r="J306" i="30" s="1"/>
  <c r="G306" i="30"/>
  <c r="H305" i="30"/>
  <c r="I305" i="30" s="1"/>
  <c r="J305" i="30" s="1"/>
  <c r="G305" i="30"/>
  <c r="H304" i="30"/>
  <c r="I304" i="30" s="1"/>
  <c r="J304" i="30" s="1"/>
  <c r="G304" i="30"/>
  <c r="J303" i="30"/>
  <c r="H303" i="30"/>
  <c r="I303" i="30" s="1"/>
  <c r="G303" i="30"/>
  <c r="H302" i="30"/>
  <c r="I302" i="30" s="1"/>
  <c r="J302" i="30" s="1"/>
  <c r="G302" i="30"/>
  <c r="H301" i="30"/>
  <c r="I301" i="30" s="1"/>
  <c r="J301" i="30" s="1"/>
  <c r="G301" i="30"/>
  <c r="H300" i="30"/>
  <c r="I300" i="30" s="1"/>
  <c r="J300" i="30" s="1"/>
  <c r="G300" i="30"/>
  <c r="H299" i="30"/>
  <c r="I299" i="30" s="1"/>
  <c r="J299" i="30" s="1"/>
  <c r="G299" i="30"/>
  <c r="H298" i="30"/>
  <c r="I298" i="30" s="1"/>
  <c r="J298" i="30" s="1"/>
  <c r="G298" i="30"/>
  <c r="H297" i="30"/>
  <c r="I297" i="30" s="1"/>
  <c r="J297" i="30" s="1"/>
  <c r="G297" i="30"/>
  <c r="H296" i="30"/>
  <c r="I296" i="30" s="1"/>
  <c r="J296" i="30" s="1"/>
  <c r="G296" i="30"/>
  <c r="H295" i="30"/>
  <c r="I295" i="30" s="1"/>
  <c r="J295" i="30" s="1"/>
  <c r="G295" i="30"/>
  <c r="H294" i="30"/>
  <c r="I294" i="30" s="1"/>
  <c r="J294" i="30" s="1"/>
  <c r="G294" i="30"/>
  <c r="H293" i="30"/>
  <c r="I293" i="30" s="1"/>
  <c r="J293" i="30" s="1"/>
  <c r="G293" i="30"/>
  <c r="H292" i="30"/>
  <c r="I292" i="30" s="1"/>
  <c r="J292" i="30" s="1"/>
  <c r="G292" i="30"/>
  <c r="H291" i="30"/>
  <c r="I291" i="30" s="1"/>
  <c r="J291" i="30" s="1"/>
  <c r="G291" i="30"/>
  <c r="H290" i="30"/>
  <c r="I290" i="30" s="1"/>
  <c r="J290" i="30" s="1"/>
  <c r="G290" i="30"/>
  <c r="H289" i="30"/>
  <c r="I289" i="30" s="1"/>
  <c r="J289" i="30" s="1"/>
  <c r="G289" i="30"/>
  <c r="H288" i="30"/>
  <c r="I288" i="30" s="1"/>
  <c r="J288" i="30" s="1"/>
  <c r="G288" i="30"/>
  <c r="H287" i="30"/>
  <c r="I287" i="30" s="1"/>
  <c r="J287" i="30" s="1"/>
  <c r="G287" i="30"/>
  <c r="H286" i="30"/>
  <c r="I286" i="30" s="1"/>
  <c r="J286" i="30" s="1"/>
  <c r="G286" i="30"/>
  <c r="H285" i="30"/>
  <c r="I285" i="30" s="1"/>
  <c r="J285" i="30" s="1"/>
  <c r="G285" i="30"/>
  <c r="H284" i="30"/>
  <c r="I284" i="30" s="1"/>
  <c r="J284" i="30" s="1"/>
  <c r="G284" i="30"/>
  <c r="H283" i="30"/>
  <c r="I283" i="30" s="1"/>
  <c r="J283" i="30" s="1"/>
  <c r="G283" i="30"/>
  <c r="H282" i="30"/>
  <c r="I282" i="30" s="1"/>
  <c r="J282" i="30" s="1"/>
  <c r="G282" i="30"/>
  <c r="H281" i="30"/>
  <c r="I281" i="30" s="1"/>
  <c r="J281" i="30" s="1"/>
  <c r="G281" i="30"/>
  <c r="H280" i="30"/>
  <c r="I280" i="30" s="1"/>
  <c r="J280" i="30" s="1"/>
  <c r="G280" i="30"/>
  <c r="H279" i="30"/>
  <c r="I279" i="30" s="1"/>
  <c r="J279" i="30" s="1"/>
  <c r="G279" i="30"/>
  <c r="H278" i="30"/>
  <c r="I278" i="30" s="1"/>
  <c r="J278" i="30" s="1"/>
  <c r="G278" i="30"/>
  <c r="H277" i="30"/>
  <c r="I277" i="30" s="1"/>
  <c r="J277" i="30" s="1"/>
  <c r="G277" i="30"/>
  <c r="H276" i="30"/>
  <c r="I276" i="30" s="1"/>
  <c r="J276" i="30" s="1"/>
  <c r="G276" i="30"/>
  <c r="H275" i="30"/>
  <c r="I275" i="30" s="1"/>
  <c r="J275" i="30" s="1"/>
  <c r="G275" i="30"/>
  <c r="H274" i="30"/>
  <c r="I274" i="30" s="1"/>
  <c r="J274" i="30" s="1"/>
  <c r="G274" i="30"/>
  <c r="H273" i="30"/>
  <c r="I273" i="30" s="1"/>
  <c r="J273" i="30" s="1"/>
  <c r="G273" i="30"/>
  <c r="I272" i="30"/>
  <c r="J272" i="30" s="1"/>
  <c r="H272" i="30"/>
  <c r="G272" i="30"/>
  <c r="H271" i="30"/>
  <c r="I271" i="30" s="1"/>
  <c r="J271" i="30" s="1"/>
  <c r="G271" i="30"/>
  <c r="H270" i="30"/>
  <c r="I270" i="30" s="1"/>
  <c r="J270" i="30" s="1"/>
  <c r="G270" i="30"/>
  <c r="H269" i="30"/>
  <c r="I269" i="30" s="1"/>
  <c r="J269" i="30" s="1"/>
  <c r="G269" i="30"/>
  <c r="H268" i="30"/>
  <c r="I268" i="30" s="1"/>
  <c r="J268" i="30" s="1"/>
  <c r="G268" i="30"/>
  <c r="H267" i="30"/>
  <c r="I267" i="30" s="1"/>
  <c r="J267" i="30" s="1"/>
  <c r="G267" i="30"/>
  <c r="H266" i="30"/>
  <c r="I266" i="30" s="1"/>
  <c r="J266" i="30" s="1"/>
  <c r="G266" i="30"/>
  <c r="H265" i="30"/>
  <c r="I265" i="30" s="1"/>
  <c r="J265" i="30" s="1"/>
  <c r="G265" i="30"/>
  <c r="H264" i="30"/>
  <c r="I264" i="30" s="1"/>
  <c r="J264" i="30" s="1"/>
  <c r="G264" i="30"/>
  <c r="H263" i="30"/>
  <c r="I263" i="30" s="1"/>
  <c r="J263" i="30" s="1"/>
  <c r="G263" i="30"/>
  <c r="H262" i="30"/>
  <c r="I262" i="30" s="1"/>
  <c r="J262" i="30" s="1"/>
  <c r="G262" i="30"/>
  <c r="H261" i="30"/>
  <c r="I261" i="30" s="1"/>
  <c r="J261" i="30" s="1"/>
  <c r="G261" i="30"/>
  <c r="H260" i="30"/>
  <c r="I260" i="30" s="1"/>
  <c r="J260" i="30" s="1"/>
  <c r="G260" i="30"/>
  <c r="H259" i="30"/>
  <c r="I259" i="30" s="1"/>
  <c r="J259" i="30" s="1"/>
  <c r="G259" i="30"/>
  <c r="H258" i="30"/>
  <c r="I258" i="30" s="1"/>
  <c r="J258" i="30" s="1"/>
  <c r="G258" i="30"/>
  <c r="H257" i="30"/>
  <c r="I257" i="30" s="1"/>
  <c r="J257" i="30" s="1"/>
  <c r="G257" i="30"/>
  <c r="H256" i="30"/>
  <c r="I256" i="30" s="1"/>
  <c r="J256" i="30" s="1"/>
  <c r="G256" i="30"/>
  <c r="H255" i="30"/>
  <c r="I255" i="30" s="1"/>
  <c r="J255" i="30" s="1"/>
  <c r="G255" i="30"/>
  <c r="H254" i="30"/>
  <c r="I254" i="30" s="1"/>
  <c r="J254" i="30" s="1"/>
  <c r="G254" i="30"/>
  <c r="H253" i="30"/>
  <c r="I253" i="30" s="1"/>
  <c r="J253" i="30" s="1"/>
  <c r="G253" i="30"/>
  <c r="H252" i="30"/>
  <c r="I252" i="30" s="1"/>
  <c r="J252" i="30" s="1"/>
  <c r="G252" i="30"/>
  <c r="I251" i="30"/>
  <c r="J251" i="30" s="1"/>
  <c r="H251" i="30"/>
  <c r="G251" i="30"/>
  <c r="H250" i="30"/>
  <c r="I250" i="30" s="1"/>
  <c r="J250" i="30" s="1"/>
  <c r="G250" i="30"/>
  <c r="I249" i="30"/>
  <c r="J249" i="30" s="1"/>
  <c r="H249" i="30"/>
  <c r="G249" i="30"/>
  <c r="H248" i="30"/>
  <c r="I248" i="30" s="1"/>
  <c r="J248" i="30" s="1"/>
  <c r="G248" i="30"/>
  <c r="H247" i="30"/>
  <c r="I247" i="30" s="1"/>
  <c r="J247" i="30" s="1"/>
  <c r="G247" i="30"/>
  <c r="H246" i="30"/>
  <c r="I246" i="30" s="1"/>
  <c r="J246" i="30" s="1"/>
  <c r="G246" i="30"/>
  <c r="H245" i="30"/>
  <c r="I245" i="30" s="1"/>
  <c r="J245" i="30" s="1"/>
  <c r="G245" i="30"/>
  <c r="H244" i="30"/>
  <c r="I244" i="30" s="1"/>
  <c r="J244" i="30" s="1"/>
  <c r="G244" i="30"/>
  <c r="H243" i="30"/>
  <c r="I243" i="30" s="1"/>
  <c r="J243" i="30" s="1"/>
  <c r="G243" i="30"/>
  <c r="H242" i="30"/>
  <c r="I242" i="30" s="1"/>
  <c r="J242" i="30" s="1"/>
  <c r="G242" i="30"/>
  <c r="H241" i="30"/>
  <c r="I241" i="30" s="1"/>
  <c r="J241" i="30" s="1"/>
  <c r="G241" i="30"/>
  <c r="H240" i="30"/>
  <c r="I240" i="30" s="1"/>
  <c r="J240" i="30" s="1"/>
  <c r="G240" i="30"/>
  <c r="H239" i="30"/>
  <c r="I239" i="30" s="1"/>
  <c r="J239" i="30" s="1"/>
  <c r="G239" i="30"/>
  <c r="H238" i="30"/>
  <c r="I238" i="30" s="1"/>
  <c r="J238" i="30" s="1"/>
  <c r="G238" i="30"/>
  <c r="H237" i="30"/>
  <c r="I237" i="30" s="1"/>
  <c r="J237" i="30" s="1"/>
  <c r="G237" i="30"/>
  <c r="H236" i="30"/>
  <c r="I236" i="30" s="1"/>
  <c r="J236" i="30" s="1"/>
  <c r="G236" i="30"/>
  <c r="H235" i="30"/>
  <c r="I235" i="30" s="1"/>
  <c r="J235" i="30" s="1"/>
  <c r="G235" i="30"/>
  <c r="H234" i="30"/>
  <c r="I234" i="30" s="1"/>
  <c r="J234" i="30" s="1"/>
  <c r="G234" i="30"/>
  <c r="I233" i="30"/>
  <c r="J233" i="30" s="1"/>
  <c r="H233" i="30"/>
  <c r="G233" i="30"/>
  <c r="H232" i="30"/>
  <c r="I232" i="30" s="1"/>
  <c r="J232" i="30" s="1"/>
  <c r="G232" i="30"/>
  <c r="I231" i="30"/>
  <c r="J231" i="30" s="1"/>
  <c r="H231" i="30"/>
  <c r="G231" i="30"/>
  <c r="H230" i="30"/>
  <c r="I230" i="30" s="1"/>
  <c r="J230" i="30" s="1"/>
  <c r="G230" i="30"/>
  <c r="H229" i="30"/>
  <c r="I229" i="30" s="1"/>
  <c r="J229" i="30" s="1"/>
  <c r="G229" i="30"/>
  <c r="H228" i="30"/>
  <c r="I228" i="30" s="1"/>
  <c r="J228" i="30" s="1"/>
  <c r="G228" i="30"/>
  <c r="H227" i="30"/>
  <c r="I227" i="30" s="1"/>
  <c r="J227" i="30" s="1"/>
  <c r="G227" i="30"/>
  <c r="H226" i="30"/>
  <c r="I226" i="30" s="1"/>
  <c r="J226" i="30" s="1"/>
  <c r="G226" i="30"/>
  <c r="H225" i="30"/>
  <c r="I225" i="30" s="1"/>
  <c r="J225" i="30" s="1"/>
  <c r="G225" i="30"/>
  <c r="H224" i="30"/>
  <c r="I224" i="30" s="1"/>
  <c r="J224" i="30" s="1"/>
  <c r="G224" i="30"/>
  <c r="H223" i="30"/>
  <c r="I223" i="30" s="1"/>
  <c r="J223" i="30" s="1"/>
  <c r="G223" i="30"/>
  <c r="H222" i="30"/>
  <c r="I222" i="30" s="1"/>
  <c r="J222" i="30" s="1"/>
  <c r="G222" i="30"/>
  <c r="H221" i="30"/>
  <c r="I221" i="30" s="1"/>
  <c r="J221" i="30" s="1"/>
  <c r="G221" i="30"/>
  <c r="H220" i="30"/>
  <c r="I220" i="30" s="1"/>
  <c r="J220" i="30" s="1"/>
  <c r="G220" i="30"/>
  <c r="H219" i="30"/>
  <c r="I219" i="30" s="1"/>
  <c r="J219" i="30" s="1"/>
  <c r="G219" i="30"/>
  <c r="H218" i="30"/>
  <c r="I218" i="30" s="1"/>
  <c r="J218" i="30" s="1"/>
  <c r="G218" i="30"/>
  <c r="H217" i="30"/>
  <c r="I217" i="30" s="1"/>
  <c r="J217" i="30" s="1"/>
  <c r="G217" i="30"/>
  <c r="H216" i="30"/>
  <c r="I216" i="30" s="1"/>
  <c r="J216" i="30" s="1"/>
  <c r="G216" i="30"/>
  <c r="H215" i="30"/>
  <c r="I215" i="30" s="1"/>
  <c r="J215" i="30" s="1"/>
  <c r="G215" i="30"/>
  <c r="H214" i="30"/>
  <c r="I214" i="30" s="1"/>
  <c r="J214" i="30" s="1"/>
  <c r="G214" i="30"/>
  <c r="H213" i="30"/>
  <c r="I213" i="30" s="1"/>
  <c r="J213" i="30" s="1"/>
  <c r="G213" i="30"/>
  <c r="H212" i="30"/>
  <c r="I212" i="30" s="1"/>
  <c r="J212" i="30" s="1"/>
  <c r="G212" i="30"/>
  <c r="H211" i="30"/>
  <c r="I211" i="30" s="1"/>
  <c r="J211" i="30" s="1"/>
  <c r="G211" i="30"/>
  <c r="H210" i="30"/>
  <c r="I210" i="30" s="1"/>
  <c r="J210" i="30" s="1"/>
  <c r="G210" i="30"/>
  <c r="H209" i="30"/>
  <c r="I209" i="30" s="1"/>
  <c r="J209" i="30" s="1"/>
  <c r="G209" i="30"/>
  <c r="H208" i="30"/>
  <c r="I208" i="30" s="1"/>
  <c r="J208" i="30" s="1"/>
  <c r="G208" i="30"/>
  <c r="H207" i="30"/>
  <c r="I207" i="30" s="1"/>
  <c r="J207" i="30" s="1"/>
  <c r="G207" i="30"/>
  <c r="H206" i="30"/>
  <c r="I206" i="30" s="1"/>
  <c r="J206" i="30" s="1"/>
  <c r="G206" i="30"/>
  <c r="H205" i="30"/>
  <c r="I205" i="30" s="1"/>
  <c r="J205" i="30" s="1"/>
  <c r="G205" i="30"/>
  <c r="H204" i="30"/>
  <c r="I204" i="30" s="1"/>
  <c r="J204" i="30" s="1"/>
  <c r="G204" i="30"/>
  <c r="H203" i="30"/>
  <c r="I203" i="30" s="1"/>
  <c r="J203" i="30" s="1"/>
  <c r="G203" i="30"/>
  <c r="H202" i="30"/>
  <c r="I202" i="30" s="1"/>
  <c r="J202" i="30" s="1"/>
  <c r="G202" i="30"/>
  <c r="H201" i="30"/>
  <c r="I201" i="30" s="1"/>
  <c r="J201" i="30" s="1"/>
  <c r="G201" i="30"/>
  <c r="H200" i="30"/>
  <c r="I200" i="30" s="1"/>
  <c r="J200" i="30" s="1"/>
  <c r="G200" i="30"/>
  <c r="H199" i="30"/>
  <c r="I199" i="30" s="1"/>
  <c r="J199" i="30" s="1"/>
  <c r="G199" i="30"/>
  <c r="H198" i="30"/>
  <c r="I198" i="30" s="1"/>
  <c r="J198" i="30" s="1"/>
  <c r="G198" i="30"/>
  <c r="H197" i="30"/>
  <c r="I197" i="30" s="1"/>
  <c r="J197" i="30" s="1"/>
  <c r="G197" i="30"/>
  <c r="H196" i="30"/>
  <c r="I196" i="30" s="1"/>
  <c r="J196" i="30" s="1"/>
  <c r="G196" i="30"/>
  <c r="H195" i="30"/>
  <c r="I195" i="30" s="1"/>
  <c r="J195" i="30" s="1"/>
  <c r="G195" i="30"/>
  <c r="H194" i="30"/>
  <c r="I194" i="30" s="1"/>
  <c r="J194" i="30" s="1"/>
  <c r="G194" i="30"/>
  <c r="H193" i="30"/>
  <c r="I193" i="30" s="1"/>
  <c r="J193" i="30" s="1"/>
  <c r="G193" i="30"/>
  <c r="H192" i="30"/>
  <c r="I192" i="30" s="1"/>
  <c r="J192" i="30" s="1"/>
  <c r="G192" i="30"/>
  <c r="H191" i="30"/>
  <c r="I191" i="30" s="1"/>
  <c r="J191" i="30" s="1"/>
  <c r="G191" i="30"/>
  <c r="H190" i="30"/>
  <c r="I190" i="30" s="1"/>
  <c r="J190" i="30" s="1"/>
  <c r="G190" i="30"/>
  <c r="H189" i="30"/>
  <c r="I189" i="30" s="1"/>
  <c r="J189" i="30" s="1"/>
  <c r="G189" i="30"/>
  <c r="H188" i="30"/>
  <c r="I188" i="30" s="1"/>
  <c r="J188" i="30" s="1"/>
  <c r="G188" i="30"/>
  <c r="H187" i="30"/>
  <c r="I187" i="30" s="1"/>
  <c r="J187" i="30" s="1"/>
  <c r="G187" i="30"/>
  <c r="H186" i="30"/>
  <c r="I186" i="30" s="1"/>
  <c r="J186" i="30" s="1"/>
  <c r="G186" i="30"/>
  <c r="H185" i="30"/>
  <c r="I185" i="30" s="1"/>
  <c r="J185" i="30" s="1"/>
  <c r="G185" i="30"/>
  <c r="H184" i="30"/>
  <c r="I184" i="30" s="1"/>
  <c r="J184" i="30" s="1"/>
  <c r="G184" i="30"/>
  <c r="H183" i="30"/>
  <c r="I183" i="30" s="1"/>
  <c r="J183" i="30" s="1"/>
  <c r="G183" i="30"/>
  <c r="H182" i="30"/>
  <c r="I182" i="30" s="1"/>
  <c r="J182" i="30" s="1"/>
  <c r="G182" i="30"/>
  <c r="H181" i="30"/>
  <c r="I181" i="30" s="1"/>
  <c r="J181" i="30" s="1"/>
  <c r="G181" i="30"/>
  <c r="H180" i="30"/>
  <c r="I180" i="30" s="1"/>
  <c r="J180" i="30" s="1"/>
  <c r="G180" i="30"/>
  <c r="I179" i="30"/>
  <c r="J179" i="30" s="1"/>
  <c r="H179" i="30"/>
  <c r="G179" i="30"/>
  <c r="H178" i="30"/>
  <c r="I178" i="30" s="1"/>
  <c r="J178" i="30" s="1"/>
  <c r="G178" i="30"/>
  <c r="I177" i="30"/>
  <c r="J177" i="30" s="1"/>
  <c r="H177" i="30"/>
  <c r="G177" i="30"/>
  <c r="H176" i="30"/>
  <c r="I176" i="30" s="1"/>
  <c r="J176" i="30" s="1"/>
  <c r="G176" i="30"/>
  <c r="H175" i="30"/>
  <c r="I175" i="30" s="1"/>
  <c r="J175" i="30" s="1"/>
  <c r="G175" i="30"/>
  <c r="H174" i="30"/>
  <c r="I174" i="30" s="1"/>
  <c r="J174" i="30" s="1"/>
  <c r="G174" i="30"/>
  <c r="H173" i="30"/>
  <c r="I173" i="30" s="1"/>
  <c r="J173" i="30" s="1"/>
  <c r="G173" i="30"/>
  <c r="H172" i="30"/>
  <c r="I172" i="30" s="1"/>
  <c r="J172" i="30" s="1"/>
  <c r="G172" i="30"/>
  <c r="H171" i="30"/>
  <c r="I171" i="30" s="1"/>
  <c r="J171" i="30" s="1"/>
  <c r="G171" i="30"/>
  <c r="H170" i="30"/>
  <c r="I170" i="30" s="1"/>
  <c r="J170" i="30" s="1"/>
  <c r="G170" i="30"/>
  <c r="H169" i="30"/>
  <c r="I169" i="30" s="1"/>
  <c r="J169" i="30" s="1"/>
  <c r="G169" i="30"/>
  <c r="H168" i="30"/>
  <c r="I168" i="30" s="1"/>
  <c r="J168" i="30" s="1"/>
  <c r="G168" i="30"/>
  <c r="H167" i="30"/>
  <c r="I167" i="30" s="1"/>
  <c r="J167" i="30" s="1"/>
  <c r="G167" i="30"/>
  <c r="H166" i="30"/>
  <c r="I166" i="30" s="1"/>
  <c r="J166" i="30" s="1"/>
  <c r="G166" i="30"/>
  <c r="H165" i="30"/>
  <c r="I165" i="30" s="1"/>
  <c r="J165" i="30" s="1"/>
  <c r="G165" i="30"/>
  <c r="H164" i="30"/>
  <c r="I164" i="30" s="1"/>
  <c r="J164" i="30" s="1"/>
  <c r="G164" i="30"/>
  <c r="H163" i="30"/>
  <c r="I163" i="30" s="1"/>
  <c r="J163" i="30" s="1"/>
  <c r="G163" i="30"/>
  <c r="H162" i="30"/>
  <c r="I162" i="30" s="1"/>
  <c r="J162" i="30" s="1"/>
  <c r="G162" i="30"/>
  <c r="I161" i="30"/>
  <c r="J161" i="30" s="1"/>
  <c r="H161" i="30"/>
  <c r="G161" i="30"/>
  <c r="H160" i="30"/>
  <c r="I160" i="30" s="1"/>
  <c r="J160" i="30" s="1"/>
  <c r="G160" i="30"/>
  <c r="I159" i="30"/>
  <c r="J159" i="30" s="1"/>
  <c r="H159" i="30"/>
  <c r="G159" i="30"/>
  <c r="H158" i="30"/>
  <c r="I158" i="30" s="1"/>
  <c r="J158" i="30" s="1"/>
  <c r="G158" i="30"/>
  <c r="H157" i="30"/>
  <c r="I157" i="30" s="1"/>
  <c r="J157" i="30" s="1"/>
  <c r="G157" i="30"/>
  <c r="H156" i="30"/>
  <c r="I156" i="30" s="1"/>
  <c r="J156" i="30" s="1"/>
  <c r="G156" i="30"/>
  <c r="H155" i="30"/>
  <c r="I155" i="30" s="1"/>
  <c r="J155" i="30" s="1"/>
  <c r="G155" i="30"/>
  <c r="H154" i="30"/>
  <c r="I154" i="30" s="1"/>
  <c r="J154" i="30" s="1"/>
  <c r="G154" i="30"/>
  <c r="H153" i="30"/>
  <c r="I153" i="30" s="1"/>
  <c r="J153" i="30" s="1"/>
  <c r="G153" i="30"/>
  <c r="H152" i="30"/>
  <c r="I152" i="30" s="1"/>
  <c r="J152" i="30" s="1"/>
  <c r="G152" i="30"/>
  <c r="H151" i="30"/>
  <c r="I151" i="30" s="1"/>
  <c r="J151" i="30" s="1"/>
  <c r="G151" i="30"/>
  <c r="H150" i="30"/>
  <c r="I150" i="30" s="1"/>
  <c r="J150" i="30" s="1"/>
  <c r="G150" i="30"/>
  <c r="H149" i="30"/>
  <c r="I149" i="30" s="1"/>
  <c r="J149" i="30" s="1"/>
  <c r="G149" i="30"/>
  <c r="H148" i="30"/>
  <c r="I148" i="30" s="1"/>
  <c r="J148" i="30" s="1"/>
  <c r="G148" i="30"/>
  <c r="H147" i="30"/>
  <c r="I147" i="30" s="1"/>
  <c r="J147" i="30" s="1"/>
  <c r="G147" i="30"/>
  <c r="H146" i="30"/>
  <c r="I146" i="30" s="1"/>
  <c r="J146" i="30" s="1"/>
  <c r="G146" i="30"/>
  <c r="H145" i="30"/>
  <c r="I145" i="30" s="1"/>
  <c r="J145" i="30" s="1"/>
  <c r="G145" i="30"/>
  <c r="H144" i="30"/>
  <c r="I144" i="30" s="1"/>
  <c r="J144" i="30" s="1"/>
  <c r="G144" i="30"/>
  <c r="H143" i="30"/>
  <c r="I143" i="30" s="1"/>
  <c r="J143" i="30" s="1"/>
  <c r="G143" i="30"/>
  <c r="H142" i="30"/>
  <c r="I142" i="30" s="1"/>
  <c r="J142" i="30" s="1"/>
  <c r="G142" i="30"/>
  <c r="H141" i="30"/>
  <c r="I141" i="30" s="1"/>
  <c r="J141" i="30" s="1"/>
  <c r="G141" i="30"/>
  <c r="H140" i="30"/>
  <c r="I140" i="30" s="1"/>
  <c r="J140" i="30" s="1"/>
  <c r="G140" i="30"/>
  <c r="H139" i="30"/>
  <c r="I139" i="30" s="1"/>
  <c r="J139" i="30" s="1"/>
  <c r="G139" i="30"/>
  <c r="H138" i="30"/>
  <c r="I138" i="30" s="1"/>
  <c r="J138" i="30" s="1"/>
  <c r="G138" i="30"/>
  <c r="H137" i="30"/>
  <c r="I137" i="30" s="1"/>
  <c r="J137" i="30" s="1"/>
  <c r="G137" i="30"/>
  <c r="H136" i="30"/>
  <c r="I136" i="30" s="1"/>
  <c r="J136" i="30" s="1"/>
  <c r="G136" i="30"/>
  <c r="H135" i="30"/>
  <c r="I135" i="30" s="1"/>
  <c r="J135" i="30" s="1"/>
  <c r="G135" i="30"/>
  <c r="H134" i="30"/>
  <c r="I134" i="30" s="1"/>
  <c r="J134" i="30" s="1"/>
  <c r="G134" i="30"/>
  <c r="H133" i="30"/>
  <c r="I133" i="30" s="1"/>
  <c r="J133" i="30" s="1"/>
  <c r="G133" i="30"/>
  <c r="H132" i="30"/>
  <c r="I132" i="30" s="1"/>
  <c r="J132" i="30" s="1"/>
  <c r="G132" i="30"/>
  <c r="H131" i="30"/>
  <c r="I131" i="30" s="1"/>
  <c r="J131" i="30" s="1"/>
  <c r="G131" i="30"/>
  <c r="H130" i="30"/>
  <c r="I130" i="30" s="1"/>
  <c r="J130" i="30" s="1"/>
  <c r="G130" i="30"/>
  <c r="H129" i="30"/>
  <c r="I129" i="30" s="1"/>
  <c r="J129" i="30" s="1"/>
  <c r="G129" i="30"/>
  <c r="H128" i="30"/>
  <c r="I128" i="30" s="1"/>
  <c r="J128" i="30" s="1"/>
  <c r="G128" i="30"/>
  <c r="H127" i="30"/>
  <c r="I127" i="30" s="1"/>
  <c r="J127" i="30" s="1"/>
  <c r="G127" i="30"/>
  <c r="H126" i="30"/>
  <c r="I126" i="30" s="1"/>
  <c r="J126" i="30" s="1"/>
  <c r="G126" i="30"/>
  <c r="H125" i="30"/>
  <c r="I125" i="30" s="1"/>
  <c r="J125" i="30" s="1"/>
  <c r="G125" i="30"/>
  <c r="H124" i="30"/>
  <c r="I124" i="30" s="1"/>
  <c r="J124" i="30" s="1"/>
  <c r="G124" i="30"/>
  <c r="H123" i="30"/>
  <c r="I123" i="30" s="1"/>
  <c r="J123" i="30" s="1"/>
  <c r="G123" i="30"/>
  <c r="H122" i="30"/>
  <c r="I122" i="30" s="1"/>
  <c r="J122" i="30" s="1"/>
  <c r="G122" i="30"/>
  <c r="H121" i="30"/>
  <c r="I121" i="30" s="1"/>
  <c r="J121" i="30" s="1"/>
  <c r="G121" i="30"/>
  <c r="H120" i="30"/>
  <c r="I120" i="30" s="1"/>
  <c r="J120" i="30" s="1"/>
  <c r="G120" i="30"/>
  <c r="H119" i="30"/>
  <c r="I119" i="30" s="1"/>
  <c r="J119" i="30" s="1"/>
  <c r="G119" i="30"/>
  <c r="H118" i="30"/>
  <c r="I118" i="30" s="1"/>
  <c r="J118" i="30" s="1"/>
  <c r="G118" i="30"/>
  <c r="H117" i="30"/>
  <c r="I117" i="30" s="1"/>
  <c r="J117" i="30" s="1"/>
  <c r="G117" i="30"/>
  <c r="H116" i="30"/>
  <c r="I116" i="30" s="1"/>
  <c r="J116" i="30" s="1"/>
  <c r="G116" i="30"/>
  <c r="H115" i="30"/>
  <c r="I115" i="30" s="1"/>
  <c r="J115" i="30" s="1"/>
  <c r="G115" i="30"/>
  <c r="H114" i="30"/>
  <c r="I114" i="30" s="1"/>
  <c r="J114" i="30" s="1"/>
  <c r="G114" i="30"/>
  <c r="H113" i="30"/>
  <c r="I113" i="30" s="1"/>
  <c r="J113" i="30" s="1"/>
  <c r="G113" i="30"/>
  <c r="H112" i="30"/>
  <c r="I112" i="30" s="1"/>
  <c r="J112" i="30" s="1"/>
  <c r="G112" i="30"/>
  <c r="H111" i="30"/>
  <c r="I111" i="30" s="1"/>
  <c r="J111" i="30" s="1"/>
  <c r="G111" i="30"/>
  <c r="H110" i="30"/>
  <c r="I110" i="30" s="1"/>
  <c r="J110" i="30" s="1"/>
  <c r="G110" i="30"/>
  <c r="H109" i="30"/>
  <c r="I109" i="30" s="1"/>
  <c r="J109" i="30" s="1"/>
  <c r="G109" i="30"/>
  <c r="H108" i="30"/>
  <c r="I108" i="30" s="1"/>
  <c r="J108" i="30" s="1"/>
  <c r="G108" i="30"/>
  <c r="I107" i="30"/>
  <c r="J107" i="30" s="1"/>
  <c r="H107" i="30"/>
  <c r="G107" i="30"/>
  <c r="H106" i="30"/>
  <c r="I106" i="30" s="1"/>
  <c r="J106" i="30" s="1"/>
  <c r="G106" i="30"/>
  <c r="I105" i="30"/>
  <c r="J105" i="30" s="1"/>
  <c r="H105" i="30"/>
  <c r="G105" i="30"/>
  <c r="H104" i="30"/>
  <c r="I104" i="30" s="1"/>
  <c r="J104" i="30" s="1"/>
  <c r="G104" i="30"/>
  <c r="H103" i="30"/>
  <c r="I103" i="30" s="1"/>
  <c r="J103" i="30" s="1"/>
  <c r="G103" i="30"/>
  <c r="H102" i="30"/>
  <c r="I102" i="30" s="1"/>
  <c r="J102" i="30" s="1"/>
  <c r="G102" i="30"/>
  <c r="H101" i="30"/>
  <c r="I101" i="30" s="1"/>
  <c r="J101" i="30" s="1"/>
  <c r="G101" i="30"/>
  <c r="H100" i="30"/>
  <c r="I100" i="30" s="1"/>
  <c r="J100" i="30" s="1"/>
  <c r="G100" i="30"/>
  <c r="H99" i="30"/>
  <c r="I99" i="30" s="1"/>
  <c r="J99" i="30" s="1"/>
  <c r="G99" i="30"/>
  <c r="H98" i="30"/>
  <c r="I98" i="30" s="1"/>
  <c r="J98" i="30" s="1"/>
  <c r="G98" i="30"/>
  <c r="H97" i="30"/>
  <c r="I97" i="30" s="1"/>
  <c r="J97" i="30" s="1"/>
  <c r="G97" i="30"/>
  <c r="H96" i="30"/>
  <c r="I96" i="30" s="1"/>
  <c r="J96" i="30" s="1"/>
  <c r="G96" i="30"/>
  <c r="H95" i="30"/>
  <c r="I95" i="30" s="1"/>
  <c r="J95" i="30" s="1"/>
  <c r="G95" i="30"/>
  <c r="H94" i="30"/>
  <c r="I94" i="30" s="1"/>
  <c r="J94" i="30" s="1"/>
  <c r="G94" i="30"/>
  <c r="H93" i="30"/>
  <c r="I93" i="30" s="1"/>
  <c r="J93" i="30" s="1"/>
  <c r="G93" i="30"/>
  <c r="H92" i="30"/>
  <c r="I92" i="30" s="1"/>
  <c r="J92" i="30" s="1"/>
  <c r="G92" i="30"/>
  <c r="H91" i="30"/>
  <c r="I91" i="30" s="1"/>
  <c r="J91" i="30" s="1"/>
  <c r="G91" i="30"/>
  <c r="H90" i="30"/>
  <c r="I90" i="30" s="1"/>
  <c r="J90" i="30" s="1"/>
  <c r="G90" i="30"/>
  <c r="H89" i="30"/>
  <c r="I89" i="30" s="1"/>
  <c r="J89" i="30" s="1"/>
  <c r="G89" i="30"/>
  <c r="H88" i="30"/>
  <c r="I88" i="30" s="1"/>
  <c r="J88" i="30" s="1"/>
  <c r="G88" i="30"/>
  <c r="I87" i="30"/>
  <c r="J87" i="30" s="1"/>
  <c r="H87" i="30"/>
  <c r="G87" i="30"/>
  <c r="H86" i="30"/>
  <c r="I86" i="30" s="1"/>
  <c r="J86" i="30" s="1"/>
  <c r="G86" i="30"/>
  <c r="H85" i="30"/>
  <c r="I85" i="30" s="1"/>
  <c r="J85" i="30" s="1"/>
  <c r="G85" i="30"/>
  <c r="I84" i="30"/>
  <c r="J84" i="30" s="1"/>
  <c r="H84" i="30"/>
  <c r="G84" i="30"/>
  <c r="H83" i="30"/>
  <c r="I83" i="30" s="1"/>
  <c r="J83" i="30" s="1"/>
  <c r="G83" i="30"/>
  <c r="H82" i="30"/>
  <c r="I82" i="30" s="1"/>
  <c r="J82" i="30" s="1"/>
  <c r="G82" i="30"/>
  <c r="H81" i="30"/>
  <c r="I81" i="30" s="1"/>
  <c r="J81" i="30" s="1"/>
  <c r="G81" i="30"/>
  <c r="H80" i="30"/>
  <c r="I80" i="30" s="1"/>
  <c r="J80" i="30" s="1"/>
  <c r="G80" i="30"/>
  <c r="H79" i="30"/>
  <c r="I79" i="30" s="1"/>
  <c r="J79" i="30" s="1"/>
  <c r="G79" i="30"/>
  <c r="H78" i="30"/>
  <c r="I78" i="30" s="1"/>
  <c r="J78" i="30" s="1"/>
  <c r="G78" i="30"/>
  <c r="H77" i="30"/>
  <c r="I77" i="30" s="1"/>
  <c r="J77" i="30" s="1"/>
  <c r="G77" i="30"/>
  <c r="H76" i="30"/>
  <c r="I76" i="30" s="1"/>
  <c r="J76" i="30" s="1"/>
  <c r="G76" i="30"/>
  <c r="H75" i="30"/>
  <c r="I75" i="30" s="1"/>
  <c r="J75" i="30" s="1"/>
  <c r="G75" i="30"/>
  <c r="H74" i="30"/>
  <c r="I74" i="30" s="1"/>
  <c r="J74" i="30" s="1"/>
  <c r="G74" i="30"/>
  <c r="H73" i="30"/>
  <c r="I73" i="30" s="1"/>
  <c r="J73" i="30" s="1"/>
  <c r="G73" i="30"/>
  <c r="H72" i="30"/>
  <c r="I72" i="30" s="1"/>
  <c r="J72" i="30" s="1"/>
  <c r="G72" i="30"/>
  <c r="H71" i="30"/>
  <c r="I71" i="30" s="1"/>
  <c r="J71" i="30" s="1"/>
  <c r="G71" i="30"/>
  <c r="H70" i="30"/>
  <c r="I70" i="30" s="1"/>
  <c r="J70" i="30" s="1"/>
  <c r="G70" i="30"/>
  <c r="H69" i="30"/>
  <c r="I69" i="30" s="1"/>
  <c r="J69" i="30" s="1"/>
  <c r="G69" i="30"/>
  <c r="H68" i="30"/>
  <c r="I68" i="30" s="1"/>
  <c r="J68" i="30" s="1"/>
  <c r="G68" i="30"/>
  <c r="H67" i="30"/>
  <c r="I67" i="30" s="1"/>
  <c r="J67" i="30" s="1"/>
  <c r="G67" i="30"/>
  <c r="H66" i="30"/>
  <c r="I66" i="30" s="1"/>
  <c r="J66" i="30" s="1"/>
  <c r="G66" i="30"/>
  <c r="H65" i="30"/>
  <c r="I65" i="30" s="1"/>
  <c r="J65" i="30" s="1"/>
  <c r="G65" i="30"/>
  <c r="H64" i="30"/>
  <c r="I64" i="30" s="1"/>
  <c r="J64" i="30" s="1"/>
  <c r="G64" i="30"/>
  <c r="H63" i="30"/>
  <c r="I63" i="30" s="1"/>
  <c r="J63" i="30" s="1"/>
  <c r="G63" i="30"/>
  <c r="H62" i="30"/>
  <c r="I62" i="30" s="1"/>
  <c r="J62" i="30" s="1"/>
  <c r="G62" i="30"/>
  <c r="H61" i="30"/>
  <c r="I61" i="30" s="1"/>
  <c r="J61" i="30" s="1"/>
  <c r="G61" i="30"/>
  <c r="I60" i="30"/>
  <c r="J60" i="30" s="1"/>
  <c r="H60" i="30"/>
  <c r="G60" i="30"/>
  <c r="H59" i="30"/>
  <c r="I59" i="30" s="1"/>
  <c r="J59" i="30" s="1"/>
  <c r="G59" i="30"/>
  <c r="H58" i="30"/>
  <c r="I58" i="30" s="1"/>
  <c r="J58" i="30" s="1"/>
  <c r="G58" i="30"/>
  <c r="I57" i="30"/>
  <c r="J57" i="30" s="1"/>
  <c r="H57" i="30"/>
  <c r="G57" i="30"/>
  <c r="H56" i="30"/>
  <c r="I56" i="30" s="1"/>
  <c r="J56" i="30" s="1"/>
  <c r="G56" i="30"/>
  <c r="H55" i="30"/>
  <c r="I55" i="30" s="1"/>
  <c r="J55" i="30" s="1"/>
  <c r="G55" i="30"/>
  <c r="H54" i="30"/>
  <c r="I54" i="30" s="1"/>
  <c r="J54" i="30" s="1"/>
  <c r="G54" i="30"/>
  <c r="H53" i="30"/>
  <c r="I53" i="30" s="1"/>
  <c r="J53" i="30" s="1"/>
  <c r="G53" i="30"/>
  <c r="H52" i="30"/>
  <c r="I52" i="30" s="1"/>
  <c r="J52" i="30" s="1"/>
  <c r="G52" i="30"/>
  <c r="I51" i="30"/>
  <c r="J51" i="30" s="1"/>
  <c r="H51" i="30"/>
  <c r="G51" i="30"/>
  <c r="H50" i="30"/>
  <c r="I50" i="30" s="1"/>
  <c r="J50" i="30" s="1"/>
  <c r="G50" i="30"/>
  <c r="H49" i="30"/>
  <c r="I49" i="30" s="1"/>
  <c r="J49" i="30" s="1"/>
  <c r="G49" i="30"/>
  <c r="I48" i="30"/>
  <c r="J48" i="30" s="1"/>
  <c r="H48" i="30"/>
  <c r="G48" i="30"/>
  <c r="H47" i="30"/>
  <c r="I47" i="30" s="1"/>
  <c r="J47" i="30" s="1"/>
  <c r="G47" i="30"/>
  <c r="H46" i="30"/>
  <c r="I46" i="30" s="1"/>
  <c r="J46" i="30" s="1"/>
  <c r="G46" i="30"/>
  <c r="H45" i="30"/>
  <c r="I45" i="30" s="1"/>
  <c r="J45" i="30" s="1"/>
  <c r="G45" i="30"/>
  <c r="H44" i="30"/>
  <c r="I44" i="30" s="1"/>
  <c r="J44" i="30" s="1"/>
  <c r="G44" i="30"/>
  <c r="H43" i="30"/>
  <c r="I43" i="30" s="1"/>
  <c r="J43" i="30" s="1"/>
  <c r="G43" i="30"/>
  <c r="H42" i="30"/>
  <c r="I42" i="30" s="1"/>
  <c r="J42" i="30" s="1"/>
  <c r="G42" i="30"/>
  <c r="H41" i="30"/>
  <c r="I41" i="30" s="1"/>
  <c r="J41" i="30" s="1"/>
  <c r="G41" i="30"/>
  <c r="H40" i="30"/>
  <c r="I40" i="30" s="1"/>
  <c r="J40" i="30" s="1"/>
  <c r="G40" i="30"/>
  <c r="H39" i="30"/>
  <c r="I39" i="30" s="1"/>
  <c r="J39" i="30" s="1"/>
  <c r="G39" i="30"/>
  <c r="H38" i="30"/>
  <c r="I38" i="30" s="1"/>
  <c r="J38" i="30" s="1"/>
  <c r="G38" i="30"/>
  <c r="H37" i="30"/>
  <c r="I37" i="30" s="1"/>
  <c r="J37" i="30" s="1"/>
  <c r="G37" i="30"/>
  <c r="H36" i="30"/>
  <c r="I36" i="30" s="1"/>
  <c r="J36" i="30" s="1"/>
  <c r="G36" i="30"/>
  <c r="H35" i="30"/>
  <c r="I35" i="30" s="1"/>
  <c r="J35" i="30" s="1"/>
  <c r="G35" i="30"/>
  <c r="H34" i="30"/>
  <c r="I34" i="30" s="1"/>
  <c r="J34" i="30" s="1"/>
  <c r="G34" i="30"/>
  <c r="H33" i="30"/>
  <c r="I33" i="30" s="1"/>
  <c r="J33" i="30" s="1"/>
  <c r="G33" i="30"/>
  <c r="H32" i="30"/>
  <c r="I32" i="30" s="1"/>
  <c r="J32" i="30" s="1"/>
  <c r="G32" i="30"/>
  <c r="H31" i="30"/>
  <c r="I31" i="30" s="1"/>
  <c r="J31" i="30" s="1"/>
  <c r="G31" i="30"/>
  <c r="H30" i="30"/>
  <c r="I30" i="30" s="1"/>
  <c r="J30" i="30" s="1"/>
  <c r="G30" i="30"/>
  <c r="H29" i="30"/>
  <c r="I29" i="30" s="1"/>
  <c r="J29" i="30" s="1"/>
  <c r="G29" i="30"/>
  <c r="H28" i="30"/>
  <c r="I28" i="30" s="1"/>
  <c r="J28" i="30" s="1"/>
  <c r="G28" i="30"/>
  <c r="H27" i="30"/>
  <c r="I27" i="30" s="1"/>
  <c r="J27" i="30" s="1"/>
  <c r="G27" i="30"/>
  <c r="H26" i="30"/>
  <c r="I26" i="30" s="1"/>
  <c r="J26" i="30" s="1"/>
  <c r="G26" i="30"/>
  <c r="H25" i="30"/>
  <c r="I25" i="30" s="1"/>
  <c r="J25" i="30" s="1"/>
  <c r="G25" i="30"/>
  <c r="I24" i="30"/>
  <c r="J24" i="30" s="1"/>
  <c r="H24" i="30"/>
  <c r="G24" i="30"/>
  <c r="H23" i="30"/>
  <c r="I23" i="30" s="1"/>
  <c r="J23" i="30" s="1"/>
  <c r="G23" i="30"/>
  <c r="H22" i="30"/>
  <c r="I22" i="30" s="1"/>
  <c r="J22" i="30" s="1"/>
  <c r="G22" i="30"/>
  <c r="I21" i="30"/>
  <c r="J21" i="30" s="1"/>
  <c r="H21" i="30"/>
  <c r="G21" i="30"/>
  <c r="H20" i="30"/>
  <c r="I20" i="30" s="1"/>
  <c r="J20" i="30" s="1"/>
  <c r="G20" i="30"/>
  <c r="H19" i="30"/>
  <c r="I19" i="30" s="1"/>
  <c r="J19" i="30" s="1"/>
  <c r="G19" i="30"/>
  <c r="H18" i="30"/>
  <c r="I18" i="30" s="1"/>
  <c r="J18" i="30" s="1"/>
  <c r="G18" i="30"/>
  <c r="H17" i="30"/>
  <c r="I17" i="30" s="1"/>
  <c r="J17" i="30" s="1"/>
  <c r="G17" i="30"/>
  <c r="H16" i="30"/>
  <c r="I16" i="30" s="1"/>
  <c r="J16" i="30" s="1"/>
  <c r="G16" i="30"/>
  <c r="I15" i="30"/>
  <c r="J15" i="30" s="1"/>
  <c r="H15" i="30"/>
  <c r="G15" i="30"/>
  <c r="H14" i="30"/>
  <c r="I14" i="30" s="1"/>
  <c r="J14" i="30" s="1"/>
  <c r="G14" i="30"/>
  <c r="H13" i="30"/>
  <c r="I13" i="30" s="1"/>
  <c r="J13" i="30" s="1"/>
  <c r="G13" i="30"/>
  <c r="I12" i="30"/>
  <c r="J12" i="30" s="1"/>
  <c r="H12" i="30"/>
  <c r="G12" i="30"/>
  <c r="H11" i="30"/>
  <c r="I11" i="30" s="1"/>
  <c r="J11" i="30" s="1"/>
  <c r="G11" i="30"/>
  <c r="H10" i="30"/>
  <c r="I10" i="30" s="1"/>
  <c r="J10" i="30" s="1"/>
  <c r="G10" i="30"/>
  <c r="H9" i="30"/>
  <c r="I9" i="30" s="1"/>
  <c r="J9" i="30" s="1"/>
  <c r="G9" i="30"/>
  <c r="H8" i="30"/>
  <c r="I8" i="30" s="1"/>
  <c r="J8" i="30" s="1"/>
  <c r="G8" i="30"/>
  <c r="H7" i="30"/>
  <c r="I7" i="30" s="1"/>
  <c r="J7" i="30" s="1"/>
  <c r="G7" i="30"/>
  <c r="H6" i="30"/>
  <c r="I6" i="30" s="1"/>
  <c r="J6" i="30" s="1"/>
  <c r="G6" i="30"/>
  <c r="H5" i="30"/>
  <c r="I5" i="30" s="1"/>
  <c r="J5" i="30" s="1"/>
  <c r="G5" i="30"/>
  <c r="H4" i="30"/>
  <c r="I4" i="30" s="1"/>
  <c r="J4" i="30" s="1"/>
  <c r="G4" i="30"/>
  <c r="H3" i="30"/>
  <c r="I3" i="30" s="1"/>
  <c r="J3" i="30" s="1"/>
  <c r="G3" i="30"/>
  <c r="H2" i="30"/>
  <c r="I2" i="30" s="1"/>
  <c r="J2" i="30" s="1"/>
  <c r="G2" i="30"/>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6" i="2"/>
  <c r="T107" i="2"/>
  <c r="T108" i="2"/>
  <c r="T109" i="2"/>
  <c r="T110"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0" i="2"/>
  <c r="T261" i="2"/>
  <c r="T262" i="2"/>
  <c r="T263" i="2"/>
  <c r="T264" i="2"/>
  <c r="T265" i="2"/>
  <c r="T266" i="2"/>
  <c r="T267" i="2"/>
  <c r="T268" i="2"/>
  <c r="T269" i="2"/>
  <c r="T270" i="2"/>
  <c r="T271" i="2"/>
  <c r="T272" i="2"/>
  <c r="T273" i="2"/>
  <c r="T274" i="2"/>
  <c r="T275" i="2"/>
  <c r="T276" i="2"/>
  <c r="T277" i="2"/>
  <c r="T278" i="2"/>
  <c r="T279" i="2"/>
  <c r="T280" i="2"/>
  <c r="T281" i="2"/>
  <c r="T282" i="2"/>
  <c r="T283" i="2"/>
  <c r="T284" i="2"/>
  <c r="T285" i="2"/>
  <c r="T286" i="2"/>
  <c r="T287" i="2"/>
  <c r="T288" i="2"/>
  <c r="T289" i="2"/>
  <c r="T290" i="2"/>
  <c r="T291" i="2"/>
  <c r="T292" i="2"/>
  <c r="T293" i="2"/>
  <c r="T294" i="2"/>
  <c r="T295" i="2"/>
  <c r="T296" i="2"/>
  <c r="T297" i="2"/>
  <c r="T298" i="2"/>
  <c r="T299" i="2"/>
  <c r="T300" i="2"/>
  <c r="T301" i="2"/>
  <c r="T302" i="2"/>
  <c r="T303" i="2"/>
  <c r="T304" i="2"/>
  <c r="T305" i="2"/>
  <c r="T306" i="2"/>
  <c r="T307" i="2"/>
  <c r="T308" i="2"/>
  <c r="T309" i="2"/>
  <c r="T310" i="2"/>
  <c r="T311" i="2"/>
  <c r="T312" i="2"/>
  <c r="T313" i="2"/>
  <c r="T314" i="2"/>
  <c r="T315" i="2"/>
  <c r="T316" i="2"/>
  <c r="T317" i="2"/>
  <c r="T318" i="2"/>
  <c r="T319" i="2"/>
  <c r="T320" i="2"/>
  <c r="T321" i="2"/>
  <c r="T322" i="2"/>
  <c r="T323" i="2"/>
  <c r="T324" i="2"/>
  <c r="T325" i="2"/>
  <c r="T326" i="2"/>
  <c r="T327" i="2"/>
  <c r="T328" i="2"/>
  <c r="T329" i="2"/>
  <c r="T330" i="2"/>
  <c r="T331" i="2"/>
  <c r="T332" i="2"/>
  <c r="T333" i="2"/>
  <c r="T334" i="2"/>
  <c r="T335" i="2"/>
  <c r="T336" i="2"/>
  <c r="T337" i="2"/>
  <c r="T338" i="2"/>
  <c r="T339" i="2"/>
  <c r="T340" i="2"/>
  <c r="T341" i="2"/>
  <c r="T342" i="2"/>
  <c r="T343" i="2"/>
  <c r="T344" i="2"/>
  <c r="T345" i="2"/>
  <c r="T346" i="2"/>
  <c r="T347" i="2"/>
  <c r="T348" i="2"/>
  <c r="T349" i="2"/>
  <c r="T350" i="2"/>
  <c r="T351" i="2"/>
  <c r="T352" i="2"/>
  <c r="T353" i="2"/>
  <c r="T354" i="2"/>
  <c r="T355" i="2"/>
  <c r="T356" i="2"/>
  <c r="T357" i="2"/>
  <c r="T358" i="2"/>
  <c r="T359" i="2"/>
  <c r="T360" i="2"/>
  <c r="T361" i="2"/>
  <c r="T362" i="2"/>
  <c r="T363" i="2"/>
  <c r="T364" i="2"/>
  <c r="T365" i="2"/>
  <c r="T366" i="2"/>
  <c r="T367" i="2"/>
  <c r="T368" i="2"/>
  <c r="T369" i="2"/>
  <c r="T370" i="2"/>
  <c r="T371" i="2"/>
  <c r="T372" i="2"/>
  <c r="T373" i="2"/>
  <c r="T374" i="2"/>
  <c r="T375" i="2"/>
  <c r="T376" i="2"/>
  <c r="T377" i="2"/>
  <c r="T378" i="2"/>
  <c r="T379" i="2"/>
  <c r="T380" i="2"/>
  <c r="T381" i="2"/>
  <c r="T382" i="2"/>
  <c r="T383" i="2"/>
  <c r="T384" i="2"/>
  <c r="T385" i="2"/>
  <c r="T386" i="2"/>
  <c r="T387" i="2"/>
  <c r="T388" i="2"/>
  <c r="T389" i="2"/>
  <c r="T390" i="2"/>
  <c r="T391" i="2"/>
  <c r="T392" i="2"/>
  <c r="T393" i="2"/>
  <c r="T394" i="2"/>
  <c r="T395" i="2"/>
  <c r="T396" i="2"/>
  <c r="T397" i="2"/>
  <c r="T398" i="2"/>
  <c r="T399" i="2"/>
  <c r="T400" i="2"/>
  <c r="T401" i="2"/>
  <c r="T402" i="2"/>
  <c r="T403" i="2"/>
  <c r="T404" i="2"/>
  <c r="T405" i="2"/>
  <c r="T406" i="2"/>
  <c r="T407" i="2"/>
  <c r="T408" i="2"/>
  <c r="T409" i="2"/>
  <c r="T410" i="2"/>
  <c r="T411" i="2"/>
  <c r="T412" i="2"/>
  <c r="T413" i="2"/>
  <c r="T414" i="2"/>
  <c r="T415" i="2"/>
  <c r="T416" i="2"/>
  <c r="T417" i="2"/>
  <c r="T418" i="2"/>
  <c r="T419" i="2"/>
  <c r="T420" i="2"/>
  <c r="T421" i="2"/>
  <c r="T422" i="2"/>
  <c r="T423" i="2"/>
  <c r="T424" i="2"/>
  <c r="T425" i="2"/>
  <c r="T426" i="2"/>
  <c r="T427" i="2"/>
  <c r="T428" i="2"/>
  <c r="T429" i="2"/>
  <c r="T430" i="2"/>
  <c r="T431" i="2"/>
  <c r="T432" i="2"/>
  <c r="T433" i="2"/>
  <c r="T434" i="2"/>
  <c r="T435" i="2"/>
  <c r="T436" i="2"/>
  <c r="T437" i="2"/>
  <c r="T438" i="2"/>
  <c r="T439" i="2"/>
  <c r="T440" i="2"/>
  <c r="T441" i="2"/>
  <c r="T442" i="2"/>
  <c r="T443" i="2"/>
  <c r="T444" i="2"/>
  <c r="T445" i="2"/>
  <c r="T446" i="2"/>
  <c r="T447" i="2"/>
  <c r="T448" i="2"/>
  <c r="T449" i="2"/>
  <c r="T450" i="2"/>
  <c r="T451" i="2"/>
  <c r="T452" i="2"/>
  <c r="T453" i="2"/>
  <c r="T454" i="2"/>
  <c r="T455" i="2"/>
  <c r="T456" i="2"/>
  <c r="T457" i="2"/>
  <c r="T458" i="2"/>
  <c r="T459" i="2"/>
  <c r="T460" i="2"/>
  <c r="T461" i="2"/>
  <c r="T462" i="2"/>
  <c r="T463" i="2"/>
  <c r="T464" i="2"/>
  <c r="T465" i="2"/>
  <c r="T466" i="2"/>
  <c r="T467" i="2"/>
  <c r="T468" i="2"/>
  <c r="T469" i="2"/>
  <c r="T470" i="2"/>
  <c r="T471" i="2"/>
  <c r="T472" i="2"/>
  <c r="T473" i="2"/>
  <c r="T474" i="2"/>
  <c r="T475" i="2"/>
  <c r="T476" i="2"/>
  <c r="T477" i="2"/>
  <c r="T478" i="2"/>
  <c r="T479" i="2"/>
  <c r="T480" i="2"/>
  <c r="T481" i="2"/>
  <c r="T482" i="2"/>
  <c r="T483" i="2"/>
  <c r="T484" i="2"/>
  <c r="T485" i="2"/>
  <c r="T486" i="2"/>
  <c r="T487" i="2"/>
  <c r="T488" i="2"/>
  <c r="T489" i="2"/>
  <c r="T490" i="2"/>
  <c r="T491" i="2"/>
  <c r="T492" i="2"/>
  <c r="T493" i="2"/>
  <c r="T494" i="2"/>
  <c r="T495" i="2"/>
  <c r="T496" i="2"/>
  <c r="T497" i="2"/>
  <c r="T498" i="2"/>
  <c r="T499" i="2"/>
  <c r="T500" i="2"/>
  <c r="T501" i="2"/>
  <c r="T502" i="2"/>
  <c r="T503" i="2"/>
  <c r="T504" i="2"/>
  <c r="T505" i="2"/>
  <c r="T506" i="2"/>
  <c r="T507" i="2"/>
  <c r="T508" i="2"/>
  <c r="T509" i="2"/>
  <c r="T510" i="2"/>
  <c r="T511" i="2"/>
  <c r="T512" i="2"/>
  <c r="T513" i="2"/>
  <c r="T514" i="2"/>
  <c r="T515" i="2"/>
  <c r="T516" i="2"/>
  <c r="T517" i="2"/>
  <c r="T518" i="2"/>
  <c r="T519" i="2"/>
  <c r="T520" i="2"/>
  <c r="T521" i="2"/>
  <c r="T522" i="2"/>
  <c r="T523" i="2"/>
  <c r="T524" i="2"/>
  <c r="T525" i="2"/>
  <c r="T526" i="2"/>
  <c r="T527" i="2"/>
  <c r="T528" i="2"/>
  <c r="T529" i="2"/>
  <c r="T530" i="2"/>
  <c r="R15" i="2"/>
  <c r="S15" i="2" s="1"/>
  <c r="AC2" i="23" l="1"/>
  <c r="W2" i="2" l="1"/>
  <c r="X2" i="2"/>
  <c r="R2" i="2"/>
  <c r="X5" i="2" l="1"/>
  <c r="X4" i="2"/>
  <c r="X7" i="2"/>
  <c r="X8" i="2"/>
  <c r="X10" i="2"/>
  <c r="X11" i="2"/>
  <c r="X9" i="2"/>
  <c r="X12" i="2"/>
  <c r="X13" i="2"/>
  <c r="X14" i="2"/>
  <c r="X15" i="2"/>
  <c r="X16" i="2"/>
  <c r="X17" i="2"/>
  <c r="X18" i="2"/>
  <c r="X19" i="2"/>
  <c r="X20" i="2"/>
  <c r="X21" i="2"/>
  <c r="X22" i="2"/>
  <c r="X23" i="2"/>
  <c r="X25" i="2"/>
  <c r="X24" i="2"/>
  <c r="X26" i="2"/>
  <c r="X28" i="2"/>
  <c r="X29" i="2"/>
  <c r="X27" i="2"/>
  <c r="X31" i="2"/>
  <c r="X30" i="2"/>
  <c r="X33" i="2"/>
  <c r="X32" i="2"/>
  <c r="X34" i="2"/>
  <c r="X36" i="2"/>
  <c r="X35" i="2"/>
  <c r="X37" i="2"/>
  <c r="X39" i="2"/>
  <c r="X38" i="2"/>
  <c r="X40" i="2"/>
  <c r="X41" i="2"/>
  <c r="X42" i="2"/>
  <c r="X44" i="2"/>
  <c r="X43" i="2"/>
  <c r="X45" i="2"/>
  <c r="X46" i="2"/>
  <c r="X47" i="2"/>
  <c r="X48" i="2"/>
  <c r="X49" i="2"/>
  <c r="X50" i="2"/>
  <c r="X52" i="2"/>
  <c r="X53" i="2"/>
  <c r="X51" i="2"/>
  <c r="X54" i="2"/>
  <c r="X55" i="2"/>
  <c r="X56" i="2"/>
  <c r="X57" i="2"/>
  <c r="X58" i="2"/>
  <c r="X59" i="2"/>
  <c r="X60" i="2"/>
  <c r="X61" i="2"/>
  <c r="X62" i="2"/>
  <c r="X63" i="2"/>
  <c r="X64" i="2"/>
  <c r="X65" i="2"/>
  <c r="X67" i="2"/>
  <c r="X66" i="2"/>
  <c r="X69" i="2"/>
  <c r="X68" i="2"/>
  <c r="X73" i="2"/>
  <c r="X71" i="2"/>
  <c r="X72" i="2"/>
  <c r="X70" i="2"/>
  <c r="X74" i="2"/>
  <c r="X75" i="2"/>
  <c r="X76" i="2"/>
  <c r="X77" i="2"/>
  <c r="X78" i="2"/>
  <c r="X79" i="2"/>
  <c r="X80" i="2"/>
  <c r="X82" i="2"/>
  <c r="X81" i="2"/>
  <c r="X83" i="2"/>
  <c r="X84" i="2"/>
  <c r="X85" i="2"/>
  <c r="X87" i="2"/>
  <c r="X86" i="2"/>
  <c r="X88" i="2"/>
  <c r="X89" i="2"/>
  <c r="X90" i="2"/>
  <c r="X91" i="2"/>
  <c r="X92" i="2"/>
  <c r="X93" i="2"/>
  <c r="X95" i="2"/>
  <c r="X94" i="2"/>
  <c r="X96" i="2"/>
  <c r="X97" i="2"/>
  <c r="X98" i="2"/>
  <c r="X99" i="2"/>
  <c r="X100" i="2"/>
  <c r="X101" i="2"/>
  <c r="X102" i="2"/>
  <c r="X103" i="2"/>
  <c r="X104" i="2"/>
  <c r="X105" i="2"/>
  <c r="X107" i="2"/>
  <c r="X106" i="2"/>
  <c r="X108" i="2"/>
  <c r="X109" i="2"/>
  <c r="X110" i="2"/>
  <c r="X111" i="2"/>
  <c r="X112" i="2"/>
  <c r="X113" i="2"/>
  <c r="X114" i="2"/>
  <c r="X115" i="2"/>
  <c r="X117" i="2"/>
  <c r="X116" i="2"/>
  <c r="X118" i="2"/>
  <c r="X119" i="2"/>
  <c r="X120" i="2"/>
  <c r="X122" i="2"/>
  <c r="X121" i="2"/>
  <c r="X123" i="2"/>
  <c r="X124" i="2"/>
  <c r="X125" i="2"/>
  <c r="X126" i="2"/>
  <c r="X127" i="2"/>
  <c r="X128" i="2"/>
  <c r="X129" i="2"/>
  <c r="X132" i="2"/>
  <c r="X130" i="2"/>
  <c r="X131" i="2"/>
  <c r="X133" i="2"/>
  <c r="X134" i="2"/>
  <c r="X135" i="2"/>
  <c r="X136" i="2"/>
  <c r="X137" i="2"/>
  <c r="X138" i="2"/>
  <c r="X139" i="2"/>
  <c r="X141" i="2"/>
  <c r="X140" i="2"/>
  <c r="X142" i="2"/>
  <c r="X143" i="2"/>
  <c r="X144" i="2"/>
  <c r="X146" i="2"/>
  <c r="X145" i="2"/>
  <c r="X147" i="2"/>
  <c r="X148" i="2"/>
  <c r="X149" i="2"/>
  <c r="X150" i="2"/>
  <c r="X151" i="2"/>
  <c r="X152" i="2"/>
  <c r="X153" i="2"/>
  <c r="X154" i="2"/>
  <c r="X156" i="2"/>
  <c r="X155" i="2"/>
  <c r="X157" i="2"/>
  <c r="X158" i="2"/>
  <c r="X159" i="2"/>
  <c r="X160" i="2"/>
  <c r="X161" i="2"/>
  <c r="X162" i="2"/>
  <c r="X163" i="2"/>
  <c r="X164" i="2"/>
  <c r="X165" i="2"/>
  <c r="X167" i="2"/>
  <c r="X166" i="2"/>
  <c r="X168" i="2"/>
  <c r="X169" i="2"/>
  <c r="X172" i="2"/>
  <c r="X170" i="2"/>
  <c r="X171" i="2"/>
  <c r="X173" i="2"/>
  <c r="X174" i="2"/>
  <c r="X175" i="2"/>
  <c r="X176" i="2"/>
  <c r="X177" i="2"/>
  <c r="X180" i="2"/>
  <c r="X179" i="2"/>
  <c r="X178" i="2"/>
  <c r="X181" i="2"/>
  <c r="X182" i="2"/>
  <c r="X183" i="2"/>
  <c r="X184" i="2"/>
  <c r="X185" i="2"/>
  <c r="X186" i="2"/>
  <c r="X187" i="2"/>
  <c r="X188" i="2"/>
  <c r="X189" i="2"/>
  <c r="X190" i="2"/>
  <c r="X191" i="2"/>
  <c r="X192" i="2"/>
  <c r="X193" i="2"/>
  <c r="X196" i="2"/>
  <c r="X195" i="2"/>
  <c r="X194" i="2"/>
  <c r="X197" i="2"/>
  <c r="X198" i="2"/>
  <c r="X199" i="2"/>
  <c r="X200" i="2"/>
  <c r="X201" i="2"/>
  <c r="X202" i="2"/>
  <c r="X203" i="2"/>
  <c r="X204" i="2"/>
  <c r="X205" i="2"/>
  <c r="X206" i="2"/>
  <c r="X208" i="2"/>
  <c r="X207" i="2"/>
  <c r="X209" i="2"/>
  <c r="X210" i="2"/>
  <c r="X211" i="2"/>
  <c r="X212" i="2"/>
  <c r="X213" i="2"/>
  <c r="X214" i="2"/>
  <c r="X215" i="2"/>
  <c r="X216" i="2"/>
  <c r="X217" i="2"/>
  <c r="X218" i="2"/>
  <c r="X219" i="2"/>
  <c r="X220" i="2"/>
  <c r="X221" i="2"/>
  <c r="X222" i="2"/>
  <c r="X224" i="2"/>
  <c r="X225" i="2"/>
  <c r="X223" i="2"/>
  <c r="X226" i="2"/>
  <c r="X227" i="2"/>
  <c r="X228" i="2"/>
  <c r="X229" i="2"/>
  <c r="X230" i="2"/>
  <c r="X231" i="2"/>
  <c r="X232" i="2"/>
  <c r="X233" i="2"/>
  <c r="X234" i="2"/>
  <c r="X235" i="2"/>
  <c r="X236" i="2"/>
  <c r="X237" i="2"/>
  <c r="X238" i="2"/>
  <c r="X239" i="2"/>
  <c r="X241" i="2"/>
  <c r="X240" i="2"/>
  <c r="X242" i="2"/>
  <c r="X243" i="2"/>
  <c r="X244" i="2"/>
  <c r="X245" i="2"/>
  <c r="X246" i="2"/>
  <c r="X247" i="2"/>
  <c r="X249" i="2"/>
  <c r="X248" i="2"/>
  <c r="X250" i="2"/>
  <c r="X251" i="2"/>
  <c r="X252" i="2"/>
  <c r="X253" i="2"/>
  <c r="X254" i="2"/>
  <c r="X257" i="2"/>
  <c r="X255" i="2"/>
  <c r="X256" i="2"/>
  <c r="X258" i="2"/>
  <c r="X259" i="2"/>
  <c r="X261" i="2"/>
  <c r="X260" i="2"/>
  <c r="X262" i="2"/>
  <c r="X263" i="2"/>
  <c r="X264" i="2"/>
  <c r="X265" i="2"/>
  <c r="X266" i="2"/>
  <c r="X269" i="2"/>
  <c r="X267" i="2"/>
  <c r="X268" i="2"/>
  <c r="X270" i="2"/>
  <c r="X272" i="2"/>
  <c r="X271" i="2"/>
  <c r="X273" i="2"/>
  <c r="X274" i="2"/>
  <c r="X275" i="2"/>
  <c r="X276" i="2"/>
  <c r="X277" i="2"/>
  <c r="X278" i="2"/>
  <c r="X279" i="2"/>
  <c r="X280" i="2"/>
  <c r="X281" i="2"/>
  <c r="X282" i="2"/>
  <c r="X283" i="2"/>
  <c r="X284" i="2"/>
  <c r="X285" i="2"/>
  <c r="X286" i="2"/>
  <c r="X287" i="2"/>
  <c r="X288" i="2"/>
  <c r="X289" i="2"/>
  <c r="X290" i="2"/>
  <c r="X291" i="2"/>
  <c r="X292" i="2"/>
  <c r="X293" i="2"/>
  <c r="X294" i="2"/>
  <c r="X295" i="2"/>
  <c r="X297" i="2"/>
  <c r="X296" i="2"/>
  <c r="X298" i="2"/>
  <c r="X299" i="2"/>
  <c r="X301" i="2"/>
  <c r="X300" i="2"/>
  <c r="X302" i="2"/>
  <c r="X303" i="2"/>
  <c r="X304" i="2"/>
  <c r="X307" i="2"/>
  <c r="X306" i="2"/>
  <c r="X305" i="2"/>
  <c r="X308" i="2"/>
  <c r="X309" i="2"/>
  <c r="X310" i="2"/>
  <c r="X311" i="2"/>
  <c r="X312" i="2"/>
  <c r="X313" i="2"/>
  <c r="X314" i="2"/>
  <c r="X316" i="2"/>
  <c r="X315" i="2"/>
  <c r="X317" i="2"/>
  <c r="X318" i="2"/>
  <c r="X319" i="2"/>
  <c r="X321" i="2"/>
  <c r="X320" i="2"/>
  <c r="X322" i="2"/>
  <c r="X323" i="2"/>
  <c r="X324" i="2"/>
  <c r="X325" i="2"/>
  <c r="X326" i="2"/>
  <c r="X327" i="2"/>
  <c r="X328" i="2"/>
  <c r="X329" i="2"/>
  <c r="X330" i="2"/>
  <c r="X331" i="2"/>
  <c r="X332" i="2"/>
  <c r="X333" i="2"/>
  <c r="X334" i="2"/>
  <c r="X335" i="2"/>
  <c r="X336" i="2"/>
  <c r="X337" i="2"/>
  <c r="X339" i="2"/>
  <c r="X338" i="2"/>
  <c r="X340" i="2"/>
  <c r="X341" i="2"/>
  <c r="X342" i="2"/>
  <c r="X343" i="2"/>
  <c r="X344" i="2"/>
  <c r="X345" i="2"/>
  <c r="X346" i="2"/>
  <c r="X347" i="2"/>
  <c r="X348" i="2"/>
  <c r="X349" i="2"/>
  <c r="X350" i="2"/>
  <c r="X351" i="2"/>
  <c r="X352" i="2"/>
  <c r="X354" i="2"/>
  <c r="X353" i="2"/>
  <c r="X355" i="2"/>
  <c r="X356" i="2"/>
  <c r="X357" i="2"/>
  <c r="X358" i="2"/>
  <c r="X359" i="2"/>
  <c r="X360" i="2"/>
  <c r="X361" i="2"/>
  <c r="X363" i="2"/>
  <c r="X362" i="2"/>
  <c r="X364" i="2"/>
  <c r="X365" i="2"/>
  <c r="X366" i="2"/>
  <c r="X367" i="2"/>
  <c r="X368" i="2"/>
  <c r="X369" i="2"/>
  <c r="X370" i="2"/>
  <c r="X371" i="2"/>
  <c r="X376" i="2"/>
  <c r="X373" i="2"/>
  <c r="X374" i="2"/>
  <c r="X372" i="2"/>
  <c r="X375" i="2"/>
  <c r="X377" i="2"/>
  <c r="X379" i="2"/>
  <c r="X378" i="2"/>
  <c r="X380" i="2"/>
  <c r="X381" i="2"/>
  <c r="X382" i="2"/>
  <c r="X383" i="2"/>
  <c r="X384" i="2"/>
  <c r="X385" i="2"/>
  <c r="X386" i="2"/>
  <c r="X387" i="2"/>
  <c r="X388" i="2"/>
  <c r="X390" i="2"/>
  <c r="X389" i="2"/>
  <c r="X391" i="2"/>
  <c r="X392" i="2"/>
  <c r="X393" i="2"/>
  <c r="X394" i="2"/>
  <c r="X395" i="2"/>
  <c r="X396" i="2"/>
  <c r="X397" i="2"/>
  <c r="X398" i="2"/>
  <c r="X399" i="2"/>
  <c r="X400" i="2"/>
  <c r="X401" i="2"/>
  <c r="X402" i="2"/>
  <c r="X403" i="2"/>
  <c r="X404" i="2"/>
  <c r="X405" i="2"/>
  <c r="X406" i="2"/>
  <c r="X407" i="2"/>
  <c r="X408" i="2"/>
  <c r="X409" i="2"/>
  <c r="X410" i="2"/>
  <c r="X411" i="2"/>
  <c r="X413" i="2"/>
  <c r="X412" i="2"/>
  <c r="X414" i="2"/>
  <c r="X416" i="2"/>
  <c r="X415" i="2"/>
  <c r="X418" i="2"/>
  <c r="X417" i="2"/>
  <c r="X419" i="2"/>
  <c r="X420" i="2"/>
  <c r="X421" i="2"/>
  <c r="X422" i="2"/>
  <c r="X423" i="2"/>
  <c r="X424" i="2"/>
  <c r="X426" i="2"/>
  <c r="X425" i="2"/>
  <c r="X428" i="2"/>
  <c r="X427" i="2"/>
  <c r="X429" i="2"/>
  <c r="X430" i="2"/>
  <c r="X431" i="2"/>
  <c r="X432" i="2"/>
  <c r="X433" i="2"/>
  <c r="X434" i="2"/>
  <c r="X435" i="2"/>
  <c r="X437" i="2"/>
  <c r="X436" i="2"/>
  <c r="X438" i="2"/>
  <c r="X440" i="2"/>
  <c r="X439" i="2"/>
  <c r="X442" i="2"/>
  <c r="X443" i="2"/>
  <c r="X441" i="2"/>
  <c r="X444" i="2"/>
  <c r="X445" i="2"/>
  <c r="X446" i="2"/>
  <c r="X448" i="2"/>
  <c r="X447" i="2"/>
  <c r="X449" i="2"/>
  <c r="X450" i="2"/>
  <c r="X451" i="2"/>
  <c r="X452" i="2"/>
  <c r="X453" i="2"/>
  <c r="X454" i="2"/>
  <c r="X456" i="2"/>
  <c r="X455" i="2"/>
  <c r="X458" i="2"/>
  <c r="X457" i="2"/>
  <c r="X459" i="2"/>
  <c r="X460" i="2"/>
  <c r="X462" i="2"/>
  <c r="X461" i="2"/>
  <c r="X464" i="2"/>
  <c r="X465" i="2"/>
  <c r="X463" i="2"/>
  <c r="X466" i="2"/>
  <c r="X467" i="2"/>
  <c r="X468" i="2"/>
  <c r="X469" i="2"/>
  <c r="X470" i="2"/>
  <c r="X472" i="2"/>
  <c r="X471" i="2"/>
  <c r="X473" i="2"/>
  <c r="X474" i="2"/>
  <c r="X475" i="2"/>
  <c r="X476" i="2"/>
  <c r="X477" i="2"/>
  <c r="X478" i="2"/>
  <c r="X479" i="2"/>
  <c r="X480" i="2"/>
  <c r="X481" i="2"/>
  <c r="X483" i="2"/>
  <c r="X484" i="2"/>
  <c r="X482" i="2"/>
  <c r="X485" i="2"/>
  <c r="X486" i="2"/>
  <c r="X487" i="2"/>
  <c r="X489" i="2"/>
  <c r="X488" i="2"/>
  <c r="X490" i="2"/>
  <c r="X491" i="2"/>
  <c r="X492" i="2"/>
  <c r="X493" i="2"/>
  <c r="X494" i="2"/>
  <c r="X495" i="2"/>
  <c r="X496" i="2"/>
  <c r="X497" i="2"/>
  <c r="X498" i="2"/>
  <c r="X499" i="2"/>
  <c r="X500" i="2"/>
  <c r="X501" i="2"/>
  <c r="X502" i="2"/>
  <c r="X503" i="2"/>
  <c r="X504" i="2"/>
  <c r="X505" i="2"/>
  <c r="X506" i="2"/>
  <c r="X507" i="2"/>
  <c r="X508" i="2"/>
  <c r="X509" i="2"/>
  <c r="X510" i="2"/>
  <c r="X513" i="2"/>
  <c r="X512" i="2"/>
  <c r="X511" i="2"/>
  <c r="X514" i="2"/>
  <c r="X515" i="2"/>
  <c r="X516" i="2"/>
  <c r="X518" i="2"/>
  <c r="X517" i="2"/>
  <c r="X519" i="2"/>
  <c r="X520" i="2"/>
  <c r="X522" i="2"/>
  <c r="X523" i="2"/>
  <c r="X521" i="2"/>
  <c r="X524" i="2"/>
  <c r="X526" i="2"/>
  <c r="X525" i="2"/>
  <c r="X527" i="2"/>
  <c r="X529" i="2"/>
  <c r="X528" i="2"/>
  <c r="X3" i="2"/>
  <c r="X6" i="2"/>
  <c r="V17" i="2"/>
  <c r="W5" i="2"/>
  <c r="W4" i="2"/>
  <c r="W7" i="2"/>
  <c r="W8" i="2"/>
  <c r="W10" i="2"/>
  <c r="W11" i="2"/>
  <c r="W9" i="2"/>
  <c r="W12" i="2"/>
  <c r="W13" i="2"/>
  <c r="W14" i="2"/>
  <c r="W15" i="2"/>
  <c r="W16" i="2"/>
  <c r="W17" i="2"/>
  <c r="W18" i="2"/>
  <c r="W19" i="2"/>
  <c r="W20" i="2"/>
  <c r="W21" i="2"/>
  <c r="W22" i="2"/>
  <c r="W23" i="2"/>
  <c r="W25" i="2"/>
  <c r="W24" i="2"/>
  <c r="W26" i="2"/>
  <c r="W28" i="2"/>
  <c r="W29" i="2"/>
  <c r="W27" i="2"/>
  <c r="W31" i="2"/>
  <c r="W30" i="2"/>
  <c r="W33" i="2"/>
  <c r="W32" i="2"/>
  <c r="W34" i="2"/>
  <c r="W36" i="2"/>
  <c r="W35" i="2"/>
  <c r="W37" i="2"/>
  <c r="W39" i="2"/>
  <c r="W38" i="2"/>
  <c r="W40" i="2"/>
  <c r="W41" i="2"/>
  <c r="W42" i="2"/>
  <c r="W44" i="2"/>
  <c r="W43" i="2"/>
  <c r="W45" i="2"/>
  <c r="W46" i="2"/>
  <c r="W47" i="2"/>
  <c r="W48" i="2"/>
  <c r="W49" i="2"/>
  <c r="W50" i="2"/>
  <c r="W52" i="2"/>
  <c r="W53" i="2"/>
  <c r="W51" i="2"/>
  <c r="W54" i="2"/>
  <c r="W55" i="2"/>
  <c r="W56" i="2"/>
  <c r="W57" i="2"/>
  <c r="W58" i="2"/>
  <c r="W59" i="2"/>
  <c r="W60" i="2"/>
  <c r="W61" i="2"/>
  <c r="W62" i="2"/>
  <c r="W63" i="2"/>
  <c r="W64" i="2"/>
  <c r="W65" i="2"/>
  <c r="W67" i="2"/>
  <c r="W66" i="2"/>
  <c r="W69" i="2"/>
  <c r="W68" i="2"/>
  <c r="W73" i="2"/>
  <c r="W71" i="2"/>
  <c r="W72" i="2"/>
  <c r="W70" i="2"/>
  <c r="W74" i="2"/>
  <c r="W75" i="2"/>
  <c r="W76" i="2"/>
  <c r="W77" i="2"/>
  <c r="W78" i="2"/>
  <c r="W79" i="2"/>
  <c r="W80" i="2"/>
  <c r="W82" i="2"/>
  <c r="W81" i="2"/>
  <c r="W83" i="2"/>
  <c r="W84" i="2"/>
  <c r="W85" i="2"/>
  <c r="W87" i="2"/>
  <c r="W86" i="2"/>
  <c r="W88" i="2"/>
  <c r="W89" i="2"/>
  <c r="W90" i="2"/>
  <c r="W91" i="2"/>
  <c r="W92" i="2"/>
  <c r="W93" i="2"/>
  <c r="W95" i="2"/>
  <c r="W94" i="2"/>
  <c r="W96" i="2"/>
  <c r="W97" i="2"/>
  <c r="W98" i="2"/>
  <c r="W99" i="2"/>
  <c r="W100" i="2"/>
  <c r="W101" i="2"/>
  <c r="W102" i="2"/>
  <c r="W103" i="2"/>
  <c r="W104" i="2"/>
  <c r="W105" i="2"/>
  <c r="W107" i="2"/>
  <c r="W106" i="2"/>
  <c r="W108" i="2"/>
  <c r="W109" i="2"/>
  <c r="W110" i="2"/>
  <c r="W111" i="2"/>
  <c r="W112" i="2"/>
  <c r="W113" i="2"/>
  <c r="W114" i="2"/>
  <c r="W115" i="2"/>
  <c r="W117" i="2"/>
  <c r="W116" i="2"/>
  <c r="W118" i="2"/>
  <c r="W119" i="2"/>
  <c r="W120" i="2"/>
  <c r="W122" i="2"/>
  <c r="W121" i="2"/>
  <c r="W123" i="2"/>
  <c r="W124" i="2"/>
  <c r="W125" i="2"/>
  <c r="W126" i="2"/>
  <c r="W127" i="2"/>
  <c r="W128" i="2"/>
  <c r="W129" i="2"/>
  <c r="W132" i="2"/>
  <c r="W130" i="2"/>
  <c r="W131" i="2"/>
  <c r="W133" i="2"/>
  <c r="W134" i="2"/>
  <c r="W135" i="2"/>
  <c r="W136" i="2"/>
  <c r="W137" i="2"/>
  <c r="W138" i="2"/>
  <c r="W139" i="2"/>
  <c r="W141" i="2"/>
  <c r="W140" i="2"/>
  <c r="W142" i="2"/>
  <c r="W143" i="2"/>
  <c r="W144" i="2"/>
  <c r="W146" i="2"/>
  <c r="W145" i="2"/>
  <c r="W147" i="2"/>
  <c r="W148" i="2"/>
  <c r="W149" i="2"/>
  <c r="W150" i="2"/>
  <c r="W151" i="2"/>
  <c r="W152" i="2"/>
  <c r="W153" i="2"/>
  <c r="W154" i="2"/>
  <c r="W156" i="2"/>
  <c r="W155" i="2"/>
  <c r="W157" i="2"/>
  <c r="W158" i="2"/>
  <c r="W159" i="2"/>
  <c r="W160" i="2"/>
  <c r="W161" i="2"/>
  <c r="W162" i="2"/>
  <c r="W163" i="2"/>
  <c r="W164" i="2"/>
  <c r="W165" i="2"/>
  <c r="W167" i="2"/>
  <c r="W166" i="2"/>
  <c r="W168" i="2"/>
  <c r="W169" i="2"/>
  <c r="W172" i="2"/>
  <c r="W170" i="2"/>
  <c r="W171" i="2"/>
  <c r="W173" i="2"/>
  <c r="W174" i="2"/>
  <c r="W175" i="2"/>
  <c r="W176" i="2"/>
  <c r="W177" i="2"/>
  <c r="W180" i="2"/>
  <c r="W179" i="2"/>
  <c r="W178" i="2"/>
  <c r="W181" i="2"/>
  <c r="W182" i="2"/>
  <c r="W183" i="2"/>
  <c r="W184" i="2"/>
  <c r="W185" i="2"/>
  <c r="W186" i="2"/>
  <c r="W187" i="2"/>
  <c r="W188" i="2"/>
  <c r="W189" i="2"/>
  <c r="W190" i="2"/>
  <c r="W191" i="2"/>
  <c r="W192" i="2"/>
  <c r="W193" i="2"/>
  <c r="W196" i="2"/>
  <c r="W195" i="2"/>
  <c r="W194" i="2"/>
  <c r="W197" i="2"/>
  <c r="W198" i="2"/>
  <c r="W199" i="2"/>
  <c r="W200" i="2"/>
  <c r="W201" i="2"/>
  <c r="W202" i="2"/>
  <c r="W203" i="2"/>
  <c r="W204" i="2"/>
  <c r="W205" i="2"/>
  <c r="W206" i="2"/>
  <c r="W208" i="2"/>
  <c r="W207" i="2"/>
  <c r="W209" i="2"/>
  <c r="W210" i="2"/>
  <c r="W211" i="2"/>
  <c r="W212" i="2"/>
  <c r="W213" i="2"/>
  <c r="W214" i="2"/>
  <c r="W215" i="2"/>
  <c r="W216" i="2"/>
  <c r="W217" i="2"/>
  <c r="W218" i="2"/>
  <c r="W219" i="2"/>
  <c r="W220" i="2"/>
  <c r="W221" i="2"/>
  <c r="W222" i="2"/>
  <c r="W224" i="2"/>
  <c r="W225" i="2"/>
  <c r="W223" i="2"/>
  <c r="W226" i="2"/>
  <c r="W227" i="2"/>
  <c r="W228" i="2"/>
  <c r="W229" i="2"/>
  <c r="W230" i="2"/>
  <c r="W231" i="2"/>
  <c r="W232" i="2"/>
  <c r="W233" i="2"/>
  <c r="W234" i="2"/>
  <c r="W235" i="2"/>
  <c r="W236" i="2"/>
  <c r="W237" i="2"/>
  <c r="W238" i="2"/>
  <c r="W239" i="2"/>
  <c r="W241" i="2"/>
  <c r="W240" i="2"/>
  <c r="W242" i="2"/>
  <c r="W243" i="2"/>
  <c r="W244" i="2"/>
  <c r="W245" i="2"/>
  <c r="W246" i="2"/>
  <c r="W247" i="2"/>
  <c r="W249" i="2"/>
  <c r="W248" i="2"/>
  <c r="W250" i="2"/>
  <c r="W251" i="2"/>
  <c r="W252" i="2"/>
  <c r="W253" i="2"/>
  <c r="W254" i="2"/>
  <c r="W257" i="2"/>
  <c r="W255" i="2"/>
  <c r="W256" i="2"/>
  <c r="W258" i="2"/>
  <c r="W259" i="2"/>
  <c r="W261" i="2"/>
  <c r="W260" i="2"/>
  <c r="W262" i="2"/>
  <c r="W263" i="2"/>
  <c r="W264" i="2"/>
  <c r="W265" i="2"/>
  <c r="W266" i="2"/>
  <c r="W269" i="2"/>
  <c r="W267" i="2"/>
  <c r="W268" i="2"/>
  <c r="W270" i="2"/>
  <c r="W272" i="2"/>
  <c r="W271" i="2"/>
  <c r="W273" i="2"/>
  <c r="W274" i="2"/>
  <c r="W275" i="2"/>
  <c r="W276" i="2"/>
  <c r="W277" i="2"/>
  <c r="W278" i="2"/>
  <c r="W279" i="2"/>
  <c r="W280" i="2"/>
  <c r="W281" i="2"/>
  <c r="W282" i="2"/>
  <c r="W283" i="2"/>
  <c r="W284" i="2"/>
  <c r="W285" i="2"/>
  <c r="W286" i="2"/>
  <c r="W287" i="2"/>
  <c r="W288" i="2"/>
  <c r="W289" i="2"/>
  <c r="W290" i="2"/>
  <c r="W291" i="2"/>
  <c r="W292" i="2"/>
  <c r="W293" i="2"/>
  <c r="W294" i="2"/>
  <c r="W295" i="2"/>
  <c r="W297" i="2"/>
  <c r="W296" i="2"/>
  <c r="W298" i="2"/>
  <c r="W299" i="2"/>
  <c r="W301" i="2"/>
  <c r="W300" i="2"/>
  <c r="W302" i="2"/>
  <c r="W303" i="2"/>
  <c r="W304" i="2"/>
  <c r="W307" i="2"/>
  <c r="W306" i="2"/>
  <c r="W305" i="2"/>
  <c r="W308" i="2"/>
  <c r="W309" i="2"/>
  <c r="W310" i="2"/>
  <c r="W311" i="2"/>
  <c r="W312" i="2"/>
  <c r="W313" i="2"/>
  <c r="W314" i="2"/>
  <c r="W316" i="2"/>
  <c r="W315" i="2"/>
  <c r="W317" i="2"/>
  <c r="W318" i="2"/>
  <c r="W319" i="2"/>
  <c r="W321" i="2"/>
  <c r="W320" i="2"/>
  <c r="W322" i="2"/>
  <c r="W323" i="2"/>
  <c r="W324" i="2"/>
  <c r="W325" i="2"/>
  <c r="W326" i="2"/>
  <c r="W327" i="2"/>
  <c r="W328" i="2"/>
  <c r="W329" i="2"/>
  <c r="W330" i="2"/>
  <c r="W331" i="2"/>
  <c r="W332" i="2"/>
  <c r="W333" i="2"/>
  <c r="W334" i="2"/>
  <c r="W335" i="2"/>
  <c r="W336" i="2"/>
  <c r="W337" i="2"/>
  <c r="W339" i="2"/>
  <c r="W338" i="2"/>
  <c r="W340" i="2"/>
  <c r="W341" i="2"/>
  <c r="W342" i="2"/>
  <c r="W343" i="2"/>
  <c r="W344" i="2"/>
  <c r="W345" i="2"/>
  <c r="W346" i="2"/>
  <c r="W347" i="2"/>
  <c r="W348" i="2"/>
  <c r="W349" i="2"/>
  <c r="W350" i="2"/>
  <c r="W351" i="2"/>
  <c r="W352" i="2"/>
  <c r="W354" i="2"/>
  <c r="W353" i="2"/>
  <c r="W355" i="2"/>
  <c r="W356" i="2"/>
  <c r="W357" i="2"/>
  <c r="W358" i="2"/>
  <c r="W359" i="2"/>
  <c r="W360" i="2"/>
  <c r="W361" i="2"/>
  <c r="W363" i="2"/>
  <c r="W362" i="2"/>
  <c r="W364" i="2"/>
  <c r="W365" i="2"/>
  <c r="W366" i="2"/>
  <c r="W367" i="2"/>
  <c r="W368" i="2"/>
  <c r="W369" i="2"/>
  <c r="W370" i="2"/>
  <c r="W371" i="2"/>
  <c r="W376" i="2"/>
  <c r="W373" i="2"/>
  <c r="W374" i="2"/>
  <c r="W372" i="2"/>
  <c r="W375" i="2"/>
  <c r="W377" i="2"/>
  <c r="W379" i="2"/>
  <c r="W378" i="2"/>
  <c r="W380" i="2"/>
  <c r="W381" i="2"/>
  <c r="W382" i="2"/>
  <c r="W383" i="2"/>
  <c r="W384" i="2"/>
  <c r="W385" i="2"/>
  <c r="W386" i="2"/>
  <c r="W387" i="2"/>
  <c r="W388" i="2"/>
  <c r="W390" i="2"/>
  <c r="W389" i="2"/>
  <c r="W391" i="2"/>
  <c r="W392" i="2"/>
  <c r="W393" i="2"/>
  <c r="W394" i="2"/>
  <c r="W395" i="2"/>
  <c r="W396" i="2"/>
  <c r="W397" i="2"/>
  <c r="W398" i="2"/>
  <c r="W399" i="2"/>
  <c r="W400" i="2"/>
  <c r="W401" i="2"/>
  <c r="W402" i="2"/>
  <c r="W403" i="2"/>
  <c r="W404" i="2"/>
  <c r="W405" i="2"/>
  <c r="W406" i="2"/>
  <c r="W407" i="2"/>
  <c r="W408" i="2"/>
  <c r="W409" i="2"/>
  <c r="W410" i="2"/>
  <c r="W411" i="2"/>
  <c r="W413" i="2"/>
  <c r="W412" i="2"/>
  <c r="W414" i="2"/>
  <c r="W416" i="2"/>
  <c r="W415" i="2"/>
  <c r="W418" i="2"/>
  <c r="W417" i="2"/>
  <c r="W419" i="2"/>
  <c r="W420" i="2"/>
  <c r="W421" i="2"/>
  <c r="W422" i="2"/>
  <c r="W423" i="2"/>
  <c r="W424" i="2"/>
  <c r="W426" i="2"/>
  <c r="W425" i="2"/>
  <c r="W428" i="2"/>
  <c r="W427" i="2"/>
  <c r="W429" i="2"/>
  <c r="W430" i="2"/>
  <c r="W431" i="2"/>
  <c r="W432" i="2"/>
  <c r="W433" i="2"/>
  <c r="W434" i="2"/>
  <c r="W435" i="2"/>
  <c r="W437" i="2"/>
  <c r="W436" i="2"/>
  <c r="W438" i="2"/>
  <c r="W440" i="2"/>
  <c r="W439" i="2"/>
  <c r="W442" i="2"/>
  <c r="W443" i="2"/>
  <c r="W441" i="2"/>
  <c r="W444" i="2"/>
  <c r="W445" i="2"/>
  <c r="W446" i="2"/>
  <c r="W448" i="2"/>
  <c r="W447" i="2"/>
  <c r="W449" i="2"/>
  <c r="W450" i="2"/>
  <c r="W451" i="2"/>
  <c r="W452" i="2"/>
  <c r="W453" i="2"/>
  <c r="W454" i="2"/>
  <c r="W456" i="2"/>
  <c r="W455" i="2"/>
  <c r="W458" i="2"/>
  <c r="W457" i="2"/>
  <c r="W459" i="2"/>
  <c r="W460" i="2"/>
  <c r="W462" i="2"/>
  <c r="W461" i="2"/>
  <c r="W464" i="2"/>
  <c r="W465" i="2"/>
  <c r="W463" i="2"/>
  <c r="W466" i="2"/>
  <c r="W467" i="2"/>
  <c r="W468" i="2"/>
  <c r="W469" i="2"/>
  <c r="W470" i="2"/>
  <c r="W472" i="2"/>
  <c r="W471" i="2"/>
  <c r="W473" i="2"/>
  <c r="W474" i="2"/>
  <c r="W475" i="2"/>
  <c r="W476" i="2"/>
  <c r="W477" i="2"/>
  <c r="W478" i="2"/>
  <c r="W479" i="2"/>
  <c r="W480" i="2"/>
  <c r="W481" i="2"/>
  <c r="W483" i="2"/>
  <c r="W484" i="2"/>
  <c r="W482" i="2"/>
  <c r="W485" i="2"/>
  <c r="W486" i="2"/>
  <c r="W487" i="2"/>
  <c r="W489" i="2"/>
  <c r="W488" i="2"/>
  <c r="W490" i="2"/>
  <c r="W491" i="2"/>
  <c r="W492" i="2"/>
  <c r="W493" i="2"/>
  <c r="W494" i="2"/>
  <c r="W495" i="2"/>
  <c r="W496" i="2"/>
  <c r="W497" i="2"/>
  <c r="W498" i="2"/>
  <c r="W499" i="2"/>
  <c r="W500" i="2"/>
  <c r="W501" i="2"/>
  <c r="W502" i="2"/>
  <c r="W503" i="2"/>
  <c r="W504" i="2"/>
  <c r="W505" i="2"/>
  <c r="W506" i="2"/>
  <c r="W507" i="2"/>
  <c r="W508" i="2"/>
  <c r="W509" i="2"/>
  <c r="W510" i="2"/>
  <c r="W513" i="2"/>
  <c r="W512" i="2"/>
  <c r="W511" i="2"/>
  <c r="W514" i="2"/>
  <c r="W515" i="2"/>
  <c r="W516" i="2"/>
  <c r="W518" i="2"/>
  <c r="W517" i="2"/>
  <c r="W519" i="2"/>
  <c r="W520" i="2"/>
  <c r="W522" i="2"/>
  <c r="W523" i="2"/>
  <c r="W521" i="2"/>
  <c r="W524" i="2"/>
  <c r="W526" i="2"/>
  <c r="W525" i="2"/>
  <c r="W527" i="2"/>
  <c r="W530" i="2"/>
  <c r="W529" i="2"/>
  <c r="W528" i="2"/>
  <c r="W3" i="2"/>
  <c r="W6" i="2"/>
  <c r="U2" i="2"/>
  <c r="U5" i="2"/>
  <c r="U4" i="2"/>
  <c r="U7" i="2"/>
  <c r="U8" i="2"/>
  <c r="U10" i="2"/>
  <c r="U11" i="2"/>
  <c r="U9" i="2"/>
  <c r="U12" i="2"/>
  <c r="U13" i="2"/>
  <c r="U14" i="2"/>
  <c r="U15" i="2"/>
  <c r="U16" i="2"/>
  <c r="U17" i="2"/>
  <c r="U18" i="2"/>
  <c r="U19" i="2"/>
  <c r="U20" i="2"/>
  <c r="U21" i="2"/>
  <c r="U22" i="2"/>
  <c r="U23" i="2"/>
  <c r="U25" i="2"/>
  <c r="U24" i="2"/>
  <c r="U26" i="2"/>
  <c r="U28" i="2"/>
  <c r="U29" i="2"/>
  <c r="U27" i="2"/>
  <c r="U31" i="2"/>
  <c r="U30" i="2"/>
  <c r="U33" i="2"/>
  <c r="U32" i="2"/>
  <c r="U34" i="2"/>
  <c r="U36" i="2"/>
  <c r="U35" i="2"/>
  <c r="U37" i="2"/>
  <c r="U39" i="2"/>
  <c r="U38" i="2"/>
  <c r="U40" i="2"/>
  <c r="U41" i="2"/>
  <c r="U42" i="2"/>
  <c r="U44" i="2"/>
  <c r="U43" i="2"/>
  <c r="U45" i="2"/>
  <c r="U46" i="2"/>
  <c r="U47" i="2"/>
  <c r="U48" i="2"/>
  <c r="U49" i="2"/>
  <c r="U50" i="2"/>
  <c r="U52" i="2"/>
  <c r="U53" i="2"/>
  <c r="U51" i="2"/>
  <c r="U54" i="2"/>
  <c r="U55" i="2"/>
  <c r="U56" i="2"/>
  <c r="U57" i="2"/>
  <c r="U58" i="2"/>
  <c r="U59" i="2"/>
  <c r="U60" i="2"/>
  <c r="U61" i="2"/>
  <c r="U62" i="2"/>
  <c r="U63" i="2"/>
  <c r="U64" i="2"/>
  <c r="U65" i="2"/>
  <c r="U67" i="2"/>
  <c r="U66" i="2"/>
  <c r="U69" i="2"/>
  <c r="U68" i="2"/>
  <c r="U73" i="2"/>
  <c r="U71" i="2"/>
  <c r="U72" i="2"/>
  <c r="U70" i="2"/>
  <c r="U74" i="2"/>
  <c r="U75" i="2"/>
  <c r="U76" i="2"/>
  <c r="U77" i="2"/>
  <c r="U78" i="2"/>
  <c r="U79" i="2"/>
  <c r="U80" i="2"/>
  <c r="U82" i="2"/>
  <c r="U81" i="2"/>
  <c r="U83" i="2"/>
  <c r="U84" i="2"/>
  <c r="U85" i="2"/>
  <c r="U87" i="2"/>
  <c r="U86" i="2"/>
  <c r="U88" i="2"/>
  <c r="U89" i="2"/>
  <c r="U90" i="2"/>
  <c r="U91" i="2"/>
  <c r="U92" i="2"/>
  <c r="U93" i="2"/>
  <c r="U95" i="2"/>
  <c r="U94" i="2"/>
  <c r="U96" i="2"/>
  <c r="U97" i="2"/>
  <c r="U98" i="2"/>
  <c r="U99" i="2"/>
  <c r="U100" i="2"/>
  <c r="U101" i="2"/>
  <c r="U102" i="2"/>
  <c r="U103" i="2"/>
  <c r="U104" i="2"/>
  <c r="U105" i="2"/>
  <c r="U107" i="2"/>
  <c r="U106" i="2"/>
  <c r="U108" i="2"/>
  <c r="U109" i="2"/>
  <c r="U110" i="2"/>
  <c r="U111" i="2"/>
  <c r="U112" i="2"/>
  <c r="U113" i="2"/>
  <c r="U114" i="2"/>
  <c r="U115" i="2"/>
  <c r="U117" i="2"/>
  <c r="U116" i="2"/>
  <c r="U118" i="2"/>
  <c r="U119" i="2"/>
  <c r="U120" i="2"/>
  <c r="U122" i="2"/>
  <c r="U121" i="2"/>
  <c r="U123" i="2"/>
  <c r="U124" i="2"/>
  <c r="U125" i="2"/>
  <c r="U126" i="2"/>
  <c r="U127" i="2"/>
  <c r="U128" i="2"/>
  <c r="U129" i="2"/>
  <c r="U132" i="2"/>
  <c r="U130" i="2"/>
  <c r="U131" i="2"/>
  <c r="U133" i="2"/>
  <c r="U134" i="2"/>
  <c r="U135" i="2"/>
  <c r="U136" i="2"/>
  <c r="U137" i="2"/>
  <c r="U138" i="2"/>
  <c r="U139" i="2"/>
  <c r="U141" i="2"/>
  <c r="U140" i="2"/>
  <c r="U142" i="2"/>
  <c r="U143" i="2"/>
  <c r="U144" i="2"/>
  <c r="U146" i="2"/>
  <c r="U145" i="2"/>
  <c r="U147" i="2"/>
  <c r="U148" i="2"/>
  <c r="U149" i="2"/>
  <c r="U150" i="2"/>
  <c r="U151" i="2"/>
  <c r="U152" i="2"/>
  <c r="U153" i="2"/>
  <c r="U154" i="2"/>
  <c r="U156" i="2"/>
  <c r="U155" i="2"/>
  <c r="U157" i="2"/>
  <c r="U158" i="2"/>
  <c r="U159" i="2"/>
  <c r="U160" i="2"/>
  <c r="U161" i="2"/>
  <c r="U162" i="2"/>
  <c r="U163" i="2"/>
  <c r="U164" i="2"/>
  <c r="U165" i="2"/>
  <c r="U167" i="2"/>
  <c r="U166" i="2"/>
  <c r="U168" i="2"/>
  <c r="U169" i="2"/>
  <c r="U172" i="2"/>
  <c r="U170" i="2"/>
  <c r="U171" i="2"/>
  <c r="U173" i="2"/>
  <c r="U174" i="2"/>
  <c r="U175" i="2"/>
  <c r="U176" i="2"/>
  <c r="U177" i="2"/>
  <c r="U180" i="2"/>
  <c r="U179" i="2"/>
  <c r="U178" i="2"/>
  <c r="U181" i="2"/>
  <c r="U182" i="2"/>
  <c r="U183" i="2"/>
  <c r="U184" i="2"/>
  <c r="U185" i="2"/>
  <c r="U186" i="2"/>
  <c r="U187" i="2"/>
  <c r="U188" i="2"/>
  <c r="U189" i="2"/>
  <c r="U190" i="2"/>
  <c r="U191" i="2"/>
  <c r="U192" i="2"/>
  <c r="U193" i="2"/>
  <c r="U196" i="2"/>
  <c r="U195" i="2"/>
  <c r="U194" i="2"/>
  <c r="U197" i="2"/>
  <c r="U198" i="2"/>
  <c r="U199" i="2"/>
  <c r="U200" i="2"/>
  <c r="U201" i="2"/>
  <c r="U202" i="2"/>
  <c r="U203" i="2"/>
  <c r="U204" i="2"/>
  <c r="U205" i="2"/>
  <c r="U206" i="2"/>
  <c r="U208" i="2"/>
  <c r="U207" i="2"/>
  <c r="U209" i="2"/>
  <c r="U210" i="2"/>
  <c r="U211" i="2"/>
  <c r="U212" i="2"/>
  <c r="U213" i="2"/>
  <c r="U214" i="2"/>
  <c r="U215" i="2"/>
  <c r="U216" i="2"/>
  <c r="U217" i="2"/>
  <c r="U218" i="2"/>
  <c r="U219" i="2"/>
  <c r="U220" i="2"/>
  <c r="U221" i="2"/>
  <c r="U222" i="2"/>
  <c r="U224" i="2"/>
  <c r="U225" i="2"/>
  <c r="U223" i="2"/>
  <c r="U226" i="2"/>
  <c r="U227" i="2"/>
  <c r="U228" i="2"/>
  <c r="U229" i="2"/>
  <c r="U230" i="2"/>
  <c r="U231" i="2"/>
  <c r="U232" i="2"/>
  <c r="U233" i="2"/>
  <c r="U234" i="2"/>
  <c r="U235" i="2"/>
  <c r="U236" i="2"/>
  <c r="U237" i="2"/>
  <c r="U238" i="2"/>
  <c r="U239" i="2"/>
  <c r="U241" i="2"/>
  <c r="U240" i="2"/>
  <c r="U242" i="2"/>
  <c r="U243" i="2"/>
  <c r="U244" i="2"/>
  <c r="U245" i="2"/>
  <c r="U246" i="2"/>
  <c r="U247" i="2"/>
  <c r="U249" i="2"/>
  <c r="U248" i="2"/>
  <c r="U250" i="2"/>
  <c r="U251" i="2"/>
  <c r="U252" i="2"/>
  <c r="U253" i="2"/>
  <c r="U254" i="2"/>
  <c r="U257" i="2"/>
  <c r="U255" i="2"/>
  <c r="U256" i="2"/>
  <c r="U258" i="2"/>
  <c r="U259" i="2"/>
  <c r="U261" i="2"/>
  <c r="U260" i="2"/>
  <c r="U262" i="2"/>
  <c r="U263" i="2"/>
  <c r="U264" i="2"/>
  <c r="U265" i="2"/>
  <c r="U266" i="2"/>
  <c r="U269" i="2"/>
  <c r="U267" i="2"/>
  <c r="U268" i="2"/>
  <c r="U270" i="2"/>
  <c r="U272" i="2"/>
  <c r="U271" i="2"/>
  <c r="U273" i="2"/>
  <c r="U274" i="2"/>
  <c r="U275" i="2"/>
  <c r="U276" i="2"/>
  <c r="U277" i="2"/>
  <c r="U278" i="2"/>
  <c r="U279" i="2"/>
  <c r="U280" i="2"/>
  <c r="U281" i="2"/>
  <c r="U282" i="2"/>
  <c r="U283" i="2"/>
  <c r="U284" i="2"/>
  <c r="U285" i="2"/>
  <c r="U286" i="2"/>
  <c r="U287" i="2"/>
  <c r="U288" i="2"/>
  <c r="U289" i="2"/>
  <c r="U290" i="2"/>
  <c r="U291" i="2"/>
  <c r="U292" i="2"/>
  <c r="U293" i="2"/>
  <c r="U294" i="2"/>
  <c r="U295" i="2"/>
  <c r="U297" i="2"/>
  <c r="U296" i="2"/>
  <c r="U298" i="2"/>
  <c r="U299" i="2"/>
  <c r="U301" i="2"/>
  <c r="U300" i="2"/>
  <c r="U302" i="2"/>
  <c r="U303" i="2"/>
  <c r="U304" i="2"/>
  <c r="U307" i="2"/>
  <c r="U306" i="2"/>
  <c r="U305" i="2"/>
  <c r="U308" i="2"/>
  <c r="U309" i="2"/>
  <c r="U310" i="2"/>
  <c r="U311" i="2"/>
  <c r="U312" i="2"/>
  <c r="U313" i="2"/>
  <c r="U314" i="2"/>
  <c r="U316" i="2"/>
  <c r="U315" i="2"/>
  <c r="U317" i="2"/>
  <c r="U318" i="2"/>
  <c r="U319" i="2"/>
  <c r="U321" i="2"/>
  <c r="U320" i="2"/>
  <c r="U322" i="2"/>
  <c r="U323" i="2"/>
  <c r="U324" i="2"/>
  <c r="U325" i="2"/>
  <c r="U326" i="2"/>
  <c r="U327" i="2"/>
  <c r="U328" i="2"/>
  <c r="U329" i="2"/>
  <c r="U330" i="2"/>
  <c r="U331" i="2"/>
  <c r="U332" i="2"/>
  <c r="U333" i="2"/>
  <c r="U334" i="2"/>
  <c r="U335" i="2"/>
  <c r="U336" i="2"/>
  <c r="U337" i="2"/>
  <c r="U339" i="2"/>
  <c r="U338" i="2"/>
  <c r="U340" i="2"/>
  <c r="U341" i="2"/>
  <c r="U342" i="2"/>
  <c r="U343" i="2"/>
  <c r="U344" i="2"/>
  <c r="U345" i="2"/>
  <c r="U346" i="2"/>
  <c r="U347" i="2"/>
  <c r="U348" i="2"/>
  <c r="U349" i="2"/>
  <c r="U350" i="2"/>
  <c r="U351" i="2"/>
  <c r="U352" i="2"/>
  <c r="U354" i="2"/>
  <c r="U353" i="2"/>
  <c r="U355" i="2"/>
  <c r="U356" i="2"/>
  <c r="U357" i="2"/>
  <c r="U358" i="2"/>
  <c r="U359" i="2"/>
  <c r="U360" i="2"/>
  <c r="U361" i="2"/>
  <c r="U363" i="2"/>
  <c r="U362" i="2"/>
  <c r="U364" i="2"/>
  <c r="U365" i="2"/>
  <c r="U366" i="2"/>
  <c r="U367" i="2"/>
  <c r="U368" i="2"/>
  <c r="U369" i="2"/>
  <c r="U370" i="2"/>
  <c r="U371" i="2"/>
  <c r="U376" i="2"/>
  <c r="U373" i="2"/>
  <c r="U374" i="2"/>
  <c r="U372" i="2"/>
  <c r="U375" i="2"/>
  <c r="U377" i="2"/>
  <c r="U379" i="2"/>
  <c r="U378" i="2"/>
  <c r="U380" i="2"/>
  <c r="U381" i="2"/>
  <c r="U382" i="2"/>
  <c r="U383" i="2"/>
  <c r="U384" i="2"/>
  <c r="U385" i="2"/>
  <c r="U386" i="2"/>
  <c r="U387" i="2"/>
  <c r="U388" i="2"/>
  <c r="U390" i="2"/>
  <c r="U389" i="2"/>
  <c r="U391" i="2"/>
  <c r="U392" i="2"/>
  <c r="U393" i="2"/>
  <c r="U394" i="2"/>
  <c r="U395" i="2"/>
  <c r="U396" i="2"/>
  <c r="U397" i="2"/>
  <c r="U398" i="2"/>
  <c r="U399" i="2"/>
  <c r="U400" i="2"/>
  <c r="U401" i="2"/>
  <c r="U402" i="2"/>
  <c r="U403" i="2"/>
  <c r="U404" i="2"/>
  <c r="U405" i="2"/>
  <c r="U406" i="2"/>
  <c r="U407" i="2"/>
  <c r="U408" i="2"/>
  <c r="U409" i="2"/>
  <c r="U410" i="2"/>
  <c r="U411" i="2"/>
  <c r="U413" i="2"/>
  <c r="U412" i="2"/>
  <c r="U414" i="2"/>
  <c r="U416" i="2"/>
  <c r="U415" i="2"/>
  <c r="U418" i="2"/>
  <c r="U417" i="2"/>
  <c r="U419" i="2"/>
  <c r="U420" i="2"/>
  <c r="U421" i="2"/>
  <c r="U422" i="2"/>
  <c r="U423" i="2"/>
  <c r="U424" i="2"/>
  <c r="U426" i="2"/>
  <c r="U425" i="2"/>
  <c r="U428" i="2"/>
  <c r="U427" i="2"/>
  <c r="U429" i="2"/>
  <c r="U430" i="2"/>
  <c r="U431" i="2"/>
  <c r="U432" i="2"/>
  <c r="U433" i="2"/>
  <c r="U434" i="2"/>
  <c r="U435" i="2"/>
  <c r="U437" i="2"/>
  <c r="U436" i="2"/>
  <c r="U438" i="2"/>
  <c r="U440" i="2"/>
  <c r="U439" i="2"/>
  <c r="U442" i="2"/>
  <c r="U443" i="2"/>
  <c r="U441" i="2"/>
  <c r="U444" i="2"/>
  <c r="U445" i="2"/>
  <c r="U446" i="2"/>
  <c r="U448" i="2"/>
  <c r="U447" i="2"/>
  <c r="U449" i="2"/>
  <c r="U450" i="2"/>
  <c r="U451" i="2"/>
  <c r="U452" i="2"/>
  <c r="U453" i="2"/>
  <c r="U454" i="2"/>
  <c r="U456" i="2"/>
  <c r="U455" i="2"/>
  <c r="U458" i="2"/>
  <c r="U457" i="2"/>
  <c r="U459" i="2"/>
  <c r="U460" i="2"/>
  <c r="U462" i="2"/>
  <c r="U461" i="2"/>
  <c r="U464" i="2"/>
  <c r="U465" i="2"/>
  <c r="U463" i="2"/>
  <c r="U466" i="2"/>
  <c r="U467" i="2"/>
  <c r="U468" i="2"/>
  <c r="U469" i="2"/>
  <c r="U470" i="2"/>
  <c r="U472" i="2"/>
  <c r="U471" i="2"/>
  <c r="U473" i="2"/>
  <c r="U474" i="2"/>
  <c r="U475" i="2"/>
  <c r="U476" i="2"/>
  <c r="U477" i="2"/>
  <c r="U478" i="2"/>
  <c r="U479" i="2"/>
  <c r="U480" i="2"/>
  <c r="U481" i="2"/>
  <c r="U483" i="2"/>
  <c r="U484" i="2"/>
  <c r="U482" i="2"/>
  <c r="U485" i="2"/>
  <c r="U486" i="2"/>
  <c r="U487" i="2"/>
  <c r="U489" i="2"/>
  <c r="U488" i="2"/>
  <c r="U490" i="2"/>
  <c r="U491" i="2"/>
  <c r="U492" i="2"/>
  <c r="U493" i="2"/>
  <c r="U494" i="2"/>
  <c r="U495" i="2"/>
  <c r="U496" i="2"/>
  <c r="U497" i="2"/>
  <c r="U498" i="2"/>
  <c r="U499" i="2"/>
  <c r="U500" i="2"/>
  <c r="U501" i="2"/>
  <c r="U502" i="2"/>
  <c r="U503" i="2"/>
  <c r="U504" i="2"/>
  <c r="U505" i="2"/>
  <c r="U506" i="2"/>
  <c r="U507" i="2"/>
  <c r="U508" i="2"/>
  <c r="U509" i="2"/>
  <c r="U510" i="2"/>
  <c r="U513" i="2"/>
  <c r="U512" i="2"/>
  <c r="U511" i="2"/>
  <c r="U514" i="2"/>
  <c r="U515" i="2"/>
  <c r="U516" i="2"/>
  <c r="U518" i="2"/>
  <c r="U517" i="2"/>
  <c r="U519" i="2"/>
  <c r="U520" i="2"/>
  <c r="U522" i="2"/>
  <c r="U523" i="2"/>
  <c r="U521" i="2"/>
  <c r="U524" i="2"/>
  <c r="U526" i="2"/>
  <c r="U525" i="2"/>
  <c r="U527" i="2"/>
  <c r="U530" i="2"/>
  <c r="U529" i="2"/>
  <c r="U528" i="2"/>
  <c r="U3" i="2"/>
  <c r="U6" i="2"/>
  <c r="V6" i="2"/>
  <c r="R6" i="2"/>
  <c r="S6" i="2" s="1"/>
  <c r="Q6" i="2"/>
  <c r="V3" i="2"/>
  <c r="R3" i="2"/>
  <c r="S3" i="2" s="1"/>
  <c r="Q3" i="2"/>
  <c r="V528" i="2"/>
  <c r="R528" i="2"/>
  <c r="S528" i="2" s="1"/>
  <c r="Q528" i="2"/>
  <c r="V529" i="2"/>
  <c r="R529" i="2"/>
  <c r="S529" i="2" s="1"/>
  <c r="Q529" i="2"/>
  <c r="V530" i="2"/>
  <c r="R530" i="2"/>
  <c r="S530" i="2" s="1"/>
  <c r="Q530" i="2"/>
  <c r="V527" i="2"/>
  <c r="R527" i="2"/>
  <c r="S527" i="2" s="1"/>
  <c r="Q527" i="2"/>
  <c r="V525" i="2"/>
  <c r="R525" i="2"/>
  <c r="S525" i="2" s="1"/>
  <c r="Q525" i="2"/>
  <c r="V526" i="2"/>
  <c r="R526" i="2"/>
  <c r="S526" i="2" s="1"/>
  <c r="Q526" i="2"/>
  <c r="V524" i="2"/>
  <c r="R524" i="2"/>
  <c r="S524" i="2" s="1"/>
  <c r="Q524" i="2"/>
  <c r="V521" i="2"/>
  <c r="R521" i="2"/>
  <c r="S521" i="2" s="1"/>
  <c r="Q521" i="2"/>
  <c r="V523" i="2"/>
  <c r="R523" i="2"/>
  <c r="S523" i="2" s="1"/>
  <c r="Q523" i="2"/>
  <c r="V522" i="2"/>
  <c r="R522" i="2"/>
  <c r="S522" i="2" s="1"/>
  <c r="Q522" i="2"/>
  <c r="V520" i="2"/>
  <c r="R520" i="2"/>
  <c r="S520" i="2" s="1"/>
  <c r="Q520" i="2"/>
  <c r="V519" i="2"/>
  <c r="R519" i="2"/>
  <c r="S519" i="2" s="1"/>
  <c r="Q519" i="2"/>
  <c r="V517" i="2"/>
  <c r="R517" i="2"/>
  <c r="S517" i="2" s="1"/>
  <c r="Q517" i="2"/>
  <c r="V518" i="2"/>
  <c r="R518" i="2"/>
  <c r="S518" i="2" s="1"/>
  <c r="Q518" i="2"/>
  <c r="V516" i="2"/>
  <c r="R516" i="2"/>
  <c r="S516" i="2" s="1"/>
  <c r="Q516" i="2"/>
  <c r="V515" i="2"/>
  <c r="R515" i="2"/>
  <c r="S515" i="2" s="1"/>
  <c r="Q515" i="2"/>
  <c r="V514" i="2"/>
  <c r="R514" i="2"/>
  <c r="S514" i="2" s="1"/>
  <c r="Q514" i="2"/>
  <c r="V511" i="2"/>
  <c r="R511" i="2"/>
  <c r="S511" i="2" s="1"/>
  <c r="Q511" i="2"/>
  <c r="V512" i="2"/>
  <c r="R512" i="2"/>
  <c r="S512" i="2" s="1"/>
  <c r="Q512" i="2"/>
  <c r="V513" i="2"/>
  <c r="R513" i="2"/>
  <c r="S513" i="2" s="1"/>
  <c r="Q513" i="2"/>
  <c r="V510" i="2"/>
  <c r="R510" i="2"/>
  <c r="S510" i="2" s="1"/>
  <c r="Q510" i="2"/>
  <c r="V509" i="2"/>
  <c r="R509" i="2"/>
  <c r="S509" i="2" s="1"/>
  <c r="Q509" i="2"/>
  <c r="V508" i="2"/>
  <c r="R508" i="2"/>
  <c r="S508" i="2" s="1"/>
  <c r="Q508" i="2"/>
  <c r="V507" i="2"/>
  <c r="R507" i="2"/>
  <c r="S507" i="2" s="1"/>
  <c r="Q507" i="2"/>
  <c r="V506" i="2"/>
  <c r="R506" i="2"/>
  <c r="S506" i="2" s="1"/>
  <c r="Q506" i="2"/>
  <c r="V505" i="2"/>
  <c r="R505" i="2"/>
  <c r="S505" i="2" s="1"/>
  <c r="Q505" i="2"/>
  <c r="V504" i="2"/>
  <c r="R504" i="2"/>
  <c r="S504" i="2" s="1"/>
  <c r="Q504" i="2"/>
  <c r="V503" i="2"/>
  <c r="R503" i="2"/>
  <c r="S503" i="2" s="1"/>
  <c r="Q503" i="2"/>
  <c r="V502" i="2"/>
  <c r="R502" i="2"/>
  <c r="S502" i="2" s="1"/>
  <c r="Q502" i="2"/>
  <c r="V501" i="2"/>
  <c r="R501" i="2"/>
  <c r="S501" i="2" s="1"/>
  <c r="Q501" i="2"/>
  <c r="V500" i="2"/>
  <c r="R500" i="2"/>
  <c r="S500" i="2" s="1"/>
  <c r="Q500" i="2"/>
  <c r="V499" i="2"/>
  <c r="R499" i="2"/>
  <c r="S499" i="2" s="1"/>
  <c r="Q499" i="2"/>
  <c r="V498" i="2"/>
  <c r="R498" i="2"/>
  <c r="S498" i="2" s="1"/>
  <c r="Q498" i="2"/>
  <c r="V497" i="2"/>
  <c r="R497" i="2"/>
  <c r="S497" i="2" s="1"/>
  <c r="Q497" i="2"/>
  <c r="V496" i="2"/>
  <c r="R496" i="2"/>
  <c r="S496" i="2" s="1"/>
  <c r="Q496" i="2"/>
  <c r="V495" i="2"/>
  <c r="R495" i="2"/>
  <c r="S495" i="2" s="1"/>
  <c r="Q495" i="2"/>
  <c r="V494" i="2"/>
  <c r="R494" i="2"/>
  <c r="S494" i="2" s="1"/>
  <c r="Q494" i="2"/>
  <c r="V493" i="2"/>
  <c r="R493" i="2"/>
  <c r="S493" i="2" s="1"/>
  <c r="Q493" i="2"/>
  <c r="V492" i="2"/>
  <c r="R492" i="2"/>
  <c r="S492" i="2" s="1"/>
  <c r="Q492" i="2"/>
  <c r="V491" i="2"/>
  <c r="R491" i="2"/>
  <c r="S491" i="2" s="1"/>
  <c r="Q491" i="2"/>
  <c r="V490" i="2"/>
  <c r="R490" i="2"/>
  <c r="S490" i="2" s="1"/>
  <c r="Q490" i="2"/>
  <c r="V488" i="2"/>
  <c r="R488" i="2"/>
  <c r="S488" i="2" s="1"/>
  <c r="Q488" i="2"/>
  <c r="V489" i="2"/>
  <c r="R489" i="2"/>
  <c r="S489" i="2" s="1"/>
  <c r="Q489" i="2"/>
  <c r="V487" i="2"/>
  <c r="R487" i="2"/>
  <c r="S487" i="2" s="1"/>
  <c r="Q487" i="2"/>
  <c r="V486" i="2"/>
  <c r="R486" i="2"/>
  <c r="S486" i="2" s="1"/>
  <c r="Q486" i="2"/>
  <c r="V485" i="2"/>
  <c r="R485" i="2"/>
  <c r="S485" i="2" s="1"/>
  <c r="Q485" i="2"/>
  <c r="V482" i="2"/>
  <c r="R482" i="2"/>
  <c r="S482" i="2" s="1"/>
  <c r="Q482" i="2"/>
  <c r="V484" i="2"/>
  <c r="R484" i="2"/>
  <c r="S484" i="2" s="1"/>
  <c r="Q484" i="2"/>
  <c r="V483" i="2"/>
  <c r="R483" i="2"/>
  <c r="S483" i="2" s="1"/>
  <c r="Q483" i="2"/>
  <c r="V481" i="2"/>
  <c r="R481" i="2"/>
  <c r="S481" i="2" s="1"/>
  <c r="Q481" i="2"/>
  <c r="V480" i="2"/>
  <c r="R480" i="2"/>
  <c r="S480" i="2" s="1"/>
  <c r="Q480" i="2"/>
  <c r="V479" i="2"/>
  <c r="R479" i="2"/>
  <c r="S479" i="2" s="1"/>
  <c r="Q479" i="2"/>
  <c r="V478" i="2"/>
  <c r="R478" i="2"/>
  <c r="S478" i="2" s="1"/>
  <c r="Q478" i="2"/>
  <c r="V477" i="2"/>
  <c r="R477" i="2"/>
  <c r="S477" i="2" s="1"/>
  <c r="Q477" i="2"/>
  <c r="V476" i="2"/>
  <c r="R476" i="2"/>
  <c r="S476" i="2" s="1"/>
  <c r="Q476" i="2"/>
  <c r="V475" i="2"/>
  <c r="R475" i="2"/>
  <c r="S475" i="2" s="1"/>
  <c r="Q475" i="2"/>
  <c r="V474" i="2"/>
  <c r="R474" i="2"/>
  <c r="S474" i="2" s="1"/>
  <c r="Q474" i="2"/>
  <c r="V473" i="2"/>
  <c r="R473" i="2"/>
  <c r="S473" i="2" s="1"/>
  <c r="Q473" i="2"/>
  <c r="V471" i="2"/>
  <c r="R471" i="2"/>
  <c r="S471" i="2" s="1"/>
  <c r="Q471" i="2"/>
  <c r="V472" i="2"/>
  <c r="R472" i="2"/>
  <c r="S472" i="2" s="1"/>
  <c r="Q472" i="2"/>
  <c r="V470" i="2"/>
  <c r="R470" i="2"/>
  <c r="S470" i="2" s="1"/>
  <c r="Q470" i="2"/>
  <c r="V469" i="2"/>
  <c r="R469" i="2"/>
  <c r="S469" i="2" s="1"/>
  <c r="Q469" i="2"/>
  <c r="V468" i="2"/>
  <c r="R468" i="2"/>
  <c r="S468" i="2" s="1"/>
  <c r="Q468" i="2"/>
  <c r="V467" i="2"/>
  <c r="R467" i="2"/>
  <c r="S467" i="2" s="1"/>
  <c r="Q467" i="2"/>
  <c r="V466" i="2"/>
  <c r="R466" i="2"/>
  <c r="S466" i="2" s="1"/>
  <c r="Q466" i="2"/>
  <c r="V463" i="2"/>
  <c r="R463" i="2"/>
  <c r="S463" i="2" s="1"/>
  <c r="Q463" i="2"/>
  <c r="V465" i="2"/>
  <c r="R465" i="2"/>
  <c r="S465" i="2" s="1"/>
  <c r="Q465" i="2"/>
  <c r="V464" i="2"/>
  <c r="R464" i="2"/>
  <c r="S464" i="2" s="1"/>
  <c r="Q464" i="2"/>
  <c r="V461" i="2"/>
  <c r="R461" i="2"/>
  <c r="S461" i="2" s="1"/>
  <c r="Q461" i="2"/>
  <c r="V462" i="2"/>
  <c r="R462" i="2"/>
  <c r="S462" i="2" s="1"/>
  <c r="Q462" i="2"/>
  <c r="V460" i="2"/>
  <c r="R460" i="2"/>
  <c r="S460" i="2" s="1"/>
  <c r="Q460" i="2"/>
  <c r="V459" i="2"/>
  <c r="R459" i="2"/>
  <c r="S459" i="2" s="1"/>
  <c r="Q459" i="2"/>
  <c r="V457" i="2"/>
  <c r="R457" i="2"/>
  <c r="S457" i="2" s="1"/>
  <c r="Q457" i="2"/>
  <c r="V458" i="2"/>
  <c r="R458" i="2"/>
  <c r="S458" i="2" s="1"/>
  <c r="Q458" i="2"/>
  <c r="V455" i="2"/>
  <c r="R455" i="2"/>
  <c r="S455" i="2" s="1"/>
  <c r="Q455" i="2"/>
  <c r="V456" i="2"/>
  <c r="R456" i="2"/>
  <c r="S456" i="2" s="1"/>
  <c r="Q456" i="2"/>
  <c r="V454" i="2"/>
  <c r="R454" i="2"/>
  <c r="S454" i="2" s="1"/>
  <c r="Q454" i="2"/>
  <c r="V453" i="2"/>
  <c r="R453" i="2"/>
  <c r="S453" i="2" s="1"/>
  <c r="Q453" i="2"/>
  <c r="V452" i="2"/>
  <c r="R452" i="2"/>
  <c r="S452" i="2" s="1"/>
  <c r="Q452" i="2"/>
  <c r="V451" i="2"/>
  <c r="R451" i="2"/>
  <c r="S451" i="2" s="1"/>
  <c r="Q451" i="2"/>
  <c r="V450" i="2"/>
  <c r="R450" i="2"/>
  <c r="S450" i="2" s="1"/>
  <c r="Q450" i="2"/>
  <c r="V449" i="2"/>
  <c r="R449" i="2"/>
  <c r="S449" i="2" s="1"/>
  <c r="Q449" i="2"/>
  <c r="V447" i="2"/>
  <c r="R447" i="2"/>
  <c r="S447" i="2" s="1"/>
  <c r="Q447" i="2"/>
  <c r="V448" i="2"/>
  <c r="R448" i="2"/>
  <c r="S448" i="2" s="1"/>
  <c r="Q448" i="2"/>
  <c r="V446" i="2"/>
  <c r="R446" i="2"/>
  <c r="S446" i="2" s="1"/>
  <c r="Q446" i="2"/>
  <c r="V445" i="2"/>
  <c r="R445" i="2"/>
  <c r="S445" i="2" s="1"/>
  <c r="Q445" i="2"/>
  <c r="V444" i="2"/>
  <c r="R444" i="2"/>
  <c r="S444" i="2" s="1"/>
  <c r="Q444" i="2"/>
  <c r="V441" i="2"/>
  <c r="R441" i="2"/>
  <c r="S441" i="2" s="1"/>
  <c r="Q441" i="2"/>
  <c r="V443" i="2"/>
  <c r="R443" i="2"/>
  <c r="S443" i="2" s="1"/>
  <c r="Q443" i="2"/>
  <c r="V442" i="2"/>
  <c r="R442" i="2"/>
  <c r="S442" i="2" s="1"/>
  <c r="Q442" i="2"/>
  <c r="V439" i="2"/>
  <c r="R439" i="2"/>
  <c r="S439" i="2" s="1"/>
  <c r="Q439" i="2"/>
  <c r="V440" i="2"/>
  <c r="R440" i="2"/>
  <c r="S440" i="2" s="1"/>
  <c r="Q440" i="2"/>
  <c r="V438" i="2"/>
  <c r="R438" i="2"/>
  <c r="S438" i="2" s="1"/>
  <c r="Q438" i="2"/>
  <c r="V436" i="2"/>
  <c r="R436" i="2"/>
  <c r="S436" i="2" s="1"/>
  <c r="Q436" i="2"/>
  <c r="V437" i="2"/>
  <c r="R437" i="2"/>
  <c r="S437" i="2" s="1"/>
  <c r="Q437" i="2"/>
  <c r="V435" i="2"/>
  <c r="R435" i="2"/>
  <c r="S435" i="2" s="1"/>
  <c r="Q435" i="2"/>
  <c r="V434" i="2"/>
  <c r="R434" i="2"/>
  <c r="S434" i="2" s="1"/>
  <c r="Q434" i="2"/>
  <c r="V433" i="2"/>
  <c r="R433" i="2"/>
  <c r="S433" i="2" s="1"/>
  <c r="Q433" i="2"/>
  <c r="V432" i="2"/>
  <c r="R432" i="2"/>
  <c r="S432" i="2" s="1"/>
  <c r="Q432" i="2"/>
  <c r="V431" i="2"/>
  <c r="R431" i="2"/>
  <c r="S431" i="2" s="1"/>
  <c r="Q431" i="2"/>
  <c r="V430" i="2"/>
  <c r="R430" i="2"/>
  <c r="S430" i="2" s="1"/>
  <c r="Q430" i="2"/>
  <c r="V429" i="2"/>
  <c r="R429" i="2"/>
  <c r="S429" i="2" s="1"/>
  <c r="Q429" i="2"/>
  <c r="V427" i="2"/>
  <c r="R427" i="2"/>
  <c r="S427" i="2" s="1"/>
  <c r="Q427" i="2"/>
  <c r="V428" i="2"/>
  <c r="R428" i="2"/>
  <c r="S428" i="2" s="1"/>
  <c r="Q428" i="2"/>
  <c r="V425" i="2"/>
  <c r="R425" i="2"/>
  <c r="S425" i="2" s="1"/>
  <c r="Q425" i="2"/>
  <c r="V426" i="2"/>
  <c r="R426" i="2"/>
  <c r="S426" i="2" s="1"/>
  <c r="Q426" i="2"/>
  <c r="V424" i="2"/>
  <c r="R424" i="2"/>
  <c r="S424" i="2" s="1"/>
  <c r="Q424" i="2"/>
  <c r="V423" i="2"/>
  <c r="R423" i="2"/>
  <c r="S423" i="2" s="1"/>
  <c r="Q423" i="2"/>
  <c r="V422" i="2"/>
  <c r="R422" i="2"/>
  <c r="S422" i="2" s="1"/>
  <c r="Q422" i="2"/>
  <c r="V421" i="2"/>
  <c r="R421" i="2"/>
  <c r="S421" i="2" s="1"/>
  <c r="Q421" i="2"/>
  <c r="V420" i="2"/>
  <c r="R420" i="2"/>
  <c r="S420" i="2" s="1"/>
  <c r="Q420" i="2"/>
  <c r="V419" i="2"/>
  <c r="R419" i="2"/>
  <c r="S419" i="2" s="1"/>
  <c r="Q419" i="2"/>
  <c r="V417" i="2"/>
  <c r="R417" i="2"/>
  <c r="S417" i="2" s="1"/>
  <c r="Q417" i="2"/>
  <c r="V418" i="2"/>
  <c r="R418" i="2"/>
  <c r="S418" i="2" s="1"/>
  <c r="Q418" i="2"/>
  <c r="V415" i="2"/>
  <c r="R415" i="2"/>
  <c r="S415" i="2" s="1"/>
  <c r="Q415" i="2"/>
  <c r="V416" i="2"/>
  <c r="R416" i="2"/>
  <c r="S416" i="2" s="1"/>
  <c r="Q416" i="2"/>
  <c r="V414" i="2"/>
  <c r="R414" i="2"/>
  <c r="S414" i="2" s="1"/>
  <c r="Q414" i="2"/>
  <c r="V412" i="2"/>
  <c r="R412" i="2"/>
  <c r="S412" i="2" s="1"/>
  <c r="Q412" i="2"/>
  <c r="V413" i="2"/>
  <c r="R413" i="2"/>
  <c r="S413" i="2" s="1"/>
  <c r="Q413" i="2"/>
  <c r="V411" i="2"/>
  <c r="R411" i="2"/>
  <c r="S411" i="2" s="1"/>
  <c r="Q411" i="2"/>
  <c r="V410" i="2"/>
  <c r="R410" i="2"/>
  <c r="S410" i="2" s="1"/>
  <c r="Q410" i="2"/>
  <c r="V409" i="2"/>
  <c r="R409" i="2"/>
  <c r="S409" i="2" s="1"/>
  <c r="Q409" i="2"/>
  <c r="V408" i="2"/>
  <c r="R408" i="2"/>
  <c r="S408" i="2" s="1"/>
  <c r="Q408" i="2"/>
  <c r="V407" i="2"/>
  <c r="R407" i="2"/>
  <c r="S407" i="2" s="1"/>
  <c r="Q407" i="2"/>
  <c r="V406" i="2"/>
  <c r="R406" i="2"/>
  <c r="S406" i="2" s="1"/>
  <c r="Q406" i="2"/>
  <c r="V405" i="2"/>
  <c r="R405" i="2"/>
  <c r="S405" i="2" s="1"/>
  <c r="Q405" i="2"/>
  <c r="V404" i="2"/>
  <c r="R404" i="2"/>
  <c r="S404" i="2" s="1"/>
  <c r="Q404" i="2"/>
  <c r="V403" i="2"/>
  <c r="R403" i="2"/>
  <c r="S403" i="2" s="1"/>
  <c r="Q403" i="2"/>
  <c r="V402" i="2"/>
  <c r="R402" i="2"/>
  <c r="S402" i="2" s="1"/>
  <c r="Q402" i="2"/>
  <c r="V401" i="2"/>
  <c r="R401" i="2"/>
  <c r="S401" i="2" s="1"/>
  <c r="Q401" i="2"/>
  <c r="V400" i="2"/>
  <c r="R400" i="2"/>
  <c r="S400" i="2" s="1"/>
  <c r="Q400" i="2"/>
  <c r="V399" i="2"/>
  <c r="R399" i="2"/>
  <c r="S399" i="2" s="1"/>
  <c r="Q399" i="2"/>
  <c r="V398" i="2"/>
  <c r="R398" i="2"/>
  <c r="S398" i="2" s="1"/>
  <c r="Q398" i="2"/>
  <c r="V397" i="2"/>
  <c r="R397" i="2"/>
  <c r="S397" i="2" s="1"/>
  <c r="Q397" i="2"/>
  <c r="V396" i="2"/>
  <c r="R396" i="2"/>
  <c r="S396" i="2" s="1"/>
  <c r="Q396" i="2"/>
  <c r="V395" i="2"/>
  <c r="R395" i="2"/>
  <c r="S395" i="2" s="1"/>
  <c r="Q395" i="2"/>
  <c r="V394" i="2"/>
  <c r="R394" i="2"/>
  <c r="S394" i="2" s="1"/>
  <c r="Q394" i="2"/>
  <c r="V393" i="2"/>
  <c r="R393" i="2"/>
  <c r="S393" i="2" s="1"/>
  <c r="Q393" i="2"/>
  <c r="V392" i="2"/>
  <c r="R392" i="2"/>
  <c r="S392" i="2" s="1"/>
  <c r="Q392" i="2"/>
  <c r="V391" i="2"/>
  <c r="R391" i="2"/>
  <c r="S391" i="2" s="1"/>
  <c r="Q391" i="2"/>
  <c r="V389" i="2"/>
  <c r="R389" i="2"/>
  <c r="S389" i="2" s="1"/>
  <c r="Q389" i="2"/>
  <c r="V390" i="2"/>
  <c r="R390" i="2"/>
  <c r="S390" i="2" s="1"/>
  <c r="Q390" i="2"/>
  <c r="V388" i="2"/>
  <c r="R388" i="2"/>
  <c r="S388" i="2" s="1"/>
  <c r="Q388" i="2"/>
  <c r="V387" i="2"/>
  <c r="R387" i="2"/>
  <c r="S387" i="2" s="1"/>
  <c r="Q387" i="2"/>
  <c r="V386" i="2"/>
  <c r="R386" i="2"/>
  <c r="S386" i="2" s="1"/>
  <c r="Q386" i="2"/>
  <c r="V385" i="2"/>
  <c r="R385" i="2"/>
  <c r="S385" i="2" s="1"/>
  <c r="Q385" i="2"/>
  <c r="V384" i="2"/>
  <c r="R384" i="2"/>
  <c r="S384" i="2" s="1"/>
  <c r="Q384" i="2"/>
  <c r="V383" i="2"/>
  <c r="R383" i="2"/>
  <c r="S383" i="2" s="1"/>
  <c r="Q383" i="2"/>
  <c r="V382" i="2"/>
  <c r="R382" i="2"/>
  <c r="S382" i="2" s="1"/>
  <c r="Q382" i="2"/>
  <c r="V381" i="2"/>
  <c r="R381" i="2"/>
  <c r="S381" i="2" s="1"/>
  <c r="Q381" i="2"/>
  <c r="V380" i="2"/>
  <c r="R380" i="2"/>
  <c r="S380" i="2" s="1"/>
  <c r="Q380" i="2"/>
  <c r="V378" i="2"/>
  <c r="R378" i="2"/>
  <c r="S378" i="2" s="1"/>
  <c r="Q378" i="2"/>
  <c r="V379" i="2"/>
  <c r="R379" i="2"/>
  <c r="S379" i="2" s="1"/>
  <c r="Q379" i="2"/>
  <c r="V377" i="2"/>
  <c r="R377" i="2"/>
  <c r="S377" i="2" s="1"/>
  <c r="Q377" i="2"/>
  <c r="V375" i="2"/>
  <c r="R375" i="2"/>
  <c r="S375" i="2" s="1"/>
  <c r="Q375" i="2"/>
  <c r="V372" i="2"/>
  <c r="R372" i="2"/>
  <c r="S372" i="2" s="1"/>
  <c r="Q372" i="2"/>
  <c r="V374" i="2"/>
  <c r="R374" i="2"/>
  <c r="S374" i="2" s="1"/>
  <c r="Q374" i="2"/>
  <c r="V373" i="2"/>
  <c r="R373" i="2"/>
  <c r="S373" i="2" s="1"/>
  <c r="Q373" i="2"/>
  <c r="V376" i="2"/>
  <c r="R376" i="2"/>
  <c r="S376" i="2" s="1"/>
  <c r="Q376" i="2"/>
  <c r="V371" i="2"/>
  <c r="R371" i="2"/>
  <c r="S371" i="2" s="1"/>
  <c r="Q371" i="2"/>
  <c r="V370" i="2"/>
  <c r="R370" i="2"/>
  <c r="S370" i="2" s="1"/>
  <c r="Q370" i="2"/>
  <c r="V369" i="2"/>
  <c r="R369" i="2"/>
  <c r="S369" i="2" s="1"/>
  <c r="Q369" i="2"/>
  <c r="V368" i="2"/>
  <c r="R368" i="2"/>
  <c r="S368" i="2" s="1"/>
  <c r="Q368" i="2"/>
  <c r="V367" i="2"/>
  <c r="R367" i="2"/>
  <c r="S367" i="2" s="1"/>
  <c r="Q367" i="2"/>
  <c r="V366" i="2"/>
  <c r="R366" i="2"/>
  <c r="S366" i="2" s="1"/>
  <c r="Q366" i="2"/>
  <c r="V365" i="2"/>
  <c r="R365" i="2"/>
  <c r="S365" i="2" s="1"/>
  <c r="Q365" i="2"/>
  <c r="V364" i="2"/>
  <c r="R364" i="2"/>
  <c r="S364" i="2" s="1"/>
  <c r="Q364" i="2"/>
  <c r="V362" i="2"/>
  <c r="R362" i="2"/>
  <c r="S362" i="2" s="1"/>
  <c r="Q362" i="2"/>
  <c r="V363" i="2"/>
  <c r="R363" i="2"/>
  <c r="S363" i="2" s="1"/>
  <c r="Q363" i="2"/>
  <c r="V361" i="2"/>
  <c r="R361" i="2"/>
  <c r="S361" i="2" s="1"/>
  <c r="Q361" i="2"/>
  <c r="V360" i="2"/>
  <c r="R360" i="2"/>
  <c r="S360" i="2" s="1"/>
  <c r="Q360" i="2"/>
  <c r="V359" i="2"/>
  <c r="R359" i="2"/>
  <c r="S359" i="2" s="1"/>
  <c r="Q359" i="2"/>
  <c r="V358" i="2"/>
  <c r="R358" i="2"/>
  <c r="S358" i="2" s="1"/>
  <c r="Q358" i="2"/>
  <c r="V357" i="2"/>
  <c r="R357" i="2"/>
  <c r="S357" i="2" s="1"/>
  <c r="Q357" i="2"/>
  <c r="V356" i="2"/>
  <c r="R356" i="2"/>
  <c r="S356" i="2" s="1"/>
  <c r="Q356" i="2"/>
  <c r="V355" i="2"/>
  <c r="R355" i="2"/>
  <c r="S355" i="2" s="1"/>
  <c r="Q355" i="2"/>
  <c r="V353" i="2"/>
  <c r="R353" i="2"/>
  <c r="S353" i="2" s="1"/>
  <c r="Q353" i="2"/>
  <c r="V354" i="2"/>
  <c r="R354" i="2"/>
  <c r="S354" i="2" s="1"/>
  <c r="Q354" i="2"/>
  <c r="V352" i="2"/>
  <c r="R352" i="2"/>
  <c r="S352" i="2" s="1"/>
  <c r="Q352" i="2"/>
  <c r="V351" i="2"/>
  <c r="R351" i="2"/>
  <c r="S351" i="2" s="1"/>
  <c r="Q351" i="2"/>
  <c r="V350" i="2"/>
  <c r="R350" i="2"/>
  <c r="S350" i="2" s="1"/>
  <c r="Q350" i="2"/>
  <c r="V349" i="2"/>
  <c r="R349" i="2"/>
  <c r="S349" i="2" s="1"/>
  <c r="Q349" i="2"/>
  <c r="V348" i="2"/>
  <c r="R348" i="2"/>
  <c r="S348" i="2" s="1"/>
  <c r="Q348" i="2"/>
  <c r="V347" i="2"/>
  <c r="R347" i="2"/>
  <c r="S347" i="2" s="1"/>
  <c r="Q347" i="2"/>
  <c r="V346" i="2"/>
  <c r="R346" i="2"/>
  <c r="S346" i="2" s="1"/>
  <c r="Q346" i="2"/>
  <c r="V345" i="2"/>
  <c r="R345" i="2"/>
  <c r="S345" i="2" s="1"/>
  <c r="Q345" i="2"/>
  <c r="V344" i="2"/>
  <c r="R344" i="2"/>
  <c r="S344" i="2" s="1"/>
  <c r="Q344" i="2"/>
  <c r="V343" i="2"/>
  <c r="R343" i="2"/>
  <c r="S343" i="2" s="1"/>
  <c r="Q343" i="2"/>
  <c r="V342" i="2"/>
  <c r="R342" i="2"/>
  <c r="S342" i="2" s="1"/>
  <c r="Q342" i="2"/>
  <c r="V341" i="2"/>
  <c r="R341" i="2"/>
  <c r="S341" i="2" s="1"/>
  <c r="Q341" i="2"/>
  <c r="V340" i="2"/>
  <c r="R340" i="2"/>
  <c r="S340" i="2" s="1"/>
  <c r="Q340" i="2"/>
  <c r="V338" i="2"/>
  <c r="R338" i="2"/>
  <c r="S338" i="2" s="1"/>
  <c r="Q338" i="2"/>
  <c r="V339" i="2"/>
  <c r="R339" i="2"/>
  <c r="S339" i="2" s="1"/>
  <c r="Q339" i="2"/>
  <c r="V337" i="2"/>
  <c r="R337" i="2"/>
  <c r="S337" i="2" s="1"/>
  <c r="Q337" i="2"/>
  <c r="V336" i="2"/>
  <c r="R336" i="2"/>
  <c r="S336" i="2" s="1"/>
  <c r="Q336" i="2"/>
  <c r="V335" i="2"/>
  <c r="R335" i="2"/>
  <c r="S335" i="2" s="1"/>
  <c r="Q335" i="2"/>
  <c r="V334" i="2"/>
  <c r="R334" i="2"/>
  <c r="S334" i="2" s="1"/>
  <c r="Q334" i="2"/>
  <c r="V333" i="2"/>
  <c r="R333" i="2"/>
  <c r="S333" i="2" s="1"/>
  <c r="Q333" i="2"/>
  <c r="V332" i="2"/>
  <c r="R332" i="2"/>
  <c r="S332" i="2" s="1"/>
  <c r="Q332" i="2"/>
  <c r="V331" i="2"/>
  <c r="R331" i="2"/>
  <c r="S331" i="2" s="1"/>
  <c r="Q331" i="2"/>
  <c r="V330" i="2"/>
  <c r="R330" i="2"/>
  <c r="S330" i="2" s="1"/>
  <c r="Q330" i="2"/>
  <c r="V329" i="2"/>
  <c r="R329" i="2"/>
  <c r="S329" i="2" s="1"/>
  <c r="Q329" i="2"/>
  <c r="V328" i="2"/>
  <c r="R328" i="2"/>
  <c r="S328" i="2" s="1"/>
  <c r="Q328" i="2"/>
  <c r="V327" i="2"/>
  <c r="R327" i="2"/>
  <c r="S327" i="2" s="1"/>
  <c r="Q327" i="2"/>
  <c r="V326" i="2"/>
  <c r="R326" i="2"/>
  <c r="S326" i="2" s="1"/>
  <c r="Q326" i="2"/>
  <c r="V325" i="2"/>
  <c r="R325" i="2"/>
  <c r="S325" i="2" s="1"/>
  <c r="Q325" i="2"/>
  <c r="V324" i="2"/>
  <c r="R324" i="2"/>
  <c r="S324" i="2" s="1"/>
  <c r="Q324" i="2"/>
  <c r="V323" i="2"/>
  <c r="R323" i="2"/>
  <c r="S323" i="2" s="1"/>
  <c r="Q323" i="2"/>
  <c r="V322" i="2"/>
  <c r="R322" i="2"/>
  <c r="S322" i="2" s="1"/>
  <c r="Q322" i="2"/>
  <c r="V320" i="2"/>
  <c r="R320" i="2"/>
  <c r="S320" i="2" s="1"/>
  <c r="Q320" i="2"/>
  <c r="V321" i="2"/>
  <c r="R321" i="2"/>
  <c r="S321" i="2" s="1"/>
  <c r="Q321" i="2"/>
  <c r="V319" i="2"/>
  <c r="R319" i="2"/>
  <c r="S319" i="2" s="1"/>
  <c r="Q319" i="2"/>
  <c r="V318" i="2"/>
  <c r="R318" i="2"/>
  <c r="S318" i="2" s="1"/>
  <c r="Q318" i="2"/>
  <c r="V317" i="2"/>
  <c r="R317" i="2"/>
  <c r="S317" i="2" s="1"/>
  <c r="Q317" i="2"/>
  <c r="V315" i="2"/>
  <c r="R315" i="2"/>
  <c r="S315" i="2" s="1"/>
  <c r="Q315" i="2"/>
  <c r="V316" i="2"/>
  <c r="R316" i="2"/>
  <c r="S316" i="2" s="1"/>
  <c r="Q316" i="2"/>
  <c r="V314" i="2"/>
  <c r="R314" i="2"/>
  <c r="S314" i="2" s="1"/>
  <c r="Q314" i="2"/>
  <c r="V313" i="2"/>
  <c r="R313" i="2"/>
  <c r="S313" i="2" s="1"/>
  <c r="Q313" i="2"/>
  <c r="V312" i="2"/>
  <c r="R312" i="2"/>
  <c r="S312" i="2" s="1"/>
  <c r="Q312" i="2"/>
  <c r="V311" i="2"/>
  <c r="R311" i="2"/>
  <c r="S311" i="2" s="1"/>
  <c r="Q311" i="2"/>
  <c r="V310" i="2"/>
  <c r="R310" i="2"/>
  <c r="S310" i="2" s="1"/>
  <c r="Q310" i="2"/>
  <c r="V309" i="2"/>
  <c r="R309" i="2"/>
  <c r="S309" i="2" s="1"/>
  <c r="Q309" i="2"/>
  <c r="V308" i="2"/>
  <c r="R308" i="2"/>
  <c r="S308" i="2" s="1"/>
  <c r="Q308" i="2"/>
  <c r="V305" i="2"/>
  <c r="R305" i="2"/>
  <c r="S305" i="2" s="1"/>
  <c r="Q305" i="2"/>
  <c r="V306" i="2"/>
  <c r="R306" i="2"/>
  <c r="S306" i="2" s="1"/>
  <c r="Q306" i="2"/>
  <c r="V307" i="2"/>
  <c r="R307" i="2"/>
  <c r="S307" i="2" s="1"/>
  <c r="Q307" i="2"/>
  <c r="V304" i="2"/>
  <c r="R304" i="2"/>
  <c r="S304" i="2" s="1"/>
  <c r="Q304" i="2"/>
  <c r="V303" i="2"/>
  <c r="R303" i="2"/>
  <c r="S303" i="2" s="1"/>
  <c r="Q303" i="2"/>
  <c r="V302" i="2"/>
  <c r="R302" i="2"/>
  <c r="S302" i="2" s="1"/>
  <c r="Q302" i="2"/>
  <c r="V300" i="2"/>
  <c r="R300" i="2"/>
  <c r="S300" i="2" s="1"/>
  <c r="Q300" i="2"/>
  <c r="V301" i="2"/>
  <c r="R301" i="2"/>
  <c r="S301" i="2" s="1"/>
  <c r="Q301" i="2"/>
  <c r="V299" i="2"/>
  <c r="R299" i="2"/>
  <c r="S299" i="2" s="1"/>
  <c r="Q299" i="2"/>
  <c r="V298" i="2"/>
  <c r="R298" i="2"/>
  <c r="S298" i="2" s="1"/>
  <c r="Q298" i="2"/>
  <c r="V296" i="2"/>
  <c r="R296" i="2"/>
  <c r="S296" i="2" s="1"/>
  <c r="Q296" i="2"/>
  <c r="V297" i="2"/>
  <c r="R297" i="2"/>
  <c r="S297" i="2" s="1"/>
  <c r="Q297" i="2"/>
  <c r="V295" i="2"/>
  <c r="R295" i="2"/>
  <c r="S295" i="2" s="1"/>
  <c r="Q295" i="2"/>
  <c r="V294" i="2"/>
  <c r="R294" i="2"/>
  <c r="S294" i="2" s="1"/>
  <c r="Q294" i="2"/>
  <c r="V293" i="2"/>
  <c r="R293" i="2"/>
  <c r="S293" i="2" s="1"/>
  <c r="Q293" i="2"/>
  <c r="V292" i="2"/>
  <c r="R292" i="2"/>
  <c r="S292" i="2" s="1"/>
  <c r="Q292" i="2"/>
  <c r="V291" i="2"/>
  <c r="R291" i="2"/>
  <c r="S291" i="2" s="1"/>
  <c r="Q291" i="2"/>
  <c r="V290" i="2"/>
  <c r="R290" i="2"/>
  <c r="S290" i="2" s="1"/>
  <c r="Q290" i="2"/>
  <c r="V289" i="2"/>
  <c r="R289" i="2"/>
  <c r="S289" i="2" s="1"/>
  <c r="Q289" i="2"/>
  <c r="V288" i="2"/>
  <c r="R288" i="2"/>
  <c r="S288" i="2" s="1"/>
  <c r="Q288" i="2"/>
  <c r="V287" i="2"/>
  <c r="R287" i="2"/>
  <c r="S287" i="2" s="1"/>
  <c r="Q287" i="2"/>
  <c r="V286" i="2"/>
  <c r="R286" i="2"/>
  <c r="S286" i="2" s="1"/>
  <c r="Q286" i="2"/>
  <c r="V285" i="2"/>
  <c r="R285" i="2"/>
  <c r="S285" i="2" s="1"/>
  <c r="Q285" i="2"/>
  <c r="V284" i="2"/>
  <c r="R284" i="2"/>
  <c r="S284" i="2" s="1"/>
  <c r="Q284" i="2"/>
  <c r="V283" i="2"/>
  <c r="R283" i="2"/>
  <c r="S283" i="2" s="1"/>
  <c r="Q283" i="2"/>
  <c r="V282" i="2"/>
  <c r="R282" i="2"/>
  <c r="S282" i="2" s="1"/>
  <c r="Q282" i="2"/>
  <c r="V281" i="2"/>
  <c r="R281" i="2"/>
  <c r="S281" i="2" s="1"/>
  <c r="Q281" i="2"/>
  <c r="V280" i="2"/>
  <c r="R280" i="2"/>
  <c r="S280" i="2" s="1"/>
  <c r="Q280" i="2"/>
  <c r="V279" i="2"/>
  <c r="R279" i="2"/>
  <c r="S279" i="2" s="1"/>
  <c r="Q279" i="2"/>
  <c r="V278" i="2"/>
  <c r="R278" i="2"/>
  <c r="S278" i="2" s="1"/>
  <c r="Q278" i="2"/>
  <c r="V277" i="2"/>
  <c r="R277" i="2"/>
  <c r="S277" i="2" s="1"/>
  <c r="Q277" i="2"/>
  <c r="V276" i="2"/>
  <c r="R276" i="2"/>
  <c r="S276" i="2" s="1"/>
  <c r="Q276" i="2"/>
  <c r="V275" i="2"/>
  <c r="R275" i="2"/>
  <c r="S275" i="2" s="1"/>
  <c r="Q275" i="2"/>
  <c r="V274" i="2"/>
  <c r="R274" i="2"/>
  <c r="S274" i="2" s="1"/>
  <c r="Q274" i="2"/>
  <c r="V273" i="2"/>
  <c r="R273" i="2"/>
  <c r="S273" i="2" s="1"/>
  <c r="Q273" i="2"/>
  <c r="V271" i="2"/>
  <c r="R271" i="2"/>
  <c r="S271" i="2" s="1"/>
  <c r="Q271" i="2"/>
  <c r="V272" i="2"/>
  <c r="R272" i="2"/>
  <c r="S272" i="2" s="1"/>
  <c r="Q272" i="2"/>
  <c r="V270" i="2"/>
  <c r="R270" i="2"/>
  <c r="S270" i="2" s="1"/>
  <c r="Q270" i="2"/>
  <c r="V268" i="2"/>
  <c r="R268" i="2"/>
  <c r="S268" i="2" s="1"/>
  <c r="Q268" i="2"/>
  <c r="V267" i="2"/>
  <c r="R267" i="2"/>
  <c r="S267" i="2" s="1"/>
  <c r="Q267" i="2"/>
  <c r="V269" i="2"/>
  <c r="R269" i="2"/>
  <c r="S269" i="2" s="1"/>
  <c r="Q269" i="2"/>
  <c r="V266" i="2"/>
  <c r="R266" i="2"/>
  <c r="S266" i="2" s="1"/>
  <c r="Q266" i="2"/>
  <c r="V265" i="2"/>
  <c r="R265" i="2"/>
  <c r="S265" i="2" s="1"/>
  <c r="Q265" i="2"/>
  <c r="V264" i="2"/>
  <c r="R264" i="2"/>
  <c r="S264" i="2" s="1"/>
  <c r="Q264" i="2"/>
  <c r="V263" i="2"/>
  <c r="R263" i="2"/>
  <c r="S263" i="2" s="1"/>
  <c r="Q263" i="2"/>
  <c r="V262" i="2"/>
  <c r="R262" i="2"/>
  <c r="S262" i="2" s="1"/>
  <c r="Q262" i="2"/>
  <c r="V260" i="2"/>
  <c r="R260" i="2"/>
  <c r="S260" i="2" s="1"/>
  <c r="Q260" i="2"/>
  <c r="V261" i="2"/>
  <c r="R261" i="2"/>
  <c r="S261" i="2" s="1"/>
  <c r="Q261" i="2"/>
  <c r="V259" i="2"/>
  <c r="R259" i="2"/>
  <c r="S259" i="2" s="1"/>
  <c r="Q259" i="2"/>
  <c r="V258" i="2"/>
  <c r="R258" i="2"/>
  <c r="S258" i="2" s="1"/>
  <c r="Q258" i="2"/>
  <c r="V256" i="2"/>
  <c r="R256" i="2"/>
  <c r="S256" i="2" s="1"/>
  <c r="Q256" i="2"/>
  <c r="V255" i="2"/>
  <c r="R255" i="2"/>
  <c r="S255" i="2" s="1"/>
  <c r="Q255" i="2"/>
  <c r="V257" i="2"/>
  <c r="R257" i="2"/>
  <c r="S257" i="2" s="1"/>
  <c r="Q257" i="2"/>
  <c r="V254" i="2"/>
  <c r="R254" i="2"/>
  <c r="S254" i="2" s="1"/>
  <c r="Q254" i="2"/>
  <c r="V253" i="2"/>
  <c r="R253" i="2"/>
  <c r="S253" i="2" s="1"/>
  <c r="Q253" i="2"/>
  <c r="V252" i="2"/>
  <c r="R252" i="2"/>
  <c r="S252" i="2" s="1"/>
  <c r="Q252" i="2"/>
  <c r="V251" i="2"/>
  <c r="R251" i="2"/>
  <c r="S251" i="2" s="1"/>
  <c r="Q251" i="2"/>
  <c r="V250" i="2"/>
  <c r="R250" i="2"/>
  <c r="S250" i="2" s="1"/>
  <c r="Q250" i="2"/>
  <c r="V248" i="2"/>
  <c r="R248" i="2"/>
  <c r="S248" i="2" s="1"/>
  <c r="Q248" i="2"/>
  <c r="V249" i="2"/>
  <c r="R249" i="2"/>
  <c r="S249" i="2" s="1"/>
  <c r="Q249" i="2"/>
  <c r="V247" i="2"/>
  <c r="R247" i="2"/>
  <c r="S247" i="2" s="1"/>
  <c r="Q247" i="2"/>
  <c r="V246" i="2"/>
  <c r="R246" i="2"/>
  <c r="S246" i="2" s="1"/>
  <c r="Q246" i="2"/>
  <c r="V245" i="2"/>
  <c r="R245" i="2"/>
  <c r="S245" i="2" s="1"/>
  <c r="Q245" i="2"/>
  <c r="V244" i="2"/>
  <c r="R244" i="2"/>
  <c r="S244" i="2" s="1"/>
  <c r="Q244" i="2"/>
  <c r="V243" i="2"/>
  <c r="R243" i="2"/>
  <c r="S243" i="2" s="1"/>
  <c r="Q243" i="2"/>
  <c r="V242" i="2"/>
  <c r="R242" i="2"/>
  <c r="S242" i="2" s="1"/>
  <c r="Q242" i="2"/>
  <c r="V240" i="2"/>
  <c r="R240" i="2"/>
  <c r="S240" i="2" s="1"/>
  <c r="Q240" i="2"/>
  <c r="V241" i="2"/>
  <c r="R241" i="2"/>
  <c r="S241" i="2" s="1"/>
  <c r="Q241" i="2"/>
  <c r="V239" i="2"/>
  <c r="R239" i="2"/>
  <c r="S239" i="2" s="1"/>
  <c r="Q239" i="2"/>
  <c r="V238" i="2"/>
  <c r="R238" i="2"/>
  <c r="S238" i="2" s="1"/>
  <c r="Q238" i="2"/>
  <c r="V237" i="2"/>
  <c r="R237" i="2"/>
  <c r="S237" i="2" s="1"/>
  <c r="Q237" i="2"/>
  <c r="V236" i="2"/>
  <c r="R236" i="2"/>
  <c r="S236" i="2" s="1"/>
  <c r="Q236" i="2"/>
  <c r="V235" i="2"/>
  <c r="R235" i="2"/>
  <c r="S235" i="2" s="1"/>
  <c r="Q235" i="2"/>
  <c r="V234" i="2"/>
  <c r="R234" i="2"/>
  <c r="S234" i="2" s="1"/>
  <c r="Q234" i="2"/>
  <c r="V233" i="2"/>
  <c r="R233" i="2"/>
  <c r="S233" i="2" s="1"/>
  <c r="Q233" i="2"/>
  <c r="V232" i="2"/>
  <c r="R232" i="2"/>
  <c r="S232" i="2" s="1"/>
  <c r="Q232" i="2"/>
  <c r="V231" i="2"/>
  <c r="R231" i="2"/>
  <c r="S231" i="2" s="1"/>
  <c r="Q231" i="2"/>
  <c r="V230" i="2"/>
  <c r="R230" i="2"/>
  <c r="S230" i="2" s="1"/>
  <c r="Q230" i="2"/>
  <c r="V229" i="2"/>
  <c r="R229" i="2"/>
  <c r="S229" i="2" s="1"/>
  <c r="Q229" i="2"/>
  <c r="V228" i="2"/>
  <c r="R228" i="2"/>
  <c r="S228" i="2" s="1"/>
  <c r="Q228" i="2"/>
  <c r="V227" i="2"/>
  <c r="R227" i="2"/>
  <c r="S227" i="2" s="1"/>
  <c r="Q227" i="2"/>
  <c r="V226" i="2"/>
  <c r="R226" i="2"/>
  <c r="S226" i="2" s="1"/>
  <c r="Q226" i="2"/>
  <c r="V223" i="2"/>
  <c r="R223" i="2"/>
  <c r="S223" i="2" s="1"/>
  <c r="Q223" i="2"/>
  <c r="V225" i="2"/>
  <c r="R225" i="2"/>
  <c r="S225" i="2" s="1"/>
  <c r="Q225" i="2"/>
  <c r="V224" i="2"/>
  <c r="R224" i="2"/>
  <c r="S224" i="2" s="1"/>
  <c r="Q224" i="2"/>
  <c r="V222" i="2"/>
  <c r="R222" i="2"/>
  <c r="S222" i="2" s="1"/>
  <c r="Q222" i="2"/>
  <c r="V221" i="2"/>
  <c r="R221" i="2"/>
  <c r="S221" i="2" s="1"/>
  <c r="Q221" i="2"/>
  <c r="V220" i="2"/>
  <c r="R220" i="2"/>
  <c r="S220" i="2" s="1"/>
  <c r="Q220" i="2"/>
  <c r="V219" i="2"/>
  <c r="R219" i="2"/>
  <c r="S219" i="2" s="1"/>
  <c r="Q219" i="2"/>
  <c r="V218" i="2"/>
  <c r="R218" i="2"/>
  <c r="S218" i="2" s="1"/>
  <c r="Q218" i="2"/>
  <c r="V217" i="2"/>
  <c r="R217" i="2"/>
  <c r="S217" i="2" s="1"/>
  <c r="Q217" i="2"/>
  <c r="V216" i="2"/>
  <c r="R216" i="2"/>
  <c r="S216" i="2" s="1"/>
  <c r="Q216" i="2"/>
  <c r="V215" i="2"/>
  <c r="R215" i="2"/>
  <c r="S215" i="2" s="1"/>
  <c r="Q215" i="2"/>
  <c r="V214" i="2"/>
  <c r="R214" i="2"/>
  <c r="S214" i="2" s="1"/>
  <c r="Q214" i="2"/>
  <c r="V213" i="2"/>
  <c r="R213" i="2"/>
  <c r="S213" i="2" s="1"/>
  <c r="Q213" i="2"/>
  <c r="V212" i="2"/>
  <c r="R212" i="2"/>
  <c r="S212" i="2" s="1"/>
  <c r="Q212" i="2"/>
  <c r="V211" i="2"/>
  <c r="R211" i="2"/>
  <c r="S211" i="2" s="1"/>
  <c r="Q211" i="2"/>
  <c r="V210" i="2"/>
  <c r="R210" i="2"/>
  <c r="S210" i="2" s="1"/>
  <c r="Q210" i="2"/>
  <c r="V209" i="2"/>
  <c r="R209" i="2"/>
  <c r="S209" i="2" s="1"/>
  <c r="Q209" i="2"/>
  <c r="V207" i="2"/>
  <c r="R207" i="2"/>
  <c r="S207" i="2" s="1"/>
  <c r="Q207" i="2"/>
  <c r="V208" i="2"/>
  <c r="R208" i="2"/>
  <c r="S208" i="2" s="1"/>
  <c r="Q208" i="2"/>
  <c r="V206" i="2"/>
  <c r="R206" i="2"/>
  <c r="S206" i="2" s="1"/>
  <c r="Q206" i="2"/>
  <c r="V205" i="2"/>
  <c r="R205" i="2"/>
  <c r="S205" i="2" s="1"/>
  <c r="Q205" i="2"/>
  <c r="V204" i="2"/>
  <c r="R204" i="2"/>
  <c r="S204" i="2" s="1"/>
  <c r="Q204" i="2"/>
  <c r="V203" i="2"/>
  <c r="R203" i="2"/>
  <c r="S203" i="2" s="1"/>
  <c r="Q203" i="2"/>
  <c r="V202" i="2"/>
  <c r="R202" i="2"/>
  <c r="S202" i="2" s="1"/>
  <c r="Q202" i="2"/>
  <c r="V201" i="2"/>
  <c r="R201" i="2"/>
  <c r="S201" i="2" s="1"/>
  <c r="Q201" i="2"/>
  <c r="V200" i="2"/>
  <c r="R200" i="2"/>
  <c r="S200" i="2" s="1"/>
  <c r="Q200" i="2"/>
  <c r="V199" i="2"/>
  <c r="R199" i="2"/>
  <c r="S199" i="2" s="1"/>
  <c r="Q199" i="2"/>
  <c r="V198" i="2"/>
  <c r="R198" i="2"/>
  <c r="S198" i="2" s="1"/>
  <c r="Q198" i="2"/>
  <c r="V197" i="2"/>
  <c r="R197" i="2"/>
  <c r="S197" i="2" s="1"/>
  <c r="Q197" i="2"/>
  <c r="V194" i="2"/>
  <c r="R194" i="2"/>
  <c r="S194" i="2" s="1"/>
  <c r="Q194" i="2"/>
  <c r="V195" i="2"/>
  <c r="R195" i="2"/>
  <c r="S195" i="2" s="1"/>
  <c r="Q195" i="2"/>
  <c r="V196" i="2"/>
  <c r="R196" i="2"/>
  <c r="S196" i="2" s="1"/>
  <c r="Q196" i="2"/>
  <c r="V193" i="2"/>
  <c r="R193" i="2"/>
  <c r="S193" i="2" s="1"/>
  <c r="Q193" i="2"/>
  <c r="V192" i="2"/>
  <c r="R192" i="2"/>
  <c r="S192" i="2" s="1"/>
  <c r="Q192" i="2"/>
  <c r="V191" i="2"/>
  <c r="R191" i="2"/>
  <c r="S191" i="2" s="1"/>
  <c r="Q191" i="2"/>
  <c r="V190" i="2"/>
  <c r="R190" i="2"/>
  <c r="S190" i="2" s="1"/>
  <c r="Q190" i="2"/>
  <c r="V189" i="2"/>
  <c r="R189" i="2"/>
  <c r="S189" i="2" s="1"/>
  <c r="Q189" i="2"/>
  <c r="V188" i="2"/>
  <c r="R188" i="2"/>
  <c r="S188" i="2" s="1"/>
  <c r="Q188" i="2"/>
  <c r="V187" i="2"/>
  <c r="R187" i="2"/>
  <c r="S187" i="2" s="1"/>
  <c r="Q187" i="2"/>
  <c r="V186" i="2"/>
  <c r="R186" i="2"/>
  <c r="S186" i="2" s="1"/>
  <c r="Q186" i="2"/>
  <c r="V185" i="2"/>
  <c r="R185" i="2"/>
  <c r="S185" i="2" s="1"/>
  <c r="Q185" i="2"/>
  <c r="V184" i="2"/>
  <c r="R184" i="2"/>
  <c r="S184" i="2" s="1"/>
  <c r="Q184" i="2"/>
  <c r="V183" i="2"/>
  <c r="R183" i="2"/>
  <c r="S183" i="2" s="1"/>
  <c r="Q183" i="2"/>
  <c r="V182" i="2"/>
  <c r="R182" i="2"/>
  <c r="S182" i="2" s="1"/>
  <c r="Q182" i="2"/>
  <c r="V181" i="2"/>
  <c r="R181" i="2"/>
  <c r="S181" i="2" s="1"/>
  <c r="Q181" i="2"/>
  <c r="V178" i="2"/>
  <c r="R178" i="2"/>
  <c r="S178" i="2" s="1"/>
  <c r="Q178" i="2"/>
  <c r="V179" i="2"/>
  <c r="R179" i="2"/>
  <c r="S179" i="2" s="1"/>
  <c r="Q179" i="2"/>
  <c r="V180" i="2"/>
  <c r="R180" i="2"/>
  <c r="S180" i="2" s="1"/>
  <c r="Q180" i="2"/>
  <c r="V177" i="2"/>
  <c r="R177" i="2"/>
  <c r="S177" i="2" s="1"/>
  <c r="Q177" i="2"/>
  <c r="V176" i="2"/>
  <c r="R176" i="2"/>
  <c r="S176" i="2" s="1"/>
  <c r="Q176" i="2"/>
  <c r="V175" i="2"/>
  <c r="R175" i="2"/>
  <c r="S175" i="2" s="1"/>
  <c r="Q175" i="2"/>
  <c r="V174" i="2"/>
  <c r="R174" i="2"/>
  <c r="S174" i="2" s="1"/>
  <c r="Q174" i="2"/>
  <c r="V173" i="2"/>
  <c r="R173" i="2"/>
  <c r="S173" i="2" s="1"/>
  <c r="Q173" i="2"/>
  <c r="V171" i="2"/>
  <c r="R171" i="2"/>
  <c r="S171" i="2" s="1"/>
  <c r="Q171" i="2"/>
  <c r="V170" i="2"/>
  <c r="R170" i="2"/>
  <c r="S170" i="2" s="1"/>
  <c r="Q170" i="2"/>
  <c r="V172" i="2"/>
  <c r="R172" i="2"/>
  <c r="S172" i="2" s="1"/>
  <c r="Q172" i="2"/>
  <c r="V169" i="2"/>
  <c r="R169" i="2"/>
  <c r="S169" i="2" s="1"/>
  <c r="Q169" i="2"/>
  <c r="V168" i="2"/>
  <c r="R168" i="2"/>
  <c r="S168" i="2" s="1"/>
  <c r="Q168" i="2"/>
  <c r="V166" i="2"/>
  <c r="R166" i="2"/>
  <c r="S166" i="2" s="1"/>
  <c r="Q166" i="2"/>
  <c r="V167" i="2"/>
  <c r="R167" i="2"/>
  <c r="S167" i="2" s="1"/>
  <c r="Q167" i="2"/>
  <c r="V165" i="2"/>
  <c r="R165" i="2"/>
  <c r="S165" i="2" s="1"/>
  <c r="Q165" i="2"/>
  <c r="V164" i="2"/>
  <c r="R164" i="2"/>
  <c r="S164" i="2" s="1"/>
  <c r="Q164" i="2"/>
  <c r="V163" i="2"/>
  <c r="R163" i="2"/>
  <c r="S163" i="2" s="1"/>
  <c r="Q163" i="2"/>
  <c r="V162" i="2"/>
  <c r="R162" i="2"/>
  <c r="S162" i="2" s="1"/>
  <c r="Q162" i="2"/>
  <c r="V161" i="2"/>
  <c r="R161" i="2"/>
  <c r="S161" i="2" s="1"/>
  <c r="Q161" i="2"/>
  <c r="V160" i="2"/>
  <c r="R160" i="2"/>
  <c r="S160" i="2" s="1"/>
  <c r="Q160" i="2"/>
  <c r="V159" i="2"/>
  <c r="R159" i="2"/>
  <c r="S159" i="2" s="1"/>
  <c r="Q159" i="2"/>
  <c r="V158" i="2"/>
  <c r="R158" i="2"/>
  <c r="S158" i="2" s="1"/>
  <c r="Q158" i="2"/>
  <c r="V157" i="2"/>
  <c r="R157" i="2"/>
  <c r="S157" i="2" s="1"/>
  <c r="Q157" i="2"/>
  <c r="V155" i="2"/>
  <c r="R155" i="2"/>
  <c r="S155" i="2" s="1"/>
  <c r="Q155" i="2"/>
  <c r="V156" i="2"/>
  <c r="R156" i="2"/>
  <c r="S156" i="2" s="1"/>
  <c r="Q156" i="2"/>
  <c r="V154" i="2"/>
  <c r="R154" i="2"/>
  <c r="S154" i="2" s="1"/>
  <c r="Q154" i="2"/>
  <c r="V153" i="2"/>
  <c r="R153" i="2"/>
  <c r="S153" i="2" s="1"/>
  <c r="Q153" i="2"/>
  <c r="V152" i="2"/>
  <c r="R152" i="2"/>
  <c r="S152" i="2" s="1"/>
  <c r="Q152" i="2"/>
  <c r="V151" i="2"/>
  <c r="R151" i="2"/>
  <c r="S151" i="2" s="1"/>
  <c r="Q151" i="2"/>
  <c r="V150" i="2"/>
  <c r="R150" i="2"/>
  <c r="S150" i="2" s="1"/>
  <c r="Q150" i="2"/>
  <c r="V149" i="2"/>
  <c r="R149" i="2"/>
  <c r="S149" i="2" s="1"/>
  <c r="Q149" i="2"/>
  <c r="V148" i="2"/>
  <c r="R148" i="2"/>
  <c r="S148" i="2" s="1"/>
  <c r="Q148" i="2"/>
  <c r="V147" i="2"/>
  <c r="R147" i="2"/>
  <c r="S147" i="2" s="1"/>
  <c r="Q147" i="2"/>
  <c r="V145" i="2"/>
  <c r="R145" i="2"/>
  <c r="S145" i="2" s="1"/>
  <c r="Q145" i="2"/>
  <c r="V146" i="2"/>
  <c r="R146" i="2"/>
  <c r="S146" i="2" s="1"/>
  <c r="Q146" i="2"/>
  <c r="V144" i="2"/>
  <c r="R144" i="2"/>
  <c r="S144" i="2" s="1"/>
  <c r="Q144" i="2"/>
  <c r="V143" i="2"/>
  <c r="R143" i="2"/>
  <c r="S143" i="2" s="1"/>
  <c r="Q143" i="2"/>
  <c r="V142" i="2"/>
  <c r="R142" i="2"/>
  <c r="S142" i="2" s="1"/>
  <c r="Q142" i="2"/>
  <c r="V140" i="2"/>
  <c r="R140" i="2"/>
  <c r="S140" i="2" s="1"/>
  <c r="Q140" i="2"/>
  <c r="V141" i="2"/>
  <c r="R141" i="2"/>
  <c r="S141" i="2" s="1"/>
  <c r="Q141" i="2"/>
  <c r="V139" i="2"/>
  <c r="R139" i="2"/>
  <c r="S139" i="2" s="1"/>
  <c r="Q139" i="2"/>
  <c r="V138" i="2"/>
  <c r="R138" i="2"/>
  <c r="S138" i="2" s="1"/>
  <c r="Q138" i="2"/>
  <c r="V137" i="2"/>
  <c r="R137" i="2"/>
  <c r="S137" i="2" s="1"/>
  <c r="Q137" i="2"/>
  <c r="V136" i="2"/>
  <c r="R136" i="2"/>
  <c r="S136" i="2" s="1"/>
  <c r="Q136" i="2"/>
  <c r="V135" i="2"/>
  <c r="R135" i="2"/>
  <c r="S135" i="2" s="1"/>
  <c r="Q135" i="2"/>
  <c r="V134" i="2"/>
  <c r="R134" i="2"/>
  <c r="S134" i="2" s="1"/>
  <c r="Q134" i="2"/>
  <c r="V133" i="2"/>
  <c r="R133" i="2"/>
  <c r="S133" i="2" s="1"/>
  <c r="Q133" i="2"/>
  <c r="V131" i="2"/>
  <c r="R131" i="2"/>
  <c r="S131" i="2" s="1"/>
  <c r="Q131" i="2"/>
  <c r="V130" i="2"/>
  <c r="R130" i="2"/>
  <c r="S130" i="2" s="1"/>
  <c r="Q130" i="2"/>
  <c r="V132" i="2"/>
  <c r="R132" i="2"/>
  <c r="S132" i="2" s="1"/>
  <c r="Q132" i="2"/>
  <c r="V129" i="2"/>
  <c r="R129" i="2"/>
  <c r="S129" i="2" s="1"/>
  <c r="Q129" i="2"/>
  <c r="V128" i="2"/>
  <c r="R128" i="2"/>
  <c r="S128" i="2" s="1"/>
  <c r="Q128" i="2"/>
  <c r="V127" i="2"/>
  <c r="R127" i="2"/>
  <c r="S127" i="2" s="1"/>
  <c r="Q127" i="2"/>
  <c r="V126" i="2"/>
  <c r="R126" i="2"/>
  <c r="S126" i="2" s="1"/>
  <c r="Q126" i="2"/>
  <c r="V125" i="2"/>
  <c r="R125" i="2"/>
  <c r="S125" i="2" s="1"/>
  <c r="Q125" i="2"/>
  <c r="V124" i="2"/>
  <c r="R124" i="2"/>
  <c r="S124" i="2" s="1"/>
  <c r="Q124" i="2"/>
  <c r="V123" i="2"/>
  <c r="R123" i="2"/>
  <c r="S123" i="2" s="1"/>
  <c r="Q123" i="2"/>
  <c r="V121" i="2"/>
  <c r="R121" i="2"/>
  <c r="S121" i="2" s="1"/>
  <c r="Q121" i="2"/>
  <c r="V122" i="2"/>
  <c r="R122" i="2"/>
  <c r="S122" i="2" s="1"/>
  <c r="Q122" i="2"/>
  <c r="V120" i="2"/>
  <c r="R120" i="2"/>
  <c r="S120" i="2" s="1"/>
  <c r="Q120" i="2"/>
  <c r="V119" i="2"/>
  <c r="R119" i="2"/>
  <c r="S119" i="2" s="1"/>
  <c r="Q119" i="2"/>
  <c r="V118" i="2"/>
  <c r="R118" i="2"/>
  <c r="S118" i="2" s="1"/>
  <c r="Q118" i="2"/>
  <c r="V116" i="2"/>
  <c r="R116" i="2"/>
  <c r="S116" i="2" s="1"/>
  <c r="Q116" i="2"/>
  <c r="V117" i="2"/>
  <c r="R117" i="2"/>
  <c r="S117" i="2" s="1"/>
  <c r="Q117" i="2"/>
  <c r="V115" i="2"/>
  <c r="R115" i="2"/>
  <c r="S115" i="2" s="1"/>
  <c r="Q115" i="2"/>
  <c r="V114" i="2"/>
  <c r="R114" i="2"/>
  <c r="S114" i="2" s="1"/>
  <c r="Q114" i="2"/>
  <c r="V113" i="2"/>
  <c r="R113" i="2"/>
  <c r="S113" i="2" s="1"/>
  <c r="Q113" i="2"/>
  <c r="V112" i="2"/>
  <c r="R112" i="2"/>
  <c r="S112" i="2" s="1"/>
  <c r="Q112" i="2"/>
  <c r="V111" i="2"/>
  <c r="R111" i="2"/>
  <c r="S111" i="2" s="1"/>
  <c r="Q111" i="2"/>
  <c r="V110" i="2"/>
  <c r="R110" i="2"/>
  <c r="S110" i="2" s="1"/>
  <c r="Q110" i="2"/>
  <c r="V109" i="2"/>
  <c r="R109" i="2"/>
  <c r="S109" i="2" s="1"/>
  <c r="Q109" i="2"/>
  <c r="V108" i="2"/>
  <c r="R108" i="2"/>
  <c r="S108" i="2" s="1"/>
  <c r="Q108" i="2"/>
  <c r="V106" i="2"/>
  <c r="R106" i="2"/>
  <c r="S106" i="2" s="1"/>
  <c r="Q106" i="2"/>
  <c r="V107" i="2"/>
  <c r="R107" i="2"/>
  <c r="S107" i="2" s="1"/>
  <c r="Q107" i="2"/>
  <c r="V105" i="2"/>
  <c r="R105" i="2"/>
  <c r="S105" i="2" s="1"/>
  <c r="Q105" i="2"/>
  <c r="V104" i="2"/>
  <c r="R104" i="2"/>
  <c r="S104" i="2" s="1"/>
  <c r="Q104" i="2"/>
  <c r="V103" i="2"/>
  <c r="R103" i="2"/>
  <c r="S103" i="2" s="1"/>
  <c r="Q103" i="2"/>
  <c r="V102" i="2"/>
  <c r="R102" i="2"/>
  <c r="S102" i="2" s="1"/>
  <c r="Q102" i="2"/>
  <c r="V101" i="2"/>
  <c r="R101" i="2"/>
  <c r="S101" i="2" s="1"/>
  <c r="Q101" i="2"/>
  <c r="V100" i="2"/>
  <c r="R100" i="2"/>
  <c r="S100" i="2" s="1"/>
  <c r="Q100" i="2"/>
  <c r="V99" i="2"/>
  <c r="R99" i="2"/>
  <c r="S99" i="2" s="1"/>
  <c r="Q99" i="2"/>
  <c r="V98" i="2"/>
  <c r="R98" i="2"/>
  <c r="S98" i="2" s="1"/>
  <c r="Q98" i="2"/>
  <c r="V97" i="2"/>
  <c r="R97" i="2"/>
  <c r="S97" i="2" s="1"/>
  <c r="Q97" i="2"/>
  <c r="V96" i="2"/>
  <c r="R96" i="2"/>
  <c r="S96" i="2" s="1"/>
  <c r="Q96" i="2"/>
  <c r="V94" i="2"/>
  <c r="R94" i="2"/>
  <c r="S94" i="2" s="1"/>
  <c r="Q94" i="2"/>
  <c r="V95" i="2"/>
  <c r="R95" i="2"/>
  <c r="S95" i="2" s="1"/>
  <c r="Q95" i="2"/>
  <c r="V93" i="2"/>
  <c r="R93" i="2"/>
  <c r="S93" i="2" s="1"/>
  <c r="Q93" i="2"/>
  <c r="V92" i="2"/>
  <c r="R92" i="2"/>
  <c r="S92" i="2" s="1"/>
  <c r="Q92" i="2"/>
  <c r="V91" i="2"/>
  <c r="R91" i="2"/>
  <c r="S91" i="2" s="1"/>
  <c r="Q91" i="2"/>
  <c r="V90" i="2"/>
  <c r="R90" i="2"/>
  <c r="S90" i="2" s="1"/>
  <c r="Q90" i="2"/>
  <c r="V89" i="2"/>
  <c r="R89" i="2"/>
  <c r="S89" i="2" s="1"/>
  <c r="Q89" i="2"/>
  <c r="V88" i="2"/>
  <c r="R88" i="2"/>
  <c r="S88" i="2" s="1"/>
  <c r="Q88" i="2"/>
  <c r="V86" i="2"/>
  <c r="R86" i="2"/>
  <c r="S86" i="2" s="1"/>
  <c r="Q86" i="2"/>
  <c r="V87" i="2"/>
  <c r="R87" i="2"/>
  <c r="S87" i="2" s="1"/>
  <c r="Q87" i="2"/>
  <c r="V85" i="2"/>
  <c r="R85" i="2"/>
  <c r="S85" i="2" s="1"/>
  <c r="Q85" i="2"/>
  <c r="V84" i="2"/>
  <c r="R84" i="2"/>
  <c r="S84" i="2" s="1"/>
  <c r="Q84" i="2"/>
  <c r="V83" i="2"/>
  <c r="R83" i="2"/>
  <c r="S83" i="2" s="1"/>
  <c r="Q83" i="2"/>
  <c r="V81" i="2"/>
  <c r="R81" i="2"/>
  <c r="S81" i="2" s="1"/>
  <c r="Q81" i="2"/>
  <c r="V82" i="2"/>
  <c r="R82" i="2"/>
  <c r="S82" i="2" s="1"/>
  <c r="Q82" i="2"/>
  <c r="V80" i="2"/>
  <c r="R80" i="2"/>
  <c r="S80" i="2" s="1"/>
  <c r="Q80" i="2"/>
  <c r="V79" i="2"/>
  <c r="R79" i="2"/>
  <c r="S79" i="2" s="1"/>
  <c r="Q79" i="2"/>
  <c r="V78" i="2"/>
  <c r="R78" i="2"/>
  <c r="S78" i="2" s="1"/>
  <c r="Q78" i="2"/>
  <c r="V77" i="2"/>
  <c r="R77" i="2"/>
  <c r="S77" i="2" s="1"/>
  <c r="Q77" i="2"/>
  <c r="V76" i="2"/>
  <c r="R76" i="2"/>
  <c r="S76" i="2" s="1"/>
  <c r="Q76" i="2"/>
  <c r="V75" i="2"/>
  <c r="R75" i="2"/>
  <c r="S75" i="2" s="1"/>
  <c r="Q75" i="2"/>
  <c r="V74" i="2"/>
  <c r="R74" i="2"/>
  <c r="S74" i="2" s="1"/>
  <c r="Q74" i="2"/>
  <c r="V70" i="2"/>
  <c r="R70" i="2"/>
  <c r="S70" i="2" s="1"/>
  <c r="Q70" i="2"/>
  <c r="V72" i="2"/>
  <c r="R72" i="2"/>
  <c r="S72" i="2" s="1"/>
  <c r="Q72" i="2"/>
  <c r="V71" i="2"/>
  <c r="R71" i="2"/>
  <c r="S71" i="2" s="1"/>
  <c r="Q71" i="2"/>
  <c r="V73" i="2"/>
  <c r="R73" i="2"/>
  <c r="S73" i="2" s="1"/>
  <c r="Q73" i="2"/>
  <c r="V68" i="2"/>
  <c r="R68" i="2"/>
  <c r="S68" i="2" s="1"/>
  <c r="Q68" i="2"/>
  <c r="V69" i="2"/>
  <c r="R69" i="2"/>
  <c r="S69" i="2" s="1"/>
  <c r="Q69" i="2"/>
  <c r="V66" i="2"/>
  <c r="R66" i="2"/>
  <c r="S66" i="2" s="1"/>
  <c r="Q66" i="2"/>
  <c r="V67" i="2"/>
  <c r="R67" i="2"/>
  <c r="S67" i="2" s="1"/>
  <c r="Q67" i="2"/>
  <c r="V65" i="2"/>
  <c r="R65" i="2"/>
  <c r="S65" i="2" s="1"/>
  <c r="Q65" i="2"/>
  <c r="V64" i="2"/>
  <c r="R64" i="2"/>
  <c r="S64" i="2" s="1"/>
  <c r="Q64" i="2"/>
  <c r="V63" i="2"/>
  <c r="R63" i="2"/>
  <c r="S63" i="2" s="1"/>
  <c r="Q63" i="2"/>
  <c r="V62" i="2"/>
  <c r="R62" i="2"/>
  <c r="S62" i="2" s="1"/>
  <c r="Q62" i="2"/>
  <c r="V61" i="2"/>
  <c r="R61" i="2"/>
  <c r="S61" i="2" s="1"/>
  <c r="Q61" i="2"/>
  <c r="V60" i="2"/>
  <c r="R60" i="2"/>
  <c r="S60" i="2" s="1"/>
  <c r="Q60" i="2"/>
  <c r="V59" i="2"/>
  <c r="R59" i="2"/>
  <c r="S59" i="2" s="1"/>
  <c r="Q59" i="2"/>
  <c r="V58" i="2"/>
  <c r="R58" i="2"/>
  <c r="S58" i="2" s="1"/>
  <c r="Q58" i="2"/>
  <c r="V57" i="2"/>
  <c r="R57" i="2"/>
  <c r="S57" i="2" s="1"/>
  <c r="Q57" i="2"/>
  <c r="V56" i="2"/>
  <c r="R56" i="2"/>
  <c r="S56" i="2" s="1"/>
  <c r="Q56" i="2"/>
  <c r="V55" i="2"/>
  <c r="R55" i="2"/>
  <c r="S55" i="2" s="1"/>
  <c r="Q55" i="2"/>
  <c r="V54" i="2"/>
  <c r="R54" i="2"/>
  <c r="S54" i="2" s="1"/>
  <c r="Q54" i="2"/>
  <c r="V51" i="2"/>
  <c r="R51" i="2"/>
  <c r="S51" i="2" s="1"/>
  <c r="Q51" i="2"/>
  <c r="V53" i="2"/>
  <c r="R53" i="2"/>
  <c r="S53" i="2" s="1"/>
  <c r="Q53" i="2"/>
  <c r="V52" i="2"/>
  <c r="R52" i="2"/>
  <c r="S52" i="2" s="1"/>
  <c r="Q52" i="2"/>
  <c r="V50" i="2"/>
  <c r="R50" i="2"/>
  <c r="S50" i="2" s="1"/>
  <c r="Q50" i="2"/>
  <c r="V49" i="2"/>
  <c r="R49" i="2"/>
  <c r="S49" i="2" s="1"/>
  <c r="Q49" i="2"/>
  <c r="V48" i="2"/>
  <c r="R48" i="2"/>
  <c r="S48" i="2" s="1"/>
  <c r="Q48" i="2"/>
  <c r="V47" i="2"/>
  <c r="R47" i="2"/>
  <c r="S47" i="2" s="1"/>
  <c r="Q47" i="2"/>
  <c r="V46" i="2"/>
  <c r="R46" i="2"/>
  <c r="S46" i="2" s="1"/>
  <c r="Q46" i="2"/>
  <c r="V45" i="2"/>
  <c r="R45" i="2"/>
  <c r="S45" i="2" s="1"/>
  <c r="Q45" i="2"/>
  <c r="V43" i="2"/>
  <c r="R43" i="2"/>
  <c r="S43" i="2" s="1"/>
  <c r="Q43" i="2"/>
  <c r="V44" i="2"/>
  <c r="R44" i="2"/>
  <c r="S44" i="2" s="1"/>
  <c r="Q44" i="2"/>
  <c r="V42" i="2"/>
  <c r="R42" i="2"/>
  <c r="S42" i="2" s="1"/>
  <c r="Q42" i="2"/>
  <c r="V41" i="2"/>
  <c r="R41" i="2"/>
  <c r="S41" i="2" s="1"/>
  <c r="Q41" i="2"/>
  <c r="V40" i="2"/>
  <c r="R40" i="2"/>
  <c r="S40" i="2" s="1"/>
  <c r="Q40" i="2"/>
  <c r="V38" i="2"/>
  <c r="R38" i="2"/>
  <c r="S38" i="2" s="1"/>
  <c r="Q38" i="2"/>
  <c r="V39" i="2"/>
  <c r="R39" i="2"/>
  <c r="S39" i="2" s="1"/>
  <c r="Q39" i="2"/>
  <c r="V37" i="2"/>
  <c r="R37" i="2"/>
  <c r="S37" i="2" s="1"/>
  <c r="Q37" i="2"/>
  <c r="V35" i="2"/>
  <c r="R35" i="2"/>
  <c r="S35" i="2" s="1"/>
  <c r="Q35" i="2"/>
  <c r="V36" i="2"/>
  <c r="R36" i="2"/>
  <c r="S36" i="2" s="1"/>
  <c r="Q36" i="2"/>
  <c r="V34" i="2"/>
  <c r="R34" i="2"/>
  <c r="S34" i="2" s="1"/>
  <c r="Q34" i="2"/>
  <c r="V32" i="2"/>
  <c r="R32" i="2"/>
  <c r="S32" i="2" s="1"/>
  <c r="Q32" i="2"/>
  <c r="V33" i="2"/>
  <c r="R33" i="2"/>
  <c r="S33" i="2" s="1"/>
  <c r="Q33" i="2"/>
  <c r="V30" i="2"/>
  <c r="R30" i="2"/>
  <c r="S30" i="2" s="1"/>
  <c r="Q30" i="2"/>
  <c r="V31" i="2"/>
  <c r="R31" i="2"/>
  <c r="S31" i="2" s="1"/>
  <c r="Q31" i="2"/>
  <c r="V27" i="2"/>
  <c r="R27" i="2"/>
  <c r="S27" i="2" s="1"/>
  <c r="Q27" i="2"/>
  <c r="V29" i="2"/>
  <c r="R29" i="2"/>
  <c r="S29" i="2" s="1"/>
  <c r="Q29" i="2"/>
  <c r="V28" i="2"/>
  <c r="R28" i="2"/>
  <c r="S28" i="2" s="1"/>
  <c r="Q28" i="2"/>
  <c r="V26" i="2"/>
  <c r="R26" i="2"/>
  <c r="S26" i="2" s="1"/>
  <c r="Q26" i="2"/>
  <c r="V24" i="2"/>
  <c r="R24" i="2"/>
  <c r="S24" i="2" s="1"/>
  <c r="Q24" i="2"/>
  <c r="V25" i="2"/>
  <c r="R25" i="2"/>
  <c r="S25" i="2" s="1"/>
  <c r="Q25" i="2"/>
  <c r="V23" i="2"/>
  <c r="R23" i="2"/>
  <c r="S23" i="2" s="1"/>
  <c r="Q23" i="2"/>
  <c r="V22" i="2"/>
  <c r="R22" i="2"/>
  <c r="S22" i="2" s="1"/>
  <c r="Q22" i="2"/>
  <c r="V21" i="2"/>
  <c r="R21" i="2"/>
  <c r="S21" i="2" s="1"/>
  <c r="Q21" i="2"/>
  <c r="V20" i="2"/>
  <c r="R20" i="2"/>
  <c r="S20" i="2" s="1"/>
  <c r="Q20" i="2"/>
  <c r="V19" i="2"/>
  <c r="R19" i="2"/>
  <c r="S19" i="2" s="1"/>
  <c r="Q19" i="2"/>
  <c r="V18" i="2"/>
  <c r="R18" i="2"/>
  <c r="S18" i="2" s="1"/>
  <c r="Q18" i="2"/>
  <c r="R17" i="2"/>
  <c r="S17" i="2" s="1"/>
  <c r="Q17" i="2"/>
  <c r="V16" i="2"/>
  <c r="R16" i="2"/>
  <c r="S16" i="2" s="1"/>
  <c r="Q16" i="2"/>
  <c r="V15" i="2"/>
  <c r="Q15" i="2"/>
  <c r="V14" i="2"/>
  <c r="R14" i="2"/>
  <c r="S14" i="2" s="1"/>
  <c r="Q14" i="2"/>
  <c r="V13" i="2"/>
  <c r="R13" i="2"/>
  <c r="S13" i="2" s="1"/>
  <c r="Q13" i="2"/>
  <c r="V12" i="2"/>
  <c r="R12" i="2"/>
  <c r="S12" i="2" s="1"/>
  <c r="Q12" i="2"/>
  <c r="V9" i="2"/>
  <c r="R9" i="2"/>
  <c r="S9" i="2" s="1"/>
  <c r="Q9" i="2"/>
  <c r="V11" i="2"/>
  <c r="R11" i="2"/>
  <c r="S11" i="2" s="1"/>
  <c r="Q11" i="2"/>
  <c r="V10" i="2"/>
  <c r="R10" i="2"/>
  <c r="S10" i="2" s="1"/>
  <c r="Q10" i="2"/>
  <c r="V8" i="2"/>
  <c r="R8" i="2"/>
  <c r="S8" i="2" s="1"/>
  <c r="Q8" i="2"/>
  <c r="V7" i="2"/>
  <c r="R7" i="2"/>
  <c r="S7" i="2" s="1"/>
  <c r="Q7" i="2"/>
  <c r="V4" i="2"/>
  <c r="R4" i="2"/>
  <c r="S4" i="2" s="1"/>
  <c r="Q4" i="2"/>
  <c r="V5" i="2"/>
  <c r="R5" i="2"/>
  <c r="S5" i="2" s="1"/>
  <c r="Q5" i="2"/>
  <c r="V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8E35F4-447B-4A54-AFA6-6510CC4632CC}" keepAlive="1" name="Consulta - Duplicados" description="Conexión a la consulta 'Duplicados' en el libro." type="5" refreshedVersion="8" background="1" saveData="1">
    <dbPr connection="Provider=Microsoft.Mashup.OleDb.1;Data Source=$Workbook$;Location=Duplicados;Extended Properties=&quot;&quot;" command="SELECT * FROM [Duplicados]"/>
  </connection>
  <connection id="2" xr16:uid="{A160DD5C-72CE-4BDB-8B61-A53B0AC05668}" keepAlive="1" name="Consulta - Tabla1" description="Conexión a la consulta 'Tabla1' en el libro." type="5" refreshedVersion="8" background="1" saveData="1">
    <dbPr connection="Provider=Microsoft.Mashup.OleDb.1;Data Source=$Workbook$;Location=Tabla1;Extended Properties=&quot;&quot;" command="SELECT * FROM [Tabla1]"/>
  </connection>
</connections>
</file>

<file path=xl/sharedStrings.xml><?xml version="1.0" encoding="utf-8"?>
<sst xmlns="http://schemas.openxmlformats.org/spreadsheetml/2006/main" count="15785" uniqueCount="769">
  <si>
    <t>DATE</t>
  </si>
  <si>
    <t>PRODUCT ID</t>
  </si>
  <si>
    <t>QUANTITY</t>
  </si>
  <si>
    <t>SALE TYPE</t>
  </si>
  <si>
    <t>PAYMENT MODE</t>
  </si>
  <si>
    <t>DISCOUNT %</t>
  </si>
  <si>
    <t>PRODUCT</t>
  </si>
  <si>
    <t>CATEGORY</t>
  </si>
  <si>
    <t>UOM</t>
  </si>
  <si>
    <t>BUYING PRIZE</t>
  </si>
  <si>
    <t>SELLING PRICE</t>
  </si>
  <si>
    <t>Total Buying Value</t>
  </si>
  <si>
    <t>Total Selling Value</t>
  </si>
  <si>
    <t>Day</t>
  </si>
  <si>
    <t>Month</t>
  </si>
  <si>
    <t>Year</t>
  </si>
  <si>
    <t>44214</t>
  </si>
  <si>
    <t>44215</t>
  </si>
  <si>
    <t>44216</t>
  </si>
  <si>
    <t>44217</t>
  </si>
  <si>
    <t>P0024</t>
  </si>
  <si>
    <t>P0038</t>
  </si>
  <si>
    <t>P0013</t>
  </si>
  <si>
    <t>P0004</t>
  </si>
  <si>
    <t>P0035</t>
  </si>
  <si>
    <t>P0031</t>
  </si>
  <si>
    <t>P0003</t>
  </si>
  <si>
    <t>P0025</t>
  </si>
  <si>
    <t>P0037</t>
  </si>
  <si>
    <t>P0014</t>
  </si>
  <si>
    <t>P0042</t>
  </si>
  <si>
    <t>P0044</t>
  </si>
  <si>
    <t>P0023</t>
  </si>
  <si>
    <t>P0034</t>
  </si>
  <si>
    <t>P0020</t>
  </si>
  <si>
    <t>P0006</t>
  </si>
  <si>
    <t>P0001</t>
  </si>
  <si>
    <t>P0040</t>
  </si>
  <si>
    <t>P0032</t>
  </si>
  <si>
    <t>P0029</t>
  </si>
  <si>
    <t>P0010</t>
  </si>
  <si>
    <t>P0016</t>
  </si>
  <si>
    <t>P0022</t>
  </si>
  <si>
    <t>P0043</t>
  </si>
  <si>
    <t>P0005</t>
  </si>
  <si>
    <t>P0008</t>
  </si>
  <si>
    <t>P0027</t>
  </si>
  <si>
    <t>P0015</t>
  </si>
  <si>
    <t>P0030</t>
  </si>
  <si>
    <t>P0002</t>
  </si>
  <si>
    <t>P0018</t>
  </si>
  <si>
    <t>P0011</t>
  </si>
  <si>
    <t>P0021</t>
  </si>
  <si>
    <t>P0028</t>
  </si>
  <si>
    <t>P0039</t>
  </si>
  <si>
    <t>P0012</t>
  </si>
  <si>
    <t>P0007</t>
  </si>
  <si>
    <t>P0009</t>
  </si>
  <si>
    <t>P0033</t>
  </si>
  <si>
    <t>P0017</t>
  </si>
  <si>
    <t>P0019</t>
  </si>
  <si>
    <t>P0041</t>
  </si>
  <si>
    <t>P0026</t>
  </si>
  <si>
    <t>P0036</t>
  </si>
  <si>
    <t>4</t>
  </si>
  <si>
    <t>15</t>
  </si>
  <si>
    <t>9</t>
  </si>
  <si>
    <t>6</t>
  </si>
  <si>
    <t>WHOLESALER</t>
  </si>
  <si>
    <t>online</t>
  </si>
  <si>
    <t>DIRECT SALES</t>
  </si>
  <si>
    <t>ONLINE</t>
  </si>
  <si>
    <t>cash</t>
  </si>
  <si>
    <t>Product24</t>
  </si>
  <si>
    <t>Product38</t>
  </si>
  <si>
    <t>Product13</t>
  </si>
  <si>
    <t>Product04</t>
  </si>
  <si>
    <t>Product35</t>
  </si>
  <si>
    <t>Product31</t>
  </si>
  <si>
    <t>Product03</t>
  </si>
  <si>
    <t>Product42</t>
  </si>
  <si>
    <t>Product44</t>
  </si>
  <si>
    <t>Product23</t>
  </si>
  <si>
    <t>Product34</t>
  </si>
  <si>
    <t>Product20</t>
  </si>
  <si>
    <t>Product06</t>
  </si>
  <si>
    <t>Product01</t>
  </si>
  <si>
    <t>Product40</t>
  </si>
  <si>
    <t>Product32</t>
  </si>
  <si>
    <t>Product29</t>
  </si>
  <si>
    <t>Product10</t>
  </si>
  <si>
    <t>Product16</t>
  </si>
  <si>
    <t>Product22</t>
  </si>
  <si>
    <t>Product37</t>
  </si>
  <si>
    <t>Product43</t>
  </si>
  <si>
    <t>Product05</t>
  </si>
  <si>
    <t>Product08</t>
  </si>
  <si>
    <t>Product27</t>
  </si>
  <si>
    <t>Product15</t>
  </si>
  <si>
    <t>Product30</t>
  </si>
  <si>
    <t>Product25</t>
  </si>
  <si>
    <t>Product02</t>
  </si>
  <si>
    <t>Product18</t>
  </si>
  <si>
    <t>Product11</t>
  </si>
  <si>
    <t>Product21</t>
  </si>
  <si>
    <t>Product28</t>
  </si>
  <si>
    <t>Product39</t>
  </si>
  <si>
    <t>Product12</t>
  </si>
  <si>
    <t>Product07</t>
  </si>
  <si>
    <t>Product09</t>
  </si>
  <si>
    <t>Product33</t>
  </si>
  <si>
    <t>Product17</t>
  </si>
  <si>
    <t>Product19</t>
  </si>
  <si>
    <t>Product14</t>
  </si>
  <si>
    <t>Product41</t>
  </si>
  <si>
    <t>Product26</t>
  </si>
  <si>
    <t>Product36</t>
  </si>
  <si>
    <t>Category03</t>
  </si>
  <si>
    <t>Category05</t>
  </si>
  <si>
    <t>Category01</t>
  </si>
  <si>
    <t>Category02</t>
  </si>
  <si>
    <t>Category04</t>
  </si>
  <si>
    <t>Ft</t>
  </si>
  <si>
    <t>Kg</t>
  </si>
  <si>
    <t>Lt</t>
  </si>
  <si>
    <t>No.</t>
  </si>
  <si>
    <t>Jan</t>
  </si>
  <si>
    <t>Feb</t>
  </si>
  <si>
    <t>Mar</t>
  </si>
  <si>
    <t>Apr</t>
  </si>
  <si>
    <t>May</t>
  </si>
  <si>
    <t>Jun</t>
  </si>
  <si>
    <t>Jul</t>
  </si>
  <si>
    <t>Aug</t>
  </si>
  <si>
    <t>Sep</t>
  </si>
  <si>
    <t>Oct</t>
  </si>
  <si>
    <t>Nov</t>
  </si>
  <si>
    <t>Dec</t>
  </si>
  <si>
    <t>CASH</t>
  </si>
  <si>
    <t>total_discount_value</t>
  </si>
  <si>
    <t>profit_per_product</t>
  </si>
  <si>
    <t>total_profit</t>
  </si>
  <si>
    <t>profit_margin</t>
  </si>
  <si>
    <t>sales_category</t>
  </si>
  <si>
    <t>payment_type_indicator</t>
  </si>
  <si>
    <t>month_year</t>
  </si>
  <si>
    <t>transaction_date</t>
  </si>
  <si>
    <t>Media</t>
  </si>
  <si>
    <t>Error típico</t>
  </si>
  <si>
    <t>Mediana</t>
  </si>
  <si>
    <t>Moda</t>
  </si>
  <si>
    <t>Desviación estándar</t>
  </si>
  <si>
    <t>Varianza de la muestra</t>
  </si>
  <si>
    <t>Curtosis</t>
  </si>
  <si>
    <t>Coeficiente de asimetría</t>
  </si>
  <si>
    <t>Rango</t>
  </si>
  <si>
    <t>Mínimo</t>
  </si>
  <si>
    <t>Máximo</t>
  </si>
  <si>
    <t>Suma</t>
  </si>
  <si>
    <t>Cuenta</t>
  </si>
  <si>
    <t>Estadísticos</t>
  </si>
  <si>
    <t>Valor</t>
  </si>
  <si>
    <t>Etiquetas de fila</t>
  </si>
  <si>
    <t>Total general</t>
  </si>
  <si>
    <t>Etiquetas de columna</t>
  </si>
  <si>
    <t>Grande</t>
  </si>
  <si>
    <t>Pequeña</t>
  </si>
  <si>
    <t>Suma de total_profit</t>
  </si>
  <si>
    <t>Relación entre Tipo de Pago y Categoría del Producto</t>
  </si>
  <si>
    <t>Apr2021</t>
  </si>
  <si>
    <t>Apr2022</t>
  </si>
  <si>
    <t>Aug2021</t>
  </si>
  <si>
    <t>Aug2022</t>
  </si>
  <si>
    <t>Dec2021</t>
  </si>
  <si>
    <t>Dec2022</t>
  </si>
  <si>
    <t>Feb2021</t>
  </si>
  <si>
    <t>Feb2022</t>
  </si>
  <si>
    <t>Jan2021</t>
  </si>
  <si>
    <t>Jan2022</t>
  </si>
  <si>
    <t>Jul2021</t>
  </si>
  <si>
    <t>Jul2022</t>
  </si>
  <si>
    <t>Jun2021</t>
  </si>
  <si>
    <t>Jun2022</t>
  </si>
  <si>
    <t>Mar2021</t>
  </si>
  <si>
    <t>Mar2022</t>
  </si>
  <si>
    <t>May2021</t>
  </si>
  <si>
    <t>May2022</t>
  </si>
  <si>
    <t>Nov2021</t>
  </si>
  <si>
    <t>Nov2022</t>
  </si>
  <si>
    <t>Oct2021</t>
  </si>
  <si>
    <t>Oct2022</t>
  </si>
  <si>
    <t>Sep2021</t>
  </si>
  <si>
    <t>Sep2022</t>
  </si>
  <si>
    <t>Relación entre Mes del año y Categoría del producto</t>
  </si>
  <si>
    <t>Relación entre Categoría del Producto y Año</t>
  </si>
  <si>
    <t>Relación entre Método de pago y Año</t>
  </si>
  <si>
    <t>Relación entre Categorías de ventas y Año</t>
  </si>
  <si>
    <t>Suma de profit_margin</t>
  </si>
  <si>
    <t>Relación entre Tipo de Venta y Categoría de ventas</t>
  </si>
  <si>
    <t>Relación entre Tipo de Venta y Método de pago</t>
  </si>
  <si>
    <t>Relación entre Tipo de Venta  y Categoría del Producto</t>
  </si>
  <si>
    <t>Cuenta de transaction_date</t>
  </si>
  <si>
    <t>TABLA 1</t>
  </si>
  <si>
    <t>TABLA 2</t>
  </si>
  <si>
    <t>44197P0024</t>
  </si>
  <si>
    <t>44198P0013</t>
  </si>
  <si>
    <t>44198P0038</t>
  </si>
  <si>
    <t>44199P0004</t>
  </si>
  <si>
    <t>44200P0035</t>
  </si>
  <si>
    <t>44205P0003</t>
  </si>
  <si>
    <t>44205P0025</t>
  </si>
  <si>
    <t>44205P0031</t>
  </si>
  <si>
    <t>44207P0014</t>
  </si>
  <si>
    <t>44207P0037</t>
  </si>
  <si>
    <t>44207P0042</t>
  </si>
  <si>
    <t>44208P0042</t>
  </si>
  <si>
    <t>44214P0023</t>
  </si>
  <si>
    <t>44214P0044</t>
  </si>
  <si>
    <t>44215P0035</t>
  </si>
  <si>
    <t>44216P0020</t>
  </si>
  <si>
    <t>44216P0034</t>
  </si>
  <si>
    <t>44217P0003</t>
  </si>
  <si>
    <t>44217P0004</t>
  </si>
  <si>
    <t>44217P0042</t>
  </si>
  <si>
    <t>44221P0031</t>
  </si>
  <si>
    <t>44221P0034</t>
  </si>
  <si>
    <t>44221P0035</t>
  </si>
  <si>
    <t>44222P0001</t>
  </si>
  <si>
    <t>44222P0006</t>
  </si>
  <si>
    <t>44222P0044</t>
  </si>
  <si>
    <t>44223P0032</t>
  </si>
  <si>
    <t>44223P0040</t>
  </si>
  <si>
    <t>44224P0004</t>
  </si>
  <si>
    <t>44224P0029</t>
  </si>
  <si>
    <t>44229P0010</t>
  </si>
  <si>
    <t>44230P0016</t>
  </si>
  <si>
    <t>44230P0022</t>
  </si>
  <si>
    <t>44231P0037</t>
  </si>
  <si>
    <t>44232P0005</t>
  </si>
  <si>
    <t>44232P0043</t>
  </si>
  <si>
    <t>44233P0035</t>
  </si>
  <si>
    <t>44236P0034</t>
  </si>
  <si>
    <t>44239P0008</t>
  </si>
  <si>
    <t>44239P0023</t>
  </si>
  <si>
    <t>44242P0027</t>
  </si>
  <si>
    <t>44245P0015</t>
  </si>
  <si>
    <t>44247P0030</t>
  </si>
  <si>
    <t>44249P0013</t>
  </si>
  <si>
    <t>44250P0005</t>
  </si>
  <si>
    <t>44250P0025</t>
  </si>
  <si>
    <t>44252P0002</t>
  </si>
  <si>
    <t>44252P0030</t>
  </si>
  <si>
    <t>44252P0032</t>
  </si>
  <si>
    <t>44254P0018</t>
  </si>
  <si>
    <t>44258P0011</t>
  </si>
  <si>
    <t>44262P0021</t>
  </si>
  <si>
    <t>44263P0027</t>
  </si>
  <si>
    <t>44263P0044</t>
  </si>
  <si>
    <t>44264P0029</t>
  </si>
  <si>
    <t>44266P0025</t>
  </si>
  <si>
    <t>44268P0028</t>
  </si>
  <si>
    <t>44270P0039</t>
  </si>
  <si>
    <t>44271P0012</t>
  </si>
  <si>
    <t>44273P0042</t>
  </si>
  <si>
    <t>44274P0028</t>
  </si>
  <si>
    <t>44276P0020</t>
  </si>
  <si>
    <t>44276P0039</t>
  </si>
  <si>
    <t>44277P0002</t>
  </si>
  <si>
    <t>44277P0012</t>
  </si>
  <si>
    <t>44280P0006</t>
  </si>
  <si>
    <t>44280P0024</t>
  </si>
  <si>
    <t>44280P0029</t>
  </si>
  <si>
    <t>44280P0038</t>
  </si>
  <si>
    <t>44281P0001</t>
  </si>
  <si>
    <t>44281P0010</t>
  </si>
  <si>
    <t>44281P0042</t>
  </si>
  <si>
    <t>44282P0030</t>
  </si>
  <si>
    <t>44283P0007</t>
  </si>
  <si>
    <t>44285P0038</t>
  </si>
  <si>
    <t>44286P0042</t>
  </si>
  <si>
    <t>44290P0009</t>
  </si>
  <si>
    <t>44290P0040</t>
  </si>
  <si>
    <t>44291P0031</t>
  </si>
  <si>
    <t>44295P0005</t>
  </si>
  <si>
    <t>44296P0022</t>
  </si>
  <si>
    <t>44298P0027</t>
  </si>
  <si>
    <t>44298P0029</t>
  </si>
  <si>
    <t>44298P0033</t>
  </si>
  <si>
    <t>44298P0037</t>
  </si>
  <si>
    <t>44301P0017</t>
  </si>
  <si>
    <t>44302P0018</t>
  </si>
  <si>
    <t>44304P0019</t>
  </si>
  <si>
    <t>44304P0038</t>
  </si>
  <si>
    <t>44309P0028</t>
  </si>
  <si>
    <t>44309P0042</t>
  </si>
  <si>
    <t>44310P0030</t>
  </si>
  <si>
    <t>44312P0037</t>
  </si>
  <si>
    <t>44315P0030</t>
  </si>
  <si>
    <t>44316P0029</t>
  </si>
  <si>
    <t>44317P0018</t>
  </si>
  <si>
    <t>44317P0042</t>
  </si>
  <si>
    <t>44319P0034</t>
  </si>
  <si>
    <t>44320P0014</t>
  </si>
  <si>
    <t>44320P0015</t>
  </si>
  <si>
    <t>44321P0009</t>
  </si>
  <si>
    <t>44322P0008</t>
  </si>
  <si>
    <t>44322P0009</t>
  </si>
  <si>
    <t>44323P0018</t>
  </si>
  <si>
    <t>44325P0016</t>
  </si>
  <si>
    <t>44325P0028</t>
  </si>
  <si>
    <t>44328P0016</t>
  </si>
  <si>
    <t>44328P0035</t>
  </si>
  <si>
    <t>44329P0029</t>
  </si>
  <si>
    <t>44336P0042</t>
  </si>
  <si>
    <t>44339P0040</t>
  </si>
  <si>
    <t>44346P0013</t>
  </si>
  <si>
    <t>44346P0023</t>
  </si>
  <si>
    <t>44350P0021</t>
  </si>
  <si>
    <t>44351P0020</t>
  </si>
  <si>
    <t>44352P0022</t>
  </si>
  <si>
    <t>44352P0035</t>
  </si>
  <si>
    <t>44353P0033</t>
  </si>
  <si>
    <t>44355P0004</t>
  </si>
  <si>
    <t>44355P0028</t>
  </si>
  <si>
    <t>44356P0001</t>
  </si>
  <si>
    <t>44358P0032</t>
  </si>
  <si>
    <t>44359P0041</t>
  </si>
  <si>
    <t>44361P0025</t>
  </si>
  <si>
    <t>44363P0015</t>
  </si>
  <si>
    <t>44363P0019</t>
  </si>
  <si>
    <t>44363P0039</t>
  </si>
  <si>
    <t>44365P0025</t>
  </si>
  <si>
    <t>44366P0041</t>
  </si>
  <si>
    <t>44367P0016</t>
  </si>
  <si>
    <t>44370P0016</t>
  </si>
  <si>
    <t>44371P0011</t>
  </si>
  <si>
    <t>44373P0009</t>
  </si>
  <si>
    <t>44374P0005</t>
  </si>
  <si>
    <t>44375P0021</t>
  </si>
  <si>
    <t>44375P0035</t>
  </si>
  <si>
    <t>44376P0014</t>
  </si>
  <si>
    <t>44378P0005</t>
  </si>
  <si>
    <t>44379P0010</t>
  </si>
  <si>
    <t>44380P0003</t>
  </si>
  <si>
    <t>44380P0033</t>
  </si>
  <si>
    <t>44382P0002</t>
  </si>
  <si>
    <t>44383P0041</t>
  </si>
  <si>
    <t>44385P0004</t>
  </si>
  <si>
    <t>44387P0034</t>
  </si>
  <si>
    <t>44388P0009</t>
  </si>
  <si>
    <t>44390P0019</t>
  </si>
  <si>
    <t>44393P0023</t>
  </si>
  <si>
    <t>44395P0027</t>
  </si>
  <si>
    <t>44397P0038</t>
  </si>
  <si>
    <t>44397P0043</t>
  </si>
  <si>
    <t>44398P0029</t>
  </si>
  <si>
    <t>44399P0024</t>
  </si>
  <si>
    <t>44399P0026</t>
  </si>
  <si>
    <t>44400P0036</t>
  </si>
  <si>
    <t>44400P0037</t>
  </si>
  <si>
    <t>44401P0009</t>
  </si>
  <si>
    <t>44406P0044</t>
  </si>
  <si>
    <t>44409P0001</t>
  </si>
  <si>
    <t>44410P0023</t>
  </si>
  <si>
    <t>44411P0022</t>
  </si>
  <si>
    <t>44411P0034</t>
  </si>
  <si>
    <t>44413P0028</t>
  </si>
  <si>
    <t>44414P0037</t>
  </si>
  <si>
    <t>44418P0005</t>
  </si>
  <si>
    <t>44418P0006</t>
  </si>
  <si>
    <t>44418P0044</t>
  </si>
  <si>
    <t>44419P0023</t>
  </si>
  <si>
    <t>44421P0011</t>
  </si>
  <si>
    <t>44421P0027</t>
  </si>
  <si>
    <t>44424P0003</t>
  </si>
  <si>
    <t>44426P0025</t>
  </si>
  <si>
    <t>44428P0020</t>
  </si>
  <si>
    <t>44428P0028</t>
  </si>
  <si>
    <t>44428P0031</t>
  </si>
  <si>
    <t>44434P0039</t>
  </si>
  <si>
    <t>44437P0034</t>
  </si>
  <si>
    <t>44438P0013</t>
  </si>
  <si>
    <t>44439P0001</t>
  </si>
  <si>
    <t>44439P0035</t>
  </si>
  <si>
    <t>44440P0003</t>
  </si>
  <si>
    <t>44440P0024</t>
  </si>
  <si>
    <t>44442P0041</t>
  </si>
  <si>
    <t>44443P0023</t>
  </si>
  <si>
    <t>44443P0028</t>
  </si>
  <si>
    <t>44444P0032</t>
  </si>
  <si>
    <t>44446P0019</t>
  </si>
  <si>
    <t>44448P0044</t>
  </si>
  <si>
    <t>44449P0001</t>
  </si>
  <si>
    <t>44449P0026</t>
  </si>
  <si>
    <t>44449P0030</t>
  </si>
  <si>
    <t>44450P0001</t>
  </si>
  <si>
    <t>44452P0041</t>
  </si>
  <si>
    <t>44454P0042</t>
  </si>
  <si>
    <t>44460P0020</t>
  </si>
  <si>
    <t>44461P0002</t>
  </si>
  <si>
    <t>44461P0040</t>
  </si>
  <si>
    <t>44462P0018</t>
  </si>
  <si>
    <t>44462P0021</t>
  </si>
  <si>
    <t>44466P0034</t>
  </si>
  <si>
    <t>44469P0006</t>
  </si>
  <si>
    <t>44469P0014</t>
  </si>
  <si>
    <t>44470P0030</t>
  </si>
  <si>
    <t>44471P0014</t>
  </si>
  <si>
    <t>44472P0019</t>
  </si>
  <si>
    <t>44475P0035</t>
  </si>
  <si>
    <t>44475P0036</t>
  </si>
  <si>
    <t>44476P0026</t>
  </si>
  <si>
    <t>44478P0032</t>
  </si>
  <si>
    <t>44478P0038</t>
  </si>
  <si>
    <t>44479P0035</t>
  </si>
  <si>
    <t>44480P0011</t>
  </si>
  <si>
    <t>44481P0027</t>
  </si>
  <si>
    <t>44486P0001</t>
  </si>
  <si>
    <t>44487P0021</t>
  </si>
  <si>
    <t>44487P0025</t>
  </si>
  <si>
    <t>44491P0009</t>
  </si>
  <si>
    <t>44491P0011</t>
  </si>
  <si>
    <t>44491P0024</t>
  </si>
  <si>
    <t>44493P0011</t>
  </si>
  <si>
    <t>44494P0044</t>
  </si>
  <si>
    <t>44495P0004</t>
  </si>
  <si>
    <t>44497P0008</t>
  </si>
  <si>
    <t>44498P0038</t>
  </si>
  <si>
    <t>44500P0021</t>
  </si>
  <si>
    <t>44503P0013</t>
  </si>
  <si>
    <t>44506P0036</t>
  </si>
  <si>
    <t>44508P0007</t>
  </si>
  <si>
    <t>44510P0042</t>
  </si>
  <si>
    <t>44511P0040</t>
  </si>
  <si>
    <t>44512P0010</t>
  </si>
  <si>
    <t>44520P0008</t>
  </si>
  <si>
    <t>44520P0034</t>
  </si>
  <si>
    <t>44521P0006</t>
  </si>
  <si>
    <t>44521P0014</t>
  </si>
  <si>
    <t>44527P0012</t>
  </si>
  <si>
    <t>44528P0040</t>
  </si>
  <si>
    <t>44530P0039</t>
  </si>
  <si>
    <t>44532P0016</t>
  </si>
  <si>
    <t>44533P0019</t>
  </si>
  <si>
    <t>44533P0034</t>
  </si>
  <si>
    <t>44535P0004</t>
  </si>
  <si>
    <t>44535P0010</t>
  </si>
  <si>
    <t>44537P0013</t>
  </si>
  <si>
    <t>44538P0044</t>
  </si>
  <si>
    <t>44544P0042</t>
  </si>
  <si>
    <t>44548P0003</t>
  </si>
  <si>
    <t>44548P0022</t>
  </si>
  <si>
    <t>44549P0011</t>
  </si>
  <si>
    <t>44549P0023</t>
  </si>
  <si>
    <t>44549P0029</t>
  </si>
  <si>
    <t>44550P0012</t>
  </si>
  <si>
    <t>44551P0026</t>
  </si>
  <si>
    <t>44554P0036</t>
  </si>
  <si>
    <t>44554P0042</t>
  </si>
  <si>
    <t>44556P0041</t>
  </si>
  <si>
    <t>44557P0029</t>
  </si>
  <si>
    <t>44558P0029</t>
  </si>
  <si>
    <t>44560P0010</t>
  </si>
  <si>
    <t>44562P0022</t>
  </si>
  <si>
    <t>44563P0010</t>
  </si>
  <si>
    <t>44563P0015</t>
  </si>
  <si>
    <t>44563P0033</t>
  </si>
  <si>
    <t>44564P0043</t>
  </si>
  <si>
    <t>44565P0012</t>
  </si>
  <si>
    <t>44565P0029</t>
  </si>
  <si>
    <t>44570P0032</t>
  </si>
  <si>
    <t>44571P0034</t>
  </si>
  <si>
    <t>44572P0032</t>
  </si>
  <si>
    <t>44574P0019</t>
  </si>
  <si>
    <t>44575P0011</t>
  </si>
  <si>
    <t>44576P0022</t>
  </si>
  <si>
    <t>44577P0014</t>
  </si>
  <si>
    <t>44578P0040</t>
  </si>
  <si>
    <t>44579P0008</t>
  </si>
  <si>
    <t>44581P0014</t>
  </si>
  <si>
    <t>44581P0021</t>
  </si>
  <si>
    <t>44583P0001</t>
  </si>
  <si>
    <t>44584P0002</t>
  </si>
  <si>
    <t>44584P0042</t>
  </si>
  <si>
    <t>44585P0030</t>
  </si>
  <si>
    <t>44586P0017</t>
  </si>
  <si>
    <t>44589P0016</t>
  </si>
  <si>
    <t>44592P0023</t>
  </si>
  <si>
    <t>44592P0041</t>
  </si>
  <si>
    <t>44593P0005</t>
  </si>
  <si>
    <t>44595P0014</t>
  </si>
  <si>
    <t>44597P0018</t>
  </si>
  <si>
    <t>44598P0002</t>
  </si>
  <si>
    <t>44600P0004</t>
  </si>
  <si>
    <t>44600P0005</t>
  </si>
  <si>
    <t>44601P0032</t>
  </si>
  <si>
    <t>44604P0010</t>
  </si>
  <si>
    <t>44606P0026</t>
  </si>
  <si>
    <t>44606P0028</t>
  </si>
  <si>
    <t>44608P0032</t>
  </si>
  <si>
    <t>44611P0002</t>
  </si>
  <si>
    <t>44612P0012</t>
  </si>
  <si>
    <t>44615P0013</t>
  </si>
  <si>
    <t>44615P0016</t>
  </si>
  <si>
    <t>44615P0036</t>
  </si>
  <si>
    <t>44619P0005</t>
  </si>
  <si>
    <t>44619P0012</t>
  </si>
  <si>
    <t>44620P0037</t>
  </si>
  <si>
    <t>44624P0026</t>
  </si>
  <si>
    <t>44626P0004</t>
  </si>
  <si>
    <t>44627P0003</t>
  </si>
  <si>
    <t>44628P0044</t>
  </si>
  <si>
    <t>44629P0004</t>
  </si>
  <si>
    <t>44629P0030</t>
  </si>
  <si>
    <t>44630P0033</t>
  </si>
  <si>
    <t>44634P0016</t>
  </si>
  <si>
    <t>44634P0026</t>
  </si>
  <si>
    <t>44638P0019</t>
  </si>
  <si>
    <t>44638P0027</t>
  </si>
  <si>
    <t>44639P0041</t>
  </si>
  <si>
    <t>44643P0032</t>
  </si>
  <si>
    <t>44645P0001</t>
  </si>
  <si>
    <t>44645P0030</t>
  </si>
  <si>
    <t>44649P0032</t>
  </si>
  <si>
    <t>44650P0001</t>
  </si>
  <si>
    <t>44652P0002</t>
  </si>
  <si>
    <t>44653P0002</t>
  </si>
  <si>
    <t>44657P0040</t>
  </si>
  <si>
    <t>44658P0026</t>
  </si>
  <si>
    <t>44660P0002</t>
  </si>
  <si>
    <t>44660P0039</t>
  </si>
  <si>
    <t>44664P0016</t>
  </si>
  <si>
    <t>44669P0041</t>
  </si>
  <si>
    <t>44671P0012</t>
  </si>
  <si>
    <t>44671P0018</t>
  </si>
  <si>
    <t>44672P0026</t>
  </si>
  <si>
    <t>44672P0030</t>
  </si>
  <si>
    <t>44674P0044</t>
  </si>
  <si>
    <t>44675P0034</t>
  </si>
  <si>
    <t>44676P0003</t>
  </si>
  <si>
    <t>44676P0004</t>
  </si>
  <si>
    <t>44677P0027</t>
  </si>
  <si>
    <t>44679P0014</t>
  </si>
  <si>
    <t>44681P0016</t>
  </si>
  <si>
    <t>44681P0027</t>
  </si>
  <si>
    <t>44682P0033</t>
  </si>
  <si>
    <t>44682P0034</t>
  </si>
  <si>
    <t>44683P0013</t>
  </si>
  <si>
    <t>44685P0020</t>
  </si>
  <si>
    <t>44687P0034</t>
  </si>
  <si>
    <t>44688P0015</t>
  </si>
  <si>
    <t>44688P0027</t>
  </si>
  <si>
    <t>44689P0022</t>
  </si>
  <si>
    <t>44690P0017</t>
  </si>
  <si>
    <t>44691P0009</t>
  </si>
  <si>
    <t>44693P0011</t>
  </si>
  <si>
    <t>44694P0012</t>
  </si>
  <si>
    <t>44695P0008</t>
  </si>
  <si>
    <t>44696P0020</t>
  </si>
  <si>
    <t>44697P0010</t>
  </si>
  <si>
    <t>44697P0031</t>
  </si>
  <si>
    <t>44698P0027</t>
  </si>
  <si>
    <t>44699P0027</t>
  </si>
  <si>
    <t>44699P0038</t>
  </si>
  <si>
    <t>44701P0044</t>
  </si>
  <si>
    <t>44703P0015</t>
  </si>
  <si>
    <t>44706P0002</t>
  </si>
  <si>
    <t>44707P0027</t>
  </si>
  <si>
    <t>44707P0028</t>
  </si>
  <si>
    <t>44709P0004</t>
  </si>
  <si>
    <t>44709P0008</t>
  </si>
  <si>
    <t>44709P0010</t>
  </si>
  <si>
    <t>44709P0020</t>
  </si>
  <si>
    <t>44709P0041</t>
  </si>
  <si>
    <t>44711P0005</t>
  </si>
  <si>
    <t>44711P0033</t>
  </si>
  <si>
    <t>44711P0044</t>
  </si>
  <si>
    <t>44715P0008</t>
  </si>
  <si>
    <t>44722P0028</t>
  </si>
  <si>
    <t>44723P0021</t>
  </si>
  <si>
    <t>44723P0039</t>
  </si>
  <si>
    <t>44725P0026</t>
  </si>
  <si>
    <t>44727P0042</t>
  </si>
  <si>
    <t>44728P0029</t>
  </si>
  <si>
    <t>44731P0002</t>
  </si>
  <si>
    <t>44733P0017</t>
  </si>
  <si>
    <t>44734P0001</t>
  </si>
  <si>
    <t>44734P0040</t>
  </si>
  <si>
    <t>44735P0004</t>
  </si>
  <si>
    <t>44736P0018</t>
  </si>
  <si>
    <t>44737P0012</t>
  </si>
  <si>
    <t>44738P0034</t>
  </si>
  <si>
    <t>44738P0043</t>
  </si>
  <si>
    <t>44745P0033</t>
  </si>
  <si>
    <t>44746P0007</t>
  </si>
  <si>
    <t>44747P0015</t>
  </si>
  <si>
    <t>44747P0025</t>
  </si>
  <si>
    <t>44748P0041</t>
  </si>
  <si>
    <t>44750P0018</t>
  </si>
  <si>
    <t>44752P0032</t>
  </si>
  <si>
    <t>44754P0028</t>
  </si>
  <si>
    <t>44755P0025</t>
  </si>
  <si>
    <t>44756P0033</t>
  </si>
  <si>
    <t>44757P0004</t>
  </si>
  <si>
    <t>44759P0041</t>
  </si>
  <si>
    <t>44760P0010</t>
  </si>
  <si>
    <t>44762P0042</t>
  </si>
  <si>
    <t>44764P0034</t>
  </si>
  <si>
    <t>44765P0018</t>
  </si>
  <si>
    <t>44766P0006</t>
  </si>
  <si>
    <t>44766P0027</t>
  </si>
  <si>
    <t>44767P0003</t>
  </si>
  <si>
    <t>44767P0017</t>
  </si>
  <si>
    <t>44767P0044</t>
  </si>
  <si>
    <t>44768P0003</t>
  </si>
  <si>
    <t>44768P0026</t>
  </si>
  <si>
    <t>44776P0012</t>
  </si>
  <si>
    <t>44779P0016</t>
  </si>
  <si>
    <t>44781P0016</t>
  </si>
  <si>
    <t>44781P0021</t>
  </si>
  <si>
    <t>44781P0032</t>
  </si>
  <si>
    <t>44787P0030</t>
  </si>
  <si>
    <t>44788P0011</t>
  </si>
  <si>
    <t>44788P0015</t>
  </si>
  <si>
    <t>44791P0010</t>
  </si>
  <si>
    <t>44791P0029</t>
  </si>
  <si>
    <t>44792P0007</t>
  </si>
  <si>
    <t>44793P0023</t>
  </si>
  <si>
    <t>44793P0033</t>
  </si>
  <si>
    <t>44794P0016</t>
  </si>
  <si>
    <t>44796P0029</t>
  </si>
  <si>
    <t>44796P0044</t>
  </si>
  <si>
    <t>44797P0005</t>
  </si>
  <si>
    <t>44799P0019</t>
  </si>
  <si>
    <t>44799P0037</t>
  </si>
  <si>
    <t>44800P0039</t>
  </si>
  <si>
    <t>44801P0005</t>
  </si>
  <si>
    <t>44801P0039</t>
  </si>
  <si>
    <t>44803P0006</t>
  </si>
  <si>
    <t>44803P0025</t>
  </si>
  <si>
    <t>44803P0043</t>
  </si>
  <si>
    <t>44804P0015</t>
  </si>
  <si>
    <t>44808P0002</t>
  </si>
  <si>
    <t>44810P0005</t>
  </si>
  <si>
    <t>44813P0003</t>
  </si>
  <si>
    <t>44813P0041</t>
  </si>
  <si>
    <t>44814P0035</t>
  </si>
  <si>
    <t>44814P0038</t>
  </si>
  <si>
    <t>44818P0029</t>
  </si>
  <si>
    <t>44819P0037</t>
  </si>
  <si>
    <t>44822P0026</t>
  </si>
  <si>
    <t>44823P0033</t>
  </si>
  <si>
    <t>44824P0001</t>
  </si>
  <si>
    <t>44824P0033</t>
  </si>
  <si>
    <t>44825P0018</t>
  </si>
  <si>
    <t>44825P0026</t>
  </si>
  <si>
    <t>44826P0043</t>
  </si>
  <si>
    <t>44827P0012</t>
  </si>
  <si>
    <t>44828P0032</t>
  </si>
  <si>
    <t>44831P0036</t>
  </si>
  <si>
    <t>44831P0038</t>
  </si>
  <si>
    <t>44831P0044</t>
  </si>
  <si>
    <t>44833P0034</t>
  </si>
  <si>
    <t>44837P0011</t>
  </si>
  <si>
    <t>44838P0007</t>
  </si>
  <si>
    <t>44840P0035</t>
  </si>
  <si>
    <t>44843P0038</t>
  </si>
  <si>
    <t>44844P0019</t>
  </si>
  <si>
    <t>44844P0044</t>
  </si>
  <si>
    <t>44845P0008</t>
  </si>
  <si>
    <t>44847P0002</t>
  </si>
  <si>
    <t>44848P0044</t>
  </si>
  <si>
    <t>44849P0015</t>
  </si>
  <si>
    <t>44850P0036</t>
  </si>
  <si>
    <t>44857P0024</t>
  </si>
  <si>
    <t>44864P0042</t>
  </si>
  <si>
    <t>44865P0038</t>
  </si>
  <si>
    <t>44866P0012</t>
  </si>
  <si>
    <t>44867P0015</t>
  </si>
  <si>
    <t>44867P0030</t>
  </si>
  <si>
    <t>44867P0035</t>
  </si>
  <si>
    <t>44868P0020</t>
  </si>
  <si>
    <t>44869P0008</t>
  </si>
  <si>
    <t>44870P0019</t>
  </si>
  <si>
    <t>44871P0015</t>
  </si>
  <si>
    <t>44871P0042</t>
  </si>
  <si>
    <t>44871P0043</t>
  </si>
  <si>
    <t>44872P0040</t>
  </si>
  <si>
    <t>44873P0019</t>
  </si>
  <si>
    <t>44873P0036</t>
  </si>
  <si>
    <t>44874P0027</t>
  </si>
  <si>
    <t>44875P0018</t>
  </si>
  <si>
    <t>44878P0027</t>
  </si>
  <si>
    <t>44879P0002</t>
  </si>
  <si>
    <t>44880P0012</t>
  </si>
  <si>
    <t>44881P0017</t>
  </si>
  <si>
    <t>44883P0034</t>
  </si>
  <si>
    <t>44886P0020</t>
  </si>
  <si>
    <t>44888P0036</t>
  </si>
  <si>
    <t>44890P0004</t>
  </si>
  <si>
    <t>44891P0032</t>
  </si>
  <si>
    <t>44892P0034</t>
  </si>
  <si>
    <t>44893P0031</t>
  </si>
  <si>
    <t>44895P0015</t>
  </si>
  <si>
    <t>44898P0028</t>
  </si>
  <si>
    <t>44899P0026</t>
  </si>
  <si>
    <t>44899P0044</t>
  </si>
  <si>
    <t>44902P0016</t>
  </si>
  <si>
    <t>44902P0038</t>
  </si>
  <si>
    <t>44906P0013</t>
  </si>
  <si>
    <t>44906P0014</t>
  </si>
  <si>
    <t>44906P0027</t>
  </si>
  <si>
    <t>44907P0030</t>
  </si>
  <si>
    <t>44907P0041</t>
  </si>
  <si>
    <t>44909P0005</t>
  </si>
  <si>
    <t>44910P0009</t>
  </si>
  <si>
    <t>44914P0009</t>
  </si>
  <si>
    <t>44914P0011</t>
  </si>
  <si>
    <t>44914P0044</t>
  </si>
  <si>
    <t>44916P0006</t>
  </si>
  <si>
    <t>44924P0008</t>
  </si>
  <si>
    <t>44924P0042</t>
  </si>
  <si>
    <t>44925P0041</t>
  </si>
  <si>
    <t>44926P0011</t>
  </si>
  <si>
    <t>44926P0033</t>
  </si>
  <si>
    <t>fecha_transacción</t>
  </si>
  <si>
    <t xml:space="preserve">EXPLICACIÓN </t>
  </si>
  <si>
    <t>KPIS esenciales para el dashboard</t>
  </si>
  <si>
    <t>1. Tendencias de ventas por fecha: Columnas "DATE" y "QUANTITY"</t>
  </si>
  <si>
    <t>2. Distribución de ventas por categoría de producto: Columnas "QUANTITY" y "CATEGORY"</t>
  </si>
  <si>
    <t>Ideas:</t>
  </si>
  <si>
    <t>2. Total transacciones únicas: Esto indica las ventas únicas que se hicieron de un producto específico en una fecha concreta</t>
  </si>
  <si>
    <t>4. Ticked promedio: El promedio de lo que se ha gastado por transacción</t>
  </si>
  <si>
    <t>Suma de Total Selling Value</t>
  </si>
  <si>
    <t>Suma de QUANTITY</t>
  </si>
  <si>
    <t>Suma de SELLING PRICE</t>
  </si>
  <si>
    <t>3. Margen de beneficio: Ver el promedio de margen de beneficios que se ha obtenido por transacción</t>
  </si>
  <si>
    <t>1. Ventas totales: Total de ventas a lo largo de estos dos años</t>
  </si>
  <si>
    <t>2021</t>
  </si>
  <si>
    <t>2022</t>
  </si>
  <si>
    <t>ene</t>
  </si>
  <si>
    <t>feb</t>
  </si>
  <si>
    <t>mar</t>
  </si>
  <si>
    <t>oct</t>
  </si>
  <si>
    <t>nov</t>
  </si>
  <si>
    <t>dic</t>
  </si>
  <si>
    <t>jul</t>
  </si>
  <si>
    <t>ago</t>
  </si>
  <si>
    <t>sep</t>
  </si>
  <si>
    <t>abr</t>
  </si>
  <si>
    <t>may</t>
  </si>
  <si>
    <t>jun</t>
  </si>
  <si>
    <t>4. Comparativa de ventas entre mayoristas y ventas directas: Columnas "SALE TYPE" y "QUANTITY"</t>
  </si>
  <si>
    <t>3. Ventas por método de pago: Columnas "QUANTITY" y "PAYMENT MODE"</t>
  </si>
  <si>
    <t>5. Tasa de repetición de ventas: Qué productos son comprados con mayor frecuencia en términos de unidades vendidas</t>
  </si>
  <si>
    <t>profit_per_product_condescuento</t>
  </si>
  <si>
    <t>total_profit_condescuento</t>
  </si>
  <si>
    <t>Total Selling Value_condescuento</t>
  </si>
  <si>
    <t>profit_margin_condescuento</t>
  </si>
  <si>
    <t>5. Análisis de márgenes de beneficios (con descuento y sin descuento)</t>
  </si>
  <si>
    <t>Suma de profit_margin_condescuento</t>
  </si>
  <si>
    <t>Promedio de profit_margin</t>
  </si>
  <si>
    <t>Promedio de profit_margin_condescuento</t>
  </si>
  <si>
    <t>7.  Beneficio total por fecha (con descuento y sin descuento)</t>
  </si>
  <si>
    <t>Trim.1</t>
  </si>
  <si>
    <t>Trim.2</t>
  </si>
  <si>
    <t>Trim.3</t>
  </si>
  <si>
    <t>Trim.4</t>
  </si>
  <si>
    <t>Suma de total_profit_condescuento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</si>
</sst>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quot;€&quot;"/>
    <numFmt numFmtId="165" formatCode="#,##0;[Red]#,##0"/>
  </numFmts>
  <fonts count="8">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i/>
      <sz val="11"/>
      <color theme="1"/>
      <name val="Calibri"/>
      <family val="2"/>
      <scheme val="minor"/>
    </font>
    <font>
      <b/>
      <sz val="11"/>
      <color theme="0"/>
      <name val="Calibri"/>
      <family val="2"/>
      <scheme val="minor"/>
    </font>
    <font>
      <sz val="12"/>
      <color theme="1"/>
      <name val="Calibri"/>
      <family val="2"/>
      <scheme val="minor"/>
    </font>
    <font>
      <b/>
      <sz val="14"/>
      <color rgb="FF0E0E0E"/>
      <name val=".SF NS"/>
    </font>
  </fonts>
  <fills count="8">
    <fill>
      <patternFill patternType="none"/>
    </fill>
    <fill>
      <patternFill patternType="gray125"/>
    </fill>
    <fill>
      <patternFill patternType="solid">
        <fgColor theme="4"/>
      </patternFill>
    </fill>
    <fill>
      <patternFill patternType="solid">
        <fgColor theme="9"/>
      </patternFill>
    </fill>
    <fill>
      <patternFill patternType="solid">
        <fgColor theme="5"/>
        <bgColor theme="5"/>
      </patternFill>
    </fill>
    <fill>
      <patternFill patternType="solid">
        <fgColor theme="5" tint="0.59999389629810485"/>
        <bgColor theme="5" tint="0.59999389629810485"/>
      </patternFill>
    </fill>
    <fill>
      <patternFill patternType="solid">
        <fgColor theme="5" tint="0.79998168889431442"/>
        <bgColor theme="5" tint="0.79998168889431442"/>
      </patternFill>
    </fill>
    <fill>
      <patternFill patternType="solid">
        <fgColor theme="9"/>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auto="1"/>
      </top>
      <bottom/>
      <diagonal/>
    </border>
    <border>
      <left style="thin">
        <color theme="0"/>
      </left>
      <right/>
      <top style="thin">
        <color theme="0"/>
      </top>
      <bottom/>
      <diagonal/>
    </border>
    <border>
      <left style="thin">
        <color auto="1"/>
      </left>
      <right/>
      <top/>
      <bottom/>
      <diagonal/>
    </border>
    <border>
      <left style="thin">
        <color auto="1"/>
      </left>
      <right style="thin">
        <color auto="1"/>
      </right>
      <top/>
      <bottom/>
      <diagonal/>
    </border>
    <border>
      <left style="thin">
        <color theme="0"/>
      </left>
      <right/>
      <top style="thin">
        <color auto="1"/>
      </top>
      <bottom/>
      <diagonal/>
    </border>
    <border>
      <left/>
      <right/>
      <top style="thin">
        <color theme="0"/>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auto="1"/>
      </left>
      <right style="thin">
        <color theme="0"/>
      </right>
      <top style="thin">
        <color auto="1"/>
      </top>
      <bottom style="thick">
        <color theme="0"/>
      </bottom>
      <diagonal/>
    </border>
    <border>
      <left style="thin">
        <color auto="1"/>
      </left>
      <right style="thin">
        <color theme="0"/>
      </right>
      <top/>
      <bottom style="thick">
        <color theme="0"/>
      </bottom>
      <diagonal/>
    </border>
    <border>
      <left style="thin">
        <color theme="0"/>
      </left>
      <right style="thin">
        <color theme="0"/>
      </right>
      <top style="thin">
        <color auto="1"/>
      </top>
      <bottom style="thin">
        <color theme="0"/>
      </bottom>
      <diagonal/>
    </border>
  </borders>
  <cellStyleXfs count="5">
    <xf numFmtId="0" fontId="0" fillId="0" borderId="0"/>
    <xf numFmtId="9" fontId="2" fillId="0" borderId="0" applyFont="0" applyFill="0" applyBorder="0" applyAlignment="0" applyProtection="0"/>
    <xf numFmtId="0" fontId="3" fillId="2" borderId="0" applyNumberFormat="0" applyBorder="0" applyAlignment="0" applyProtection="0"/>
    <xf numFmtId="0" fontId="3" fillId="3" borderId="0" applyNumberFormat="0" applyBorder="0" applyAlignment="0" applyProtection="0"/>
    <xf numFmtId="0" fontId="6" fillId="0" borderId="0"/>
  </cellStyleXfs>
  <cellXfs count="67">
    <xf numFmtId="0" fontId="0" fillId="0" borderId="0" xfId="0"/>
    <xf numFmtId="0" fontId="1" fillId="0" borderId="1" xfId="0" applyFont="1" applyBorder="1" applyAlignment="1">
      <alignment horizontal="center" vertical="top"/>
    </xf>
    <xf numFmtId="1" fontId="0" fillId="0" borderId="0" xfId="0" applyNumberFormat="1"/>
    <xf numFmtId="9" fontId="0" fillId="0" borderId="0" xfId="1" applyFont="1"/>
    <xf numFmtId="164" fontId="0" fillId="0" borderId="0" xfId="0" applyNumberFormat="1"/>
    <xf numFmtId="2" fontId="0" fillId="0" borderId="0" xfId="0" applyNumberFormat="1"/>
    <xf numFmtId="0" fontId="0" fillId="0" borderId="3" xfId="0" applyBorder="1"/>
    <xf numFmtId="0" fontId="4" fillId="0" borderId="4" xfId="0" applyFont="1" applyBorder="1" applyAlignment="1">
      <alignment horizontal="center"/>
    </xf>
    <xf numFmtId="0" fontId="0" fillId="0" borderId="0" xfId="0" pivotButton="1"/>
    <xf numFmtId="0" fontId="0" fillId="0" borderId="0" xfId="0" applyAlignment="1">
      <alignment horizontal="left"/>
    </xf>
    <xf numFmtId="10" fontId="0" fillId="0" borderId="0" xfId="0" applyNumberFormat="1"/>
    <xf numFmtId="0" fontId="4" fillId="0" borderId="4" xfId="0" applyFont="1" applyBorder="1" applyAlignment="1">
      <alignment horizontal="left"/>
    </xf>
    <xf numFmtId="0" fontId="0" fillId="5" borderId="6" xfId="0" applyFill="1" applyBorder="1"/>
    <xf numFmtId="0" fontId="5" fillId="4" borderId="7" xfId="0" applyFont="1" applyFill="1" applyBorder="1" applyAlignment="1">
      <alignment horizontal="left" vertical="top"/>
    </xf>
    <xf numFmtId="0" fontId="5" fillId="4" borderId="8" xfId="0" applyFont="1" applyFill="1" applyBorder="1" applyAlignment="1">
      <alignment horizontal="left" vertical="top"/>
    </xf>
    <xf numFmtId="164" fontId="0" fillId="5" borderId="5" xfId="0" applyNumberFormat="1" applyFill="1" applyBorder="1"/>
    <xf numFmtId="164" fontId="0" fillId="5" borderId="9" xfId="0" applyNumberFormat="1" applyFill="1" applyBorder="1"/>
    <xf numFmtId="49" fontId="0" fillId="5" borderId="9" xfId="0" applyNumberFormat="1" applyFill="1" applyBorder="1"/>
    <xf numFmtId="0" fontId="0" fillId="5" borderId="9" xfId="0" applyFill="1" applyBorder="1"/>
    <xf numFmtId="164" fontId="0" fillId="6" borderId="10" xfId="0" applyNumberFormat="1" applyFill="1" applyBorder="1"/>
    <xf numFmtId="164" fontId="0" fillId="6" borderId="6" xfId="0" applyNumberFormat="1" applyFill="1" applyBorder="1"/>
    <xf numFmtId="49" fontId="0" fillId="6" borderId="6" xfId="0" applyNumberFormat="1" applyFill="1" applyBorder="1"/>
    <xf numFmtId="0" fontId="0" fillId="6" borderId="6" xfId="0" applyFill="1" applyBorder="1"/>
    <xf numFmtId="164" fontId="0" fillId="5" borderId="10" xfId="0" applyNumberFormat="1" applyFill="1" applyBorder="1"/>
    <xf numFmtId="164" fontId="0" fillId="5" borderId="6" xfId="0" applyNumberFormat="1" applyFill="1" applyBorder="1"/>
    <xf numFmtId="49" fontId="0" fillId="5" borderId="6" xfId="0" applyNumberFormat="1" applyFill="1" applyBorder="1"/>
    <xf numFmtId="0" fontId="5" fillId="4" borderId="11" xfId="0" applyFont="1" applyFill="1" applyBorder="1" applyAlignment="1">
      <alignment horizontal="left" vertical="top"/>
    </xf>
    <xf numFmtId="0" fontId="5" fillId="4" borderId="12" xfId="0" applyFont="1" applyFill="1" applyBorder="1" applyAlignment="1">
      <alignment horizontal="left" vertical="top"/>
    </xf>
    <xf numFmtId="14" fontId="0" fillId="5" borderId="5" xfId="0" applyNumberFormat="1" applyFill="1" applyBorder="1"/>
    <xf numFmtId="1" fontId="0" fillId="5" borderId="9" xfId="0" applyNumberFormat="1" applyFill="1" applyBorder="1"/>
    <xf numFmtId="9" fontId="0" fillId="5" borderId="9" xfId="1" applyFont="1" applyFill="1" applyBorder="1"/>
    <xf numFmtId="14" fontId="0" fillId="6" borderId="10" xfId="0" applyNumberFormat="1" applyFill="1" applyBorder="1"/>
    <xf numFmtId="1" fontId="0" fillId="6" borderId="6" xfId="0" applyNumberFormat="1" applyFill="1" applyBorder="1"/>
    <xf numFmtId="9" fontId="0" fillId="6" borderId="6" xfId="1" applyFont="1" applyFill="1" applyBorder="1"/>
    <xf numFmtId="14" fontId="0" fillId="5" borderId="10" xfId="0" applyNumberFormat="1" applyFill="1" applyBorder="1"/>
    <xf numFmtId="1" fontId="0" fillId="5" borderId="6" xfId="0" applyNumberFormat="1" applyFill="1" applyBorder="1"/>
    <xf numFmtId="9" fontId="0" fillId="5" borderId="6" xfId="1" applyFont="1" applyFill="1" applyBorder="1"/>
    <xf numFmtId="22" fontId="0" fillId="0" borderId="0" xfId="0" applyNumberFormat="1"/>
    <xf numFmtId="14" fontId="0" fillId="0" borderId="0" xfId="0" applyNumberFormat="1"/>
    <xf numFmtId="49" fontId="0" fillId="0" borderId="0" xfId="0" applyNumberFormat="1"/>
    <xf numFmtId="0" fontId="1" fillId="0" borderId="0" xfId="0" applyFont="1"/>
    <xf numFmtId="164" fontId="1" fillId="0" borderId="0" xfId="0" applyNumberFormat="1" applyFont="1"/>
    <xf numFmtId="9" fontId="0" fillId="0" borderId="0" xfId="0" applyNumberFormat="1"/>
    <xf numFmtId="9" fontId="1" fillId="0" borderId="0" xfId="0" applyNumberFormat="1" applyFont="1"/>
    <xf numFmtId="0" fontId="5" fillId="4" borderId="15" xfId="0" applyFont="1" applyFill="1" applyBorder="1" applyAlignment="1">
      <alignment horizontal="left" vertical="top"/>
    </xf>
    <xf numFmtId="0" fontId="5" fillId="4" borderId="16" xfId="0" applyFont="1" applyFill="1" applyBorder="1" applyAlignment="1">
      <alignment horizontal="left" vertical="top"/>
    </xf>
    <xf numFmtId="1" fontId="0" fillId="5" borderId="17" xfId="0" applyNumberFormat="1" applyFill="1" applyBorder="1"/>
    <xf numFmtId="9" fontId="0" fillId="5" borderId="17" xfId="1" applyFont="1" applyFill="1" applyBorder="1"/>
    <xf numFmtId="164" fontId="0" fillId="5" borderId="17" xfId="0" applyNumberFormat="1" applyFill="1" applyBorder="1"/>
    <xf numFmtId="1" fontId="0" fillId="6" borderId="13" xfId="0" applyNumberFormat="1" applyFill="1" applyBorder="1"/>
    <xf numFmtId="9" fontId="0" fillId="6" borderId="13" xfId="1" applyFont="1" applyFill="1" applyBorder="1"/>
    <xf numFmtId="164" fontId="0" fillId="6" borderId="13" xfId="0" applyNumberFormat="1" applyFill="1" applyBorder="1"/>
    <xf numFmtId="1" fontId="0" fillId="5" borderId="13" xfId="0" applyNumberFormat="1" applyFill="1" applyBorder="1"/>
    <xf numFmtId="9" fontId="0" fillId="5" borderId="13" xfId="1" applyFont="1" applyFill="1" applyBorder="1"/>
    <xf numFmtId="164" fontId="0" fillId="5" borderId="13" xfId="0" applyNumberFormat="1" applyFill="1" applyBorder="1"/>
    <xf numFmtId="1" fontId="0" fillId="5" borderId="14" xfId="0" applyNumberFormat="1" applyFill="1" applyBorder="1"/>
    <xf numFmtId="9" fontId="0" fillId="5" borderId="14" xfId="1" applyFont="1" applyFill="1" applyBorder="1"/>
    <xf numFmtId="164" fontId="0" fillId="5" borderId="14" xfId="0" applyNumberFormat="1" applyFill="1" applyBorder="1"/>
    <xf numFmtId="0" fontId="0" fillId="0" borderId="0" xfId="0" applyAlignment="1">
      <alignment horizontal="left" indent="1"/>
    </xf>
    <xf numFmtId="0" fontId="7" fillId="0" borderId="0" xfId="4" applyFont="1"/>
    <xf numFmtId="0" fontId="6" fillId="0" borderId="0" xfId="4"/>
    <xf numFmtId="0" fontId="1" fillId="7" borderId="0" xfId="0" applyFont="1" applyFill="1" applyAlignment="1">
      <alignment horizontal="center"/>
    </xf>
    <xf numFmtId="0" fontId="3" fillId="3" borderId="2" xfId="3" applyBorder="1" applyAlignment="1">
      <alignment horizontal="center"/>
    </xf>
    <xf numFmtId="0" fontId="3" fillId="2" borderId="0" xfId="2" applyAlignment="1">
      <alignment horizontal="center"/>
    </xf>
    <xf numFmtId="0" fontId="3" fillId="0" borderId="0" xfId="2" applyFill="1" applyAlignment="1">
      <alignment horizontal="center"/>
    </xf>
    <xf numFmtId="0" fontId="0" fillId="0" borderId="0" xfId="0" applyAlignment="1">
      <alignment horizontal="left"/>
    </xf>
    <xf numFmtId="165" fontId="0" fillId="0" borderId="0" xfId="0" applyNumberFormat="1" applyFont="1"/>
  </cellXfs>
  <cellStyles count="5">
    <cellStyle name="Énfasis1" xfId="2" builtinId="29"/>
    <cellStyle name="Énfasis6" xfId="3" builtinId="49"/>
    <cellStyle name="Normal" xfId="0" builtinId="0"/>
    <cellStyle name="Normal 2" xfId="4" xr:uid="{AB48DC08-FCF4-4F55-A79B-AEF6A7CD2F88}"/>
    <cellStyle name="Porcentaje" xfId="1" builtinId="5"/>
  </cellStyles>
  <dxfs count="98">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5" formatCode="#,##0;[Red]#,##0"/>
    </dxf>
    <dxf>
      <numFmt numFmtId="164" formatCode="#,##0.00\ &quot;€&quot;"/>
    </dxf>
    <dxf>
      <font>
        <b val="0"/>
      </font>
    </dxf>
    <dxf>
      <numFmt numFmtId="164" formatCode="#,##0.00\ &quot;€&quot;"/>
    </dxf>
    <dxf>
      <numFmt numFmtId="13" formatCode="0%"/>
    </dxf>
    <dxf>
      <font>
        <b val="0"/>
      </font>
    </dxf>
    <dxf>
      <numFmt numFmtId="164" formatCode="#,##0.00\ &quot;€&quot;"/>
    </dxf>
    <dxf>
      <numFmt numFmtId="14" formatCode="0.00%"/>
    </dxf>
    <dxf>
      <numFmt numFmtId="165" formatCode="#,##0;[Red]#,##0"/>
    </dxf>
    <dxf>
      <font>
        <b val="0"/>
      </font>
    </dxf>
    <dxf>
      <numFmt numFmtId="164" formatCode="#,##0.00\ &quot;€&quot;"/>
    </dxf>
    <dxf>
      <numFmt numFmtId="14" formatCode="0.00%"/>
    </dxf>
    <dxf>
      <numFmt numFmtId="165" formatCode="#,##0;[Red]#,##0"/>
    </dxf>
    <dxf>
      <font>
        <b val="0"/>
      </font>
    </dxf>
    <dxf>
      <numFmt numFmtId="164" formatCode="#,##0.00\ &quot;€&quot;"/>
    </dxf>
    <dxf>
      <numFmt numFmtId="14" formatCode="0.00%"/>
    </dxf>
    <dxf>
      <numFmt numFmtId="165" formatCode="#,##0;[Red]#,##0"/>
    </dxf>
    <dxf>
      <font>
        <b val="0"/>
      </font>
    </dxf>
    <dxf>
      <numFmt numFmtId="164" formatCode="#,##0.00\ &quot;€&quot;"/>
    </dxf>
    <dxf>
      <numFmt numFmtId="165" formatCode="#,##0;[Red]#,##0"/>
    </dxf>
    <dxf>
      <font>
        <b val="0"/>
      </font>
    </dxf>
    <dxf>
      <numFmt numFmtId="164" formatCode="#,##0.00\ &quot;€&quot;"/>
    </dxf>
    <dxf>
      <numFmt numFmtId="164" formatCode="#,##0.00\ &quot;€&quot;"/>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outline="0">
        <left/>
        <right/>
        <top style="thin">
          <color theme="0"/>
        </top>
        <bottom/>
      </border>
    </dxf>
    <dxf>
      <font>
        <b val="0"/>
        <i val="0"/>
        <strike val="0"/>
        <condense val="0"/>
        <extend val="0"/>
        <outline val="0"/>
        <shadow val="0"/>
        <u val="none"/>
        <vertAlign val="baseline"/>
        <sz val="11"/>
        <color theme="1"/>
        <name val="Calibri"/>
        <family val="2"/>
        <scheme val="minor"/>
      </font>
      <numFmt numFmtId="13" formatCode="0%"/>
      <fill>
        <patternFill patternType="solid">
          <fgColor theme="5" tint="0.59999389629810485"/>
          <bgColor theme="5" tint="0.59999389629810485"/>
        </patternFill>
      </fill>
      <border diagonalUp="0" diagonalDown="0">
        <left style="thin">
          <color theme="0"/>
        </left>
        <right/>
        <top style="thin">
          <color theme="0"/>
        </top>
        <bottom/>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outline="0">
        <left style="thin">
          <color theme="0"/>
        </left>
        <right style="thin">
          <color theme="0"/>
        </right>
        <top style="thin">
          <color theme="0"/>
        </top>
        <bottom/>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64" formatCode="#,##0.00\ &quot;€&quo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3" formatCode="0%"/>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30" formatCode="@"/>
      <fill>
        <patternFill patternType="solid">
          <fgColor theme="5" tint="0.59999389629810485"/>
          <bgColor theme="5" tint="0.59999389629810485"/>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theme="5" tint="0.59999389629810485"/>
          <bgColor theme="5" tint="0.59999389629810485"/>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family val="2"/>
        <scheme val="minor"/>
      </font>
      <fill>
        <patternFill patternType="solid">
          <fgColor theme="5" tint="0.59999389629810485"/>
          <bgColor theme="5" tint="0.59999389629810485"/>
        </patternFill>
      </fill>
    </dxf>
    <dxf>
      <font>
        <b/>
        <i val="0"/>
        <strike val="0"/>
        <condense val="0"/>
        <extend val="0"/>
        <outline val="0"/>
        <shadow val="0"/>
        <u val="none"/>
        <vertAlign val="baseline"/>
        <sz val="11"/>
        <color theme="0"/>
        <name val="Calibri"/>
        <family val="2"/>
        <scheme val="minor"/>
      </font>
      <fill>
        <patternFill patternType="solid">
          <fgColor theme="5"/>
          <bgColor theme="5"/>
        </patternFill>
      </fill>
      <alignment horizontal="left" vertical="top" textRotation="0" wrapText="0" indent="0" justifyLastLine="0" shrinkToFit="0" readingOrder="0"/>
      <border diagonalUp="0" diagonalDown="0" outline="0">
        <left style="thin">
          <color auto="1"/>
        </left>
        <right style="thin">
          <color auto="1"/>
        </right>
        <top/>
        <bottom/>
      </border>
    </dxf>
    <dxf>
      <numFmt numFmtId="30" formatCode="@"/>
    </dxf>
    <dxf>
      <numFmt numFmtId="30" formatCode="@"/>
    </dxf>
    <dxf>
      <numFmt numFmtId="164" formatCode="#,##0.00\ &quot;€&quot;"/>
    </dxf>
    <dxf>
      <numFmt numFmtId="30" formatCode="@"/>
    </dxf>
    <dxf>
      <numFmt numFmtId="30" formatCode="@"/>
    </dxf>
    <dxf>
      <numFmt numFmtId="30" formatCode="@"/>
    </dxf>
    <dxf>
      <numFmt numFmtId="30" formatCode="@"/>
    </dxf>
    <dxf>
      <numFmt numFmtId="164" formatCode="#,##0.00\ &quot;€&quot;"/>
    </dxf>
    <dxf>
      <numFmt numFmtId="164" formatCode="#,##0.00\ &quot;€&quot;"/>
    </dxf>
    <dxf>
      <numFmt numFmtId="164" formatCode="#,##0.00\ &quot;€&quot;"/>
    </dxf>
    <dxf>
      <numFmt numFmtId="1" formatCode="0"/>
    </dxf>
    <dxf>
      <numFmt numFmtId="30" formatCode="@"/>
    </dxf>
    <dxf>
      <numFmt numFmtId="164" formatCode="#,##0.00\ &quot;€&quot;"/>
    </dxf>
    <dxf>
      <numFmt numFmtId="164" formatCode="#,##0.00\ &quot;€&quot;"/>
    </dxf>
    <dxf>
      <numFmt numFmtId="164" formatCode="#,##0.00\ &quot;€&quot;"/>
    </dxf>
    <dxf>
      <numFmt numFmtId="164" formatCode="#,##0.00\ &quot;€&quot;"/>
    </dxf>
    <dxf>
      <numFmt numFmtId="30" formatCode="@"/>
    </dxf>
    <dxf>
      <numFmt numFmtId="30" formatCode="@"/>
    </dxf>
    <dxf>
      <numFmt numFmtId="30" formatCode="@"/>
    </dxf>
    <dxf>
      <numFmt numFmtId="30" formatCode="@"/>
    </dxf>
    <dxf>
      <numFmt numFmtId="30" formatCode="@"/>
    </dxf>
    <dxf>
      <numFmt numFmtId="1" formatCode="0"/>
    </dxf>
    <dxf>
      <numFmt numFmtId="30" formatCode="@"/>
    </dxf>
    <dxf>
      <numFmt numFmtId="19" formatCode="dd/mm/yyyy"/>
    </dxf>
    <dxf>
      <numFmt numFmtId="27" formatCode="dd/mm/yyyy\ h:mm"/>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5.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microsoft.com/office/2007/relationships/slicerCache" Target="slicerCaches/slicerCache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microsoft.com/office/2007/relationships/slicerCache" Target="slicerCaches/slicerCache7.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microsoft.com/office/2007/relationships/slicerCache" Target="slicerCaches/slicerCache6.xml"/><Relationship Id="rId27" Type="http://schemas.openxmlformats.org/officeDocument/2006/relationships/styles" Target="styles.xml"/><Relationship Id="rId30"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eda_categóricas!$B$3:$B$4</c:f>
              <c:strCache>
                <c:ptCount val="1"/>
                <c:pt idx="0">
                  <c:v>Grande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eda_categóricas!$A$5:$A$8</c:f>
              <c:strCache>
                <c:ptCount val="3"/>
                <c:pt idx="0">
                  <c:v>DIRECT SALES</c:v>
                </c:pt>
                <c:pt idx="1">
                  <c:v>ONLINE</c:v>
                </c:pt>
                <c:pt idx="2">
                  <c:v>WHOLESALER</c:v>
                </c:pt>
              </c:strCache>
            </c:strRef>
          </c:cat>
          <c:val>
            <c:numRef>
              <c:f>eda_categóricas!$B$5:$B$8</c:f>
              <c:numCache>
                <c:formatCode>0.00%</c:formatCode>
                <c:ptCount val="3"/>
                <c:pt idx="0">
                  <c:v>7.3179658378450016E-2</c:v>
                </c:pt>
                <c:pt idx="1">
                  <c:v>3.7876563350869155E-2</c:v>
                </c:pt>
                <c:pt idx="2">
                  <c:v>2.5495758670506678E-2</c:v>
                </c:pt>
              </c:numCache>
            </c:numRef>
          </c:val>
          <c:extLst>
            <c:ext xmlns:c16="http://schemas.microsoft.com/office/drawing/2014/chart" uri="{C3380CC4-5D6E-409C-BE32-E72D297353CC}">
              <c16:uniqueId val="{00000000-0A9D-4807-9D11-3F9E7D03AD28}"/>
            </c:ext>
          </c:extLst>
        </c:ser>
        <c:ser>
          <c:idx val="1"/>
          <c:order val="1"/>
          <c:tx>
            <c:strRef>
              <c:f>eda_categóricas!$C$3:$C$4</c:f>
              <c:strCache>
                <c:ptCount val="1"/>
                <c:pt idx="0">
                  <c:v>Mediana</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eda_categóricas!$A$5:$A$8</c:f>
              <c:strCache>
                <c:ptCount val="3"/>
                <c:pt idx="0">
                  <c:v>DIRECT SALES</c:v>
                </c:pt>
                <c:pt idx="1">
                  <c:v>ONLINE</c:v>
                </c:pt>
                <c:pt idx="2">
                  <c:v>WHOLESALER</c:v>
                </c:pt>
              </c:strCache>
            </c:strRef>
          </c:cat>
          <c:val>
            <c:numRef>
              <c:f>eda_categóricas!$C$5:$C$8</c:f>
              <c:numCache>
                <c:formatCode>0.00%</c:formatCode>
                <c:ptCount val="3"/>
                <c:pt idx="0">
                  <c:v>0.27310513481175219</c:v>
                </c:pt>
                <c:pt idx="1">
                  <c:v>0.33519034062421166</c:v>
                </c:pt>
                <c:pt idx="2">
                  <c:v>0.39340275110225836</c:v>
                </c:pt>
              </c:numCache>
            </c:numRef>
          </c:val>
          <c:extLst>
            <c:ext xmlns:c16="http://schemas.microsoft.com/office/drawing/2014/chart" uri="{C3380CC4-5D6E-409C-BE32-E72D297353CC}">
              <c16:uniqueId val="{00000001-0A9D-4807-9D11-3F9E7D03AD28}"/>
            </c:ext>
          </c:extLst>
        </c:ser>
        <c:ser>
          <c:idx val="2"/>
          <c:order val="2"/>
          <c:tx>
            <c:strRef>
              <c:f>eda_categóricas!$D$3:$D$4</c:f>
              <c:strCache>
                <c:ptCount val="1"/>
                <c:pt idx="0">
                  <c:v>Pequeña</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eda_categóricas!$A$5:$A$8</c:f>
              <c:strCache>
                <c:ptCount val="3"/>
                <c:pt idx="0">
                  <c:v>DIRECT SALES</c:v>
                </c:pt>
                <c:pt idx="1">
                  <c:v>ONLINE</c:v>
                </c:pt>
                <c:pt idx="2">
                  <c:v>WHOLESALER</c:v>
                </c:pt>
              </c:strCache>
            </c:strRef>
          </c:cat>
          <c:val>
            <c:numRef>
              <c:f>eda_categóricas!$D$5:$D$8</c:f>
              <c:numCache>
                <c:formatCode>0.00%</c:formatCode>
                <c:ptCount val="3"/>
                <c:pt idx="0">
                  <c:v>0.65371520680979789</c:v>
                </c:pt>
                <c:pt idx="1">
                  <c:v>0.6269330960249192</c:v>
                </c:pt>
                <c:pt idx="2">
                  <c:v>0.58110149022723501</c:v>
                </c:pt>
              </c:numCache>
            </c:numRef>
          </c:val>
          <c:extLst>
            <c:ext xmlns:c16="http://schemas.microsoft.com/office/drawing/2014/chart" uri="{C3380CC4-5D6E-409C-BE32-E72D297353CC}">
              <c16:uniqueId val="{00000002-0A9D-4807-9D11-3F9E7D03AD28}"/>
            </c:ext>
          </c:extLst>
        </c:ser>
        <c:dLbls>
          <c:showLegendKey val="0"/>
          <c:showVal val="0"/>
          <c:showCatName val="0"/>
          <c:showSerName val="0"/>
          <c:showPercent val="0"/>
          <c:showBubbleSize val="0"/>
        </c:dLbls>
        <c:gapWidth val="219"/>
        <c:overlap val="-27"/>
        <c:axId val="281817631"/>
        <c:axId val="281812351"/>
      </c:barChart>
      <c:catAx>
        <c:axId val="281817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812351"/>
        <c:crosses val="autoZero"/>
        <c:auto val="1"/>
        <c:lblAlgn val="ctr"/>
        <c:lblOffset val="100"/>
        <c:noMultiLvlLbl val="0"/>
      </c:catAx>
      <c:valAx>
        <c:axId val="28181235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817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[Supermarket-Sales-Data.xlsx]eda_categóricas!TablaDinámica2</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eda_categóricas!$J$3:$J$4</c:f>
              <c:strCache>
                <c:ptCount val="1"/>
                <c:pt idx="0">
                  <c:v>Category01</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eda_categóricas!$I$5:$I$7</c:f>
              <c:strCache>
                <c:ptCount val="2"/>
                <c:pt idx="0">
                  <c:v>CASH</c:v>
                </c:pt>
                <c:pt idx="1">
                  <c:v>ONLINE</c:v>
                </c:pt>
              </c:strCache>
            </c:strRef>
          </c:cat>
          <c:val>
            <c:numRef>
              <c:f>eda_categóricas!$J$5:$J$7</c:f>
              <c:numCache>
                <c:formatCode>0.00%</c:formatCode>
                <c:ptCount val="2"/>
                <c:pt idx="0">
                  <c:v>0.13961221760855794</c:v>
                </c:pt>
                <c:pt idx="1">
                  <c:v>0.14943076942135453</c:v>
                </c:pt>
              </c:numCache>
            </c:numRef>
          </c:val>
          <c:extLst>
            <c:ext xmlns:c16="http://schemas.microsoft.com/office/drawing/2014/chart" uri="{C3380CC4-5D6E-409C-BE32-E72D297353CC}">
              <c16:uniqueId val="{00000000-3B36-4052-A6B4-56BE1E9B07A2}"/>
            </c:ext>
          </c:extLst>
        </c:ser>
        <c:ser>
          <c:idx val="1"/>
          <c:order val="1"/>
          <c:tx>
            <c:strRef>
              <c:f>eda_categóricas!$K$3:$K$4</c:f>
              <c:strCache>
                <c:ptCount val="1"/>
                <c:pt idx="0">
                  <c:v>Category02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eda_categóricas!$I$5:$I$7</c:f>
              <c:strCache>
                <c:ptCount val="2"/>
                <c:pt idx="0">
                  <c:v>CASH</c:v>
                </c:pt>
                <c:pt idx="1">
                  <c:v>ONLINE</c:v>
                </c:pt>
              </c:strCache>
            </c:strRef>
          </c:cat>
          <c:val>
            <c:numRef>
              <c:f>eda_categóricas!$K$5:$K$7</c:f>
              <c:numCache>
                <c:formatCode>0.00%</c:formatCode>
                <c:ptCount val="2"/>
                <c:pt idx="0">
                  <c:v>0.25201939252495581</c:v>
                </c:pt>
                <c:pt idx="1">
                  <c:v>0.25566944689747356</c:v>
                </c:pt>
              </c:numCache>
            </c:numRef>
          </c:val>
          <c:extLst>
            <c:ext xmlns:c16="http://schemas.microsoft.com/office/drawing/2014/chart" uri="{C3380CC4-5D6E-409C-BE32-E72D297353CC}">
              <c16:uniqueId val="{00000006-3B36-4052-A6B4-56BE1E9B07A2}"/>
            </c:ext>
          </c:extLst>
        </c:ser>
        <c:ser>
          <c:idx val="2"/>
          <c:order val="2"/>
          <c:tx>
            <c:strRef>
              <c:f>eda_categóricas!$L$3:$L$4</c:f>
              <c:strCache>
                <c:ptCount val="1"/>
                <c:pt idx="0">
                  <c:v>Category03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eda_categóricas!$I$5:$I$7</c:f>
              <c:strCache>
                <c:ptCount val="2"/>
                <c:pt idx="0">
                  <c:v>CASH</c:v>
                </c:pt>
                <c:pt idx="1">
                  <c:v>ONLINE</c:v>
                </c:pt>
              </c:strCache>
            </c:strRef>
          </c:cat>
          <c:val>
            <c:numRef>
              <c:f>eda_categóricas!$L$5:$L$7</c:f>
              <c:numCache>
                <c:formatCode>0.00%</c:formatCode>
                <c:ptCount val="2"/>
                <c:pt idx="0">
                  <c:v>0.12119136213077125</c:v>
                </c:pt>
                <c:pt idx="1">
                  <c:v>8.7400298374865709E-2</c:v>
                </c:pt>
              </c:numCache>
            </c:numRef>
          </c:val>
          <c:extLst>
            <c:ext xmlns:c16="http://schemas.microsoft.com/office/drawing/2014/chart" uri="{C3380CC4-5D6E-409C-BE32-E72D297353CC}">
              <c16:uniqueId val="{00000007-3B36-4052-A6B4-56BE1E9B07A2}"/>
            </c:ext>
          </c:extLst>
        </c:ser>
        <c:ser>
          <c:idx val="3"/>
          <c:order val="3"/>
          <c:tx>
            <c:strRef>
              <c:f>eda_categóricas!$M$3:$M$4</c:f>
              <c:strCache>
                <c:ptCount val="1"/>
                <c:pt idx="0">
                  <c:v>Category04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eda_categóricas!$I$5:$I$7</c:f>
              <c:strCache>
                <c:ptCount val="2"/>
                <c:pt idx="0">
                  <c:v>CASH</c:v>
                </c:pt>
                <c:pt idx="1">
                  <c:v>ONLINE</c:v>
                </c:pt>
              </c:strCache>
            </c:strRef>
          </c:cat>
          <c:val>
            <c:numRef>
              <c:f>eda_categóricas!$M$5:$M$7</c:f>
              <c:numCache>
                <c:formatCode>0.00%</c:formatCode>
                <c:ptCount val="2"/>
                <c:pt idx="0">
                  <c:v>0.24820394388835787</c:v>
                </c:pt>
                <c:pt idx="1">
                  <c:v>0.26088953228058559</c:v>
                </c:pt>
              </c:numCache>
            </c:numRef>
          </c:val>
          <c:extLst>
            <c:ext xmlns:c16="http://schemas.microsoft.com/office/drawing/2014/chart" uri="{C3380CC4-5D6E-409C-BE32-E72D297353CC}">
              <c16:uniqueId val="{00000008-3B36-4052-A6B4-56BE1E9B07A2}"/>
            </c:ext>
          </c:extLst>
        </c:ser>
        <c:ser>
          <c:idx val="4"/>
          <c:order val="4"/>
          <c:tx>
            <c:strRef>
              <c:f>eda_categóricas!$N$3:$N$4</c:f>
              <c:strCache>
                <c:ptCount val="1"/>
                <c:pt idx="0">
                  <c:v>Category05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eda_categóricas!$I$5:$I$7</c:f>
              <c:strCache>
                <c:ptCount val="2"/>
                <c:pt idx="0">
                  <c:v>CASH</c:v>
                </c:pt>
                <c:pt idx="1">
                  <c:v>ONLINE</c:v>
                </c:pt>
              </c:strCache>
            </c:strRef>
          </c:cat>
          <c:val>
            <c:numRef>
              <c:f>eda_categóricas!$N$5:$N$7</c:f>
              <c:numCache>
                <c:formatCode>0.00%</c:formatCode>
                <c:ptCount val="2"/>
                <c:pt idx="0">
                  <c:v>0.2389730838473571</c:v>
                </c:pt>
                <c:pt idx="1">
                  <c:v>0.2466099530257205</c:v>
                </c:pt>
              </c:numCache>
            </c:numRef>
          </c:val>
          <c:extLst>
            <c:ext xmlns:c16="http://schemas.microsoft.com/office/drawing/2014/chart" uri="{C3380CC4-5D6E-409C-BE32-E72D297353CC}">
              <c16:uniqueId val="{00000009-3B36-4052-A6B4-56BE1E9B07A2}"/>
            </c:ext>
          </c:extLst>
        </c:ser>
        <c:dLbls>
          <c:showLegendKey val="0"/>
          <c:showVal val="0"/>
          <c:showCatName val="0"/>
          <c:showSerName val="0"/>
          <c:showPercent val="0"/>
          <c:showBubbleSize val="0"/>
        </c:dLbls>
        <c:gapWidth val="219"/>
        <c:overlap val="-27"/>
        <c:axId val="2017104303"/>
        <c:axId val="2017104783"/>
      </c:barChart>
      <c:catAx>
        <c:axId val="201710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17104783"/>
        <c:crosses val="autoZero"/>
        <c:auto val="1"/>
        <c:lblAlgn val="ctr"/>
        <c:lblOffset val="100"/>
        <c:noMultiLvlLbl val="0"/>
      </c:catAx>
      <c:valAx>
        <c:axId val="201710478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17104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eda_categóricas!$T$3:$T$4</c:f>
              <c:strCache>
                <c:ptCount val="1"/>
                <c:pt idx="0">
                  <c:v>CASH</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eda_categóricas!$S$5:$S$8</c:f>
              <c:strCache>
                <c:ptCount val="3"/>
                <c:pt idx="0">
                  <c:v>DIRECT SALES</c:v>
                </c:pt>
                <c:pt idx="1">
                  <c:v>ONLINE</c:v>
                </c:pt>
                <c:pt idx="2">
                  <c:v>WHOLESALER</c:v>
                </c:pt>
              </c:strCache>
            </c:strRef>
          </c:cat>
          <c:val>
            <c:numRef>
              <c:f>eda_categóricas!$T$5:$T$8</c:f>
              <c:numCache>
                <c:formatCode>0.00%</c:formatCode>
                <c:ptCount val="3"/>
                <c:pt idx="0">
                  <c:v>0.52163405340579605</c:v>
                </c:pt>
                <c:pt idx="1">
                  <c:v>0.50292401079399551</c:v>
                </c:pt>
                <c:pt idx="2">
                  <c:v>0.48299533238269593</c:v>
                </c:pt>
              </c:numCache>
            </c:numRef>
          </c:val>
          <c:extLst>
            <c:ext xmlns:c16="http://schemas.microsoft.com/office/drawing/2014/chart" uri="{C3380CC4-5D6E-409C-BE32-E72D297353CC}">
              <c16:uniqueId val="{00000000-5732-407F-8E7D-6EB52D445F62}"/>
            </c:ext>
          </c:extLst>
        </c:ser>
        <c:ser>
          <c:idx val="1"/>
          <c:order val="1"/>
          <c:tx>
            <c:strRef>
              <c:f>eda_categóricas!$U$3:$U$4</c:f>
              <c:strCache>
                <c:ptCount val="1"/>
                <c:pt idx="0">
                  <c:v>ONLINE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eda_categóricas!$S$5:$S$8</c:f>
              <c:strCache>
                <c:ptCount val="3"/>
                <c:pt idx="0">
                  <c:v>DIRECT SALES</c:v>
                </c:pt>
                <c:pt idx="1">
                  <c:v>ONLINE</c:v>
                </c:pt>
                <c:pt idx="2">
                  <c:v>WHOLESALER</c:v>
                </c:pt>
              </c:strCache>
            </c:strRef>
          </c:cat>
          <c:val>
            <c:numRef>
              <c:f>eda_categóricas!$U$5:$U$8</c:f>
              <c:numCache>
                <c:formatCode>0.00%</c:formatCode>
                <c:ptCount val="3"/>
                <c:pt idx="0">
                  <c:v>0.47836594659420406</c:v>
                </c:pt>
                <c:pt idx="1">
                  <c:v>0.49707598920600443</c:v>
                </c:pt>
                <c:pt idx="2">
                  <c:v>0.51700466761730413</c:v>
                </c:pt>
              </c:numCache>
            </c:numRef>
          </c:val>
          <c:extLst>
            <c:ext xmlns:c16="http://schemas.microsoft.com/office/drawing/2014/chart" uri="{C3380CC4-5D6E-409C-BE32-E72D297353CC}">
              <c16:uniqueId val="{00000001-5732-407F-8E7D-6EB52D445F62}"/>
            </c:ext>
          </c:extLst>
        </c:ser>
        <c:dLbls>
          <c:showLegendKey val="0"/>
          <c:showVal val="0"/>
          <c:showCatName val="0"/>
          <c:showSerName val="0"/>
          <c:showPercent val="0"/>
          <c:showBubbleSize val="0"/>
        </c:dLbls>
        <c:gapWidth val="219"/>
        <c:overlap val="-27"/>
        <c:axId val="281830111"/>
        <c:axId val="281809471"/>
      </c:barChart>
      <c:catAx>
        <c:axId val="28183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809471"/>
        <c:crosses val="autoZero"/>
        <c:auto val="1"/>
        <c:lblAlgn val="ctr"/>
        <c:lblOffset val="100"/>
        <c:noMultiLvlLbl val="0"/>
      </c:catAx>
      <c:valAx>
        <c:axId val="281809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818301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Transacciones</a:t>
            </a:r>
            <a:r>
              <a:rPr lang="es-ES" baseline="0"/>
              <a:t> únicas por categoría</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eda_categóricas!$AL$3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eda_categóricas!$AK$4:$AK$9</c:f>
              <c:strCache>
                <c:ptCount val="5"/>
                <c:pt idx="0">
                  <c:v>Category01</c:v>
                </c:pt>
                <c:pt idx="1">
                  <c:v>Category02</c:v>
                </c:pt>
                <c:pt idx="2">
                  <c:v>Category03</c:v>
                </c:pt>
                <c:pt idx="3">
                  <c:v>Category04</c:v>
                </c:pt>
                <c:pt idx="4">
                  <c:v>Category05</c:v>
                </c:pt>
              </c:strCache>
            </c:strRef>
          </c:cat>
          <c:val>
            <c:numRef>
              <c:f>eda_categóricas!$AL$4:$AL$9</c:f>
              <c:numCache>
                <c:formatCode>0.00%</c:formatCode>
                <c:ptCount val="5"/>
                <c:pt idx="0">
                  <c:v>0.19281663516068054</c:v>
                </c:pt>
                <c:pt idx="1">
                  <c:v>0.22306238185255198</c:v>
                </c:pt>
                <c:pt idx="2">
                  <c:v>0.10396975425330812</c:v>
                </c:pt>
                <c:pt idx="3">
                  <c:v>0.28166351606805295</c:v>
                </c:pt>
                <c:pt idx="4">
                  <c:v>0.19848771266540643</c:v>
                </c:pt>
              </c:numCache>
            </c:numRef>
          </c:val>
          <c:extLst>
            <c:ext xmlns:c16="http://schemas.microsoft.com/office/drawing/2014/chart" uri="{C3380CC4-5D6E-409C-BE32-E72D297353CC}">
              <c16:uniqueId val="{00000000-5732-4FBD-B6DE-5365EEF3325B}"/>
            </c:ext>
          </c:extLst>
        </c:ser>
        <c:dLbls>
          <c:showLegendKey val="0"/>
          <c:showVal val="0"/>
          <c:showCatName val="0"/>
          <c:showSerName val="0"/>
          <c:showPercent val="0"/>
          <c:showBubbleSize val="0"/>
        </c:dLbls>
        <c:gapWidth val="219"/>
        <c:overlap val="-27"/>
        <c:axId val="566068335"/>
        <c:axId val="566068815"/>
      </c:barChart>
      <c:catAx>
        <c:axId val="5660683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66068815"/>
        <c:crosses val="autoZero"/>
        <c:auto val="1"/>
        <c:lblAlgn val="ctr"/>
        <c:lblOffset val="100"/>
        <c:noMultiLvlLbl val="0"/>
      </c:catAx>
      <c:valAx>
        <c:axId val="56606881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66068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Margen</a:t>
            </a:r>
            <a:r>
              <a:rPr lang="es-ES" baseline="0"/>
              <a:t> de beneficio por categorías</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eda_categóricas!$AP$3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eda_categóricas!$AO$4:$AO$9</c:f>
              <c:strCache>
                <c:ptCount val="5"/>
                <c:pt idx="0">
                  <c:v>Category01</c:v>
                </c:pt>
                <c:pt idx="1">
                  <c:v>Category02</c:v>
                </c:pt>
                <c:pt idx="2">
                  <c:v>Category03</c:v>
                </c:pt>
                <c:pt idx="3">
                  <c:v>Category04</c:v>
                </c:pt>
                <c:pt idx="4">
                  <c:v>Category05</c:v>
                </c:pt>
              </c:strCache>
            </c:strRef>
          </c:cat>
          <c:val>
            <c:numRef>
              <c:f>eda_categóricas!$AP$4:$AP$9</c:f>
              <c:numCache>
                <c:formatCode>0.00%</c:formatCode>
                <c:ptCount val="5"/>
                <c:pt idx="0">
                  <c:v>0.16575021726060943</c:v>
                </c:pt>
                <c:pt idx="1">
                  <c:v>0.25346016525183684</c:v>
                </c:pt>
                <c:pt idx="2">
                  <c:v>9.113965005521793E-2</c:v>
                </c:pt>
                <c:pt idx="3">
                  <c:v>0.28710342413615153</c:v>
                </c:pt>
                <c:pt idx="4">
                  <c:v>0.20254654329618432</c:v>
                </c:pt>
              </c:numCache>
            </c:numRef>
          </c:val>
          <c:extLst>
            <c:ext xmlns:c16="http://schemas.microsoft.com/office/drawing/2014/chart" uri="{C3380CC4-5D6E-409C-BE32-E72D297353CC}">
              <c16:uniqueId val="{00000000-1777-4372-9188-5C38BF9F3C7C}"/>
            </c:ext>
          </c:extLst>
        </c:ser>
        <c:dLbls>
          <c:showLegendKey val="0"/>
          <c:showVal val="0"/>
          <c:showCatName val="0"/>
          <c:showSerName val="0"/>
          <c:showPercent val="0"/>
          <c:showBubbleSize val="0"/>
        </c:dLbls>
        <c:gapWidth val="219"/>
        <c:overlap val="-27"/>
        <c:axId val="592155439"/>
        <c:axId val="592177519"/>
      </c:barChart>
      <c:catAx>
        <c:axId val="592155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177519"/>
        <c:crosses val="autoZero"/>
        <c:auto val="1"/>
        <c:lblAlgn val="ctr"/>
        <c:lblOffset val="100"/>
        <c:noMultiLvlLbl val="0"/>
      </c:catAx>
      <c:valAx>
        <c:axId val="5921775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592155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[Supermarket-Sales-Data.xlsx]eda_categóricas!TablaDinámica5</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layout>
            <c:manualLayout>
              <c:x val="-5.5555555555556061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eda_categóricas!$AB$3:$AB$4</c:f>
              <c:strCache>
                <c:ptCount val="1"/>
                <c:pt idx="0">
                  <c:v>Category01</c:v>
                </c:pt>
              </c:strCache>
            </c:strRef>
          </c:tx>
          <c:spPr>
            <a:solidFill>
              <a:schemeClr val="accent1"/>
            </a:solidFill>
            <a:ln>
              <a:noFill/>
            </a:ln>
            <a:effectLst/>
          </c:spPr>
          <c:invertIfNegative val="0"/>
          <c:dPt>
            <c:idx val="1"/>
            <c:invertIfNegative val="0"/>
            <c:bubble3D val="0"/>
            <c:extLst>
              <c:ext xmlns:c16="http://schemas.microsoft.com/office/drawing/2014/chart" uri="{C3380CC4-5D6E-409C-BE32-E72D297353CC}">
                <c16:uniqueId val="{0000000A-5268-49F9-8A78-0EEF5D985671}"/>
              </c:ext>
            </c:extLst>
          </c:dPt>
          <c:dLbls>
            <c:dLbl>
              <c:idx val="1"/>
              <c:layout>
                <c:manualLayout>
                  <c:x val="-5.5555555555556061E-3"/>
                  <c:y val="1.851851851851851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268-49F9-8A78-0EEF5D9856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eda_categóricas!$AA$5:$AA$8</c:f>
              <c:strCache>
                <c:ptCount val="3"/>
                <c:pt idx="0">
                  <c:v>DIRECT SALES</c:v>
                </c:pt>
                <c:pt idx="1">
                  <c:v>ONLINE</c:v>
                </c:pt>
                <c:pt idx="2">
                  <c:v>WHOLESALER</c:v>
                </c:pt>
              </c:strCache>
            </c:strRef>
          </c:cat>
          <c:val>
            <c:numRef>
              <c:f>eda_categóricas!$AB$5:$AB$8</c:f>
              <c:numCache>
                <c:formatCode>0.00%</c:formatCode>
                <c:ptCount val="3"/>
                <c:pt idx="0">
                  <c:v>0.12981094475181587</c:v>
                </c:pt>
                <c:pt idx="1">
                  <c:v>0.18281621473593523</c:v>
                </c:pt>
                <c:pt idx="2">
                  <c:v>0.11405400644959408</c:v>
                </c:pt>
              </c:numCache>
            </c:numRef>
          </c:val>
          <c:extLst>
            <c:ext xmlns:c16="http://schemas.microsoft.com/office/drawing/2014/chart" uri="{C3380CC4-5D6E-409C-BE32-E72D297353CC}">
              <c16:uniqueId val="{00000000-5268-49F9-8A78-0EEF5D985671}"/>
            </c:ext>
          </c:extLst>
        </c:ser>
        <c:ser>
          <c:idx val="1"/>
          <c:order val="1"/>
          <c:tx>
            <c:strRef>
              <c:f>eda_categóricas!$AC$3:$AC$4</c:f>
              <c:strCache>
                <c:ptCount val="1"/>
                <c:pt idx="0">
                  <c:v>Category02</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eda_categóricas!$AA$5:$AA$8</c:f>
              <c:strCache>
                <c:ptCount val="3"/>
                <c:pt idx="0">
                  <c:v>DIRECT SALES</c:v>
                </c:pt>
                <c:pt idx="1">
                  <c:v>ONLINE</c:v>
                </c:pt>
                <c:pt idx="2">
                  <c:v>WHOLESALER</c:v>
                </c:pt>
              </c:strCache>
            </c:strRef>
          </c:cat>
          <c:val>
            <c:numRef>
              <c:f>eda_categóricas!$AC$5:$AC$8</c:f>
              <c:numCache>
                <c:formatCode>0.00%</c:formatCode>
                <c:ptCount val="3"/>
                <c:pt idx="0">
                  <c:v>0.28716662779480628</c:v>
                </c:pt>
                <c:pt idx="1">
                  <c:v>0.19201206567591311</c:v>
                </c:pt>
                <c:pt idx="2">
                  <c:v>0.26933519713234783</c:v>
                </c:pt>
              </c:numCache>
            </c:numRef>
          </c:val>
          <c:extLst>
            <c:ext xmlns:c16="http://schemas.microsoft.com/office/drawing/2014/chart" uri="{C3380CC4-5D6E-409C-BE32-E72D297353CC}">
              <c16:uniqueId val="{0000000B-5268-49F9-8A78-0EEF5D985671}"/>
            </c:ext>
          </c:extLst>
        </c:ser>
        <c:ser>
          <c:idx val="2"/>
          <c:order val="2"/>
          <c:tx>
            <c:strRef>
              <c:f>eda_categóricas!$AD$3:$AD$4</c:f>
              <c:strCache>
                <c:ptCount val="1"/>
                <c:pt idx="0">
                  <c:v>Category03</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eda_categóricas!$AA$5:$AA$8</c:f>
              <c:strCache>
                <c:ptCount val="3"/>
                <c:pt idx="0">
                  <c:v>DIRECT SALES</c:v>
                </c:pt>
                <c:pt idx="1">
                  <c:v>ONLINE</c:v>
                </c:pt>
                <c:pt idx="2">
                  <c:v>WHOLESALER</c:v>
                </c:pt>
              </c:strCache>
            </c:strRef>
          </c:cat>
          <c:val>
            <c:numRef>
              <c:f>eda_categóricas!$AD$5:$AD$8</c:f>
              <c:numCache>
                <c:formatCode>0.00%</c:formatCode>
                <c:ptCount val="3"/>
                <c:pt idx="0">
                  <c:v>8.5349908846637373E-2</c:v>
                </c:pt>
                <c:pt idx="1">
                  <c:v>0.14518202613600237</c:v>
                </c:pt>
                <c:pt idx="2">
                  <c:v>8.5532072770608439E-2</c:v>
                </c:pt>
              </c:numCache>
            </c:numRef>
          </c:val>
          <c:extLst>
            <c:ext xmlns:c16="http://schemas.microsoft.com/office/drawing/2014/chart" uri="{C3380CC4-5D6E-409C-BE32-E72D297353CC}">
              <c16:uniqueId val="{0000000C-5268-49F9-8A78-0EEF5D985671}"/>
            </c:ext>
          </c:extLst>
        </c:ser>
        <c:ser>
          <c:idx val="3"/>
          <c:order val="3"/>
          <c:tx>
            <c:strRef>
              <c:f>eda_categóricas!$AE$3:$AE$4</c:f>
              <c:strCache>
                <c:ptCount val="1"/>
                <c:pt idx="0">
                  <c:v>Category04</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eda_categóricas!$AA$5:$AA$8</c:f>
              <c:strCache>
                <c:ptCount val="3"/>
                <c:pt idx="0">
                  <c:v>DIRECT SALES</c:v>
                </c:pt>
                <c:pt idx="1">
                  <c:v>ONLINE</c:v>
                </c:pt>
                <c:pt idx="2">
                  <c:v>WHOLESALER</c:v>
                </c:pt>
              </c:strCache>
            </c:strRef>
          </c:cat>
          <c:val>
            <c:numRef>
              <c:f>eda_categóricas!$AE$5:$AE$8</c:f>
              <c:numCache>
                <c:formatCode>0.00%</c:formatCode>
                <c:ptCount val="3"/>
                <c:pt idx="0">
                  <c:v>0.25573313938805114</c:v>
                </c:pt>
                <c:pt idx="1">
                  <c:v>0.28206620203262028</c:v>
                </c:pt>
                <c:pt idx="2">
                  <c:v>0.1923897788362624</c:v>
                </c:pt>
              </c:numCache>
            </c:numRef>
          </c:val>
          <c:extLst>
            <c:ext xmlns:c16="http://schemas.microsoft.com/office/drawing/2014/chart" uri="{C3380CC4-5D6E-409C-BE32-E72D297353CC}">
              <c16:uniqueId val="{0000000D-5268-49F9-8A78-0EEF5D985671}"/>
            </c:ext>
          </c:extLst>
        </c:ser>
        <c:ser>
          <c:idx val="4"/>
          <c:order val="4"/>
          <c:tx>
            <c:strRef>
              <c:f>eda_categóricas!$AF$3:$AF$4</c:f>
              <c:strCache>
                <c:ptCount val="1"/>
                <c:pt idx="0">
                  <c:v>Category05</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eda_categóricas!$AA$5:$AA$8</c:f>
              <c:strCache>
                <c:ptCount val="3"/>
                <c:pt idx="0">
                  <c:v>DIRECT SALES</c:v>
                </c:pt>
                <c:pt idx="1">
                  <c:v>ONLINE</c:v>
                </c:pt>
                <c:pt idx="2">
                  <c:v>WHOLESALER</c:v>
                </c:pt>
              </c:strCache>
            </c:strRef>
          </c:cat>
          <c:val>
            <c:numRef>
              <c:f>eda_categóricas!$AF$5:$AF$8</c:f>
              <c:numCache>
                <c:formatCode>0.00%</c:formatCode>
                <c:ptCount val="3"/>
                <c:pt idx="0">
                  <c:v>0.24193937921868941</c:v>
                </c:pt>
                <c:pt idx="1">
                  <c:v>0.19792349141952917</c:v>
                </c:pt>
                <c:pt idx="2">
                  <c:v>0.33868894481118728</c:v>
                </c:pt>
              </c:numCache>
            </c:numRef>
          </c:val>
          <c:extLst>
            <c:ext xmlns:c16="http://schemas.microsoft.com/office/drawing/2014/chart" uri="{C3380CC4-5D6E-409C-BE32-E72D297353CC}">
              <c16:uniqueId val="{0000000E-5268-49F9-8A78-0EEF5D985671}"/>
            </c:ext>
          </c:extLst>
        </c:ser>
        <c:dLbls>
          <c:showLegendKey val="0"/>
          <c:showVal val="0"/>
          <c:showCatName val="0"/>
          <c:showSerName val="0"/>
          <c:showPercent val="0"/>
          <c:showBubbleSize val="0"/>
        </c:dLbls>
        <c:gapWidth val="219"/>
        <c:overlap val="-27"/>
        <c:axId val="196110191"/>
        <c:axId val="639188111"/>
      </c:barChart>
      <c:catAx>
        <c:axId val="1961101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639188111"/>
        <c:crosses val="autoZero"/>
        <c:auto val="1"/>
        <c:lblAlgn val="ctr"/>
        <c:lblOffset val="100"/>
        <c:noMultiLvlLbl val="0"/>
      </c:catAx>
      <c:valAx>
        <c:axId val="63918811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6110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[Supermarket-Sales-Data.xlsx]eda_temporales!TablaDinámica8</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eda_temporales!$B$3:$B$4</c:f>
              <c:strCache>
                <c:ptCount val="1"/>
                <c:pt idx="0">
                  <c:v>Category01</c:v>
                </c:pt>
              </c:strCache>
            </c:strRef>
          </c:tx>
          <c:spPr>
            <a:ln w="28575" cap="rnd">
              <a:solidFill>
                <a:schemeClr val="accent1"/>
              </a:solidFill>
              <a:round/>
            </a:ln>
            <a:effectLst/>
          </c:spPr>
          <c:marker>
            <c:symbol val="none"/>
          </c:marker>
          <c:cat>
            <c:strRef>
              <c:f>eda_temporales!$A$5:$A$29</c:f>
              <c:strCache>
                <c:ptCount val="24"/>
                <c:pt idx="0">
                  <c:v>Apr2021</c:v>
                </c:pt>
                <c:pt idx="1">
                  <c:v>Apr2022</c:v>
                </c:pt>
                <c:pt idx="2">
                  <c:v>Aug2021</c:v>
                </c:pt>
                <c:pt idx="3">
                  <c:v>Aug2022</c:v>
                </c:pt>
                <c:pt idx="4">
                  <c:v>Dec2021</c:v>
                </c:pt>
                <c:pt idx="5">
                  <c:v>Dec2022</c:v>
                </c:pt>
                <c:pt idx="6">
                  <c:v>Feb2021</c:v>
                </c:pt>
                <c:pt idx="7">
                  <c:v>Feb2022</c:v>
                </c:pt>
                <c:pt idx="8">
                  <c:v>Jan2021</c:v>
                </c:pt>
                <c:pt idx="9">
                  <c:v>Jan2022</c:v>
                </c:pt>
                <c:pt idx="10">
                  <c:v>Jul2021</c:v>
                </c:pt>
                <c:pt idx="11">
                  <c:v>Jul2022</c:v>
                </c:pt>
                <c:pt idx="12">
                  <c:v>Jun2021</c:v>
                </c:pt>
                <c:pt idx="13">
                  <c:v>Jun2022</c:v>
                </c:pt>
                <c:pt idx="14">
                  <c:v>Mar2021</c:v>
                </c:pt>
                <c:pt idx="15">
                  <c:v>Mar2022</c:v>
                </c:pt>
                <c:pt idx="16">
                  <c:v>May2021</c:v>
                </c:pt>
                <c:pt idx="17">
                  <c:v>May2022</c:v>
                </c:pt>
                <c:pt idx="18">
                  <c:v>Nov2021</c:v>
                </c:pt>
                <c:pt idx="19">
                  <c:v>Nov2022</c:v>
                </c:pt>
                <c:pt idx="20">
                  <c:v>Oct2021</c:v>
                </c:pt>
                <c:pt idx="21">
                  <c:v>Oct2022</c:v>
                </c:pt>
                <c:pt idx="22">
                  <c:v>Sep2021</c:v>
                </c:pt>
                <c:pt idx="23">
                  <c:v>Sep2022</c:v>
                </c:pt>
              </c:strCache>
            </c:strRef>
          </c:cat>
          <c:val>
            <c:numRef>
              <c:f>eda_temporales!$B$5:$B$29</c:f>
              <c:numCache>
                <c:formatCode>0.00%</c:formatCode>
                <c:ptCount val="24"/>
                <c:pt idx="0">
                  <c:v>2.7552346852672979E-2</c:v>
                </c:pt>
                <c:pt idx="1">
                  <c:v>0.29280686633627817</c:v>
                </c:pt>
                <c:pt idx="2">
                  <c:v>0.17047953523484427</c:v>
                </c:pt>
                <c:pt idx="3">
                  <c:v>9.8529798175698541E-2</c:v>
                </c:pt>
                <c:pt idx="4">
                  <c:v>3.2117021535213092E-2</c:v>
                </c:pt>
                <c:pt idx="5">
                  <c:v>0.13434224560789237</c:v>
                </c:pt>
                <c:pt idx="6">
                  <c:v>0.1357561568673534</c:v>
                </c:pt>
                <c:pt idx="7">
                  <c:v>0.46131796484579563</c:v>
                </c:pt>
                <c:pt idx="8">
                  <c:v>0.15671685426107293</c:v>
                </c:pt>
                <c:pt idx="9">
                  <c:v>7.2203608643531203E-2</c:v>
                </c:pt>
                <c:pt idx="10">
                  <c:v>0.26139711145097988</c:v>
                </c:pt>
                <c:pt idx="11">
                  <c:v>0.15387416012974545</c:v>
                </c:pt>
                <c:pt idx="12">
                  <c:v>0.11772230982060518</c:v>
                </c:pt>
                <c:pt idx="13">
                  <c:v>0.20053697604904286</c:v>
                </c:pt>
                <c:pt idx="14">
                  <c:v>0.14836971028854137</c:v>
                </c:pt>
                <c:pt idx="15">
                  <c:v>6.5876982731117528E-2</c:v>
                </c:pt>
                <c:pt idx="16">
                  <c:v>0.18222276306868557</c:v>
                </c:pt>
                <c:pt idx="17">
                  <c:v>0.19946258337224304</c:v>
                </c:pt>
                <c:pt idx="18">
                  <c:v>0.15160098522167487</c:v>
                </c:pt>
                <c:pt idx="19">
                  <c:v>3.2771389216337155E-2</c:v>
                </c:pt>
                <c:pt idx="20">
                  <c:v>3.2691197889472084E-2</c:v>
                </c:pt>
                <c:pt idx="21">
                  <c:v>0.37338040093277025</c:v>
                </c:pt>
                <c:pt idx="22">
                  <c:v>0.12163710346462291</c:v>
                </c:pt>
                <c:pt idx="23">
                  <c:v>0.13524017422704604</c:v>
                </c:pt>
              </c:numCache>
            </c:numRef>
          </c:val>
          <c:smooth val="0"/>
          <c:extLst>
            <c:ext xmlns:c16="http://schemas.microsoft.com/office/drawing/2014/chart" uri="{C3380CC4-5D6E-409C-BE32-E72D297353CC}">
              <c16:uniqueId val="{00000000-37C2-46AB-8299-17984AAF1D35}"/>
            </c:ext>
          </c:extLst>
        </c:ser>
        <c:ser>
          <c:idx val="1"/>
          <c:order val="1"/>
          <c:tx>
            <c:strRef>
              <c:f>eda_temporales!$C$3:$C$4</c:f>
              <c:strCache>
                <c:ptCount val="1"/>
                <c:pt idx="0">
                  <c:v>Category02</c:v>
                </c:pt>
              </c:strCache>
            </c:strRef>
          </c:tx>
          <c:spPr>
            <a:ln w="28575" cap="rnd">
              <a:solidFill>
                <a:schemeClr val="accent2"/>
              </a:solidFill>
              <a:round/>
            </a:ln>
            <a:effectLst/>
          </c:spPr>
          <c:marker>
            <c:symbol val="none"/>
          </c:marker>
          <c:cat>
            <c:strRef>
              <c:f>eda_temporales!$A$5:$A$29</c:f>
              <c:strCache>
                <c:ptCount val="24"/>
                <c:pt idx="0">
                  <c:v>Apr2021</c:v>
                </c:pt>
                <c:pt idx="1">
                  <c:v>Apr2022</c:v>
                </c:pt>
                <c:pt idx="2">
                  <c:v>Aug2021</c:v>
                </c:pt>
                <c:pt idx="3">
                  <c:v>Aug2022</c:v>
                </c:pt>
                <c:pt idx="4">
                  <c:v>Dec2021</c:v>
                </c:pt>
                <c:pt idx="5">
                  <c:v>Dec2022</c:v>
                </c:pt>
                <c:pt idx="6">
                  <c:v>Feb2021</c:v>
                </c:pt>
                <c:pt idx="7">
                  <c:v>Feb2022</c:v>
                </c:pt>
                <c:pt idx="8">
                  <c:v>Jan2021</c:v>
                </c:pt>
                <c:pt idx="9">
                  <c:v>Jan2022</c:v>
                </c:pt>
                <c:pt idx="10">
                  <c:v>Jul2021</c:v>
                </c:pt>
                <c:pt idx="11">
                  <c:v>Jul2022</c:v>
                </c:pt>
                <c:pt idx="12">
                  <c:v>Jun2021</c:v>
                </c:pt>
                <c:pt idx="13">
                  <c:v>Jun2022</c:v>
                </c:pt>
                <c:pt idx="14">
                  <c:v>Mar2021</c:v>
                </c:pt>
                <c:pt idx="15">
                  <c:v>Mar2022</c:v>
                </c:pt>
                <c:pt idx="16">
                  <c:v>May2021</c:v>
                </c:pt>
                <c:pt idx="17">
                  <c:v>May2022</c:v>
                </c:pt>
                <c:pt idx="18">
                  <c:v>Nov2021</c:v>
                </c:pt>
                <c:pt idx="19">
                  <c:v>Nov2022</c:v>
                </c:pt>
                <c:pt idx="20">
                  <c:v>Oct2021</c:v>
                </c:pt>
                <c:pt idx="21">
                  <c:v>Oct2022</c:v>
                </c:pt>
                <c:pt idx="22">
                  <c:v>Sep2021</c:v>
                </c:pt>
                <c:pt idx="23">
                  <c:v>Sep2022</c:v>
                </c:pt>
              </c:strCache>
            </c:strRef>
          </c:cat>
          <c:val>
            <c:numRef>
              <c:f>eda_temporales!$C$5:$C$29</c:f>
              <c:numCache>
                <c:formatCode>0.00%</c:formatCode>
                <c:ptCount val="24"/>
                <c:pt idx="0">
                  <c:v>0.33605262214808612</c:v>
                </c:pt>
                <c:pt idx="1">
                  <c:v>0.31129246570423036</c:v>
                </c:pt>
                <c:pt idx="2">
                  <c:v>0.12356976400695832</c:v>
                </c:pt>
                <c:pt idx="3">
                  <c:v>0.27312220818057825</c:v>
                </c:pt>
                <c:pt idx="4">
                  <c:v>0.40470642166787629</c:v>
                </c:pt>
                <c:pt idx="5">
                  <c:v>0.19012420125076593</c:v>
                </c:pt>
                <c:pt idx="6">
                  <c:v>0.16646252999905087</c:v>
                </c:pt>
                <c:pt idx="7">
                  <c:v>0.28844669509917575</c:v>
                </c:pt>
                <c:pt idx="8">
                  <c:v>7.2854845782780273E-2</c:v>
                </c:pt>
                <c:pt idx="9">
                  <c:v>0.37243063087590184</c:v>
                </c:pt>
                <c:pt idx="10">
                  <c:v>9.0061854427375659E-2</c:v>
                </c:pt>
                <c:pt idx="11">
                  <c:v>0.20128200884828829</c:v>
                </c:pt>
                <c:pt idx="12">
                  <c:v>0.18475655913551964</c:v>
                </c:pt>
                <c:pt idx="13">
                  <c:v>0.21014321896605487</c:v>
                </c:pt>
                <c:pt idx="14">
                  <c:v>0.1945231626559992</c:v>
                </c:pt>
                <c:pt idx="15">
                  <c:v>5.2060240668177327E-2</c:v>
                </c:pt>
                <c:pt idx="16">
                  <c:v>0.28625071710446254</c:v>
                </c:pt>
                <c:pt idx="17">
                  <c:v>0.26840219048296377</c:v>
                </c:pt>
                <c:pt idx="18">
                  <c:v>0.27084902926687915</c:v>
                </c:pt>
                <c:pt idx="19">
                  <c:v>0.45851256144635483</c:v>
                </c:pt>
                <c:pt idx="20">
                  <c:v>0.3217455824562368</c:v>
                </c:pt>
                <c:pt idx="21">
                  <c:v>0.2966645047257388</c:v>
                </c:pt>
                <c:pt idx="22">
                  <c:v>0.21417566354950307</c:v>
                </c:pt>
                <c:pt idx="23">
                  <c:v>0.1445023614497159</c:v>
                </c:pt>
              </c:numCache>
            </c:numRef>
          </c:val>
          <c:smooth val="0"/>
          <c:extLst>
            <c:ext xmlns:c16="http://schemas.microsoft.com/office/drawing/2014/chart" uri="{C3380CC4-5D6E-409C-BE32-E72D297353CC}">
              <c16:uniqueId val="{00000001-37C2-46AB-8299-17984AAF1D35}"/>
            </c:ext>
          </c:extLst>
        </c:ser>
        <c:ser>
          <c:idx val="2"/>
          <c:order val="2"/>
          <c:tx>
            <c:strRef>
              <c:f>eda_temporales!$D$3:$D$4</c:f>
              <c:strCache>
                <c:ptCount val="1"/>
                <c:pt idx="0">
                  <c:v>Category03</c:v>
                </c:pt>
              </c:strCache>
            </c:strRef>
          </c:tx>
          <c:spPr>
            <a:ln w="28575" cap="rnd">
              <a:solidFill>
                <a:schemeClr val="accent3"/>
              </a:solidFill>
              <a:round/>
            </a:ln>
            <a:effectLst/>
          </c:spPr>
          <c:marker>
            <c:symbol val="none"/>
          </c:marker>
          <c:cat>
            <c:strRef>
              <c:f>eda_temporales!$A$5:$A$29</c:f>
              <c:strCache>
                <c:ptCount val="24"/>
                <c:pt idx="0">
                  <c:v>Apr2021</c:v>
                </c:pt>
                <c:pt idx="1">
                  <c:v>Apr2022</c:v>
                </c:pt>
                <c:pt idx="2">
                  <c:v>Aug2021</c:v>
                </c:pt>
                <c:pt idx="3">
                  <c:v>Aug2022</c:v>
                </c:pt>
                <c:pt idx="4">
                  <c:v>Dec2021</c:v>
                </c:pt>
                <c:pt idx="5">
                  <c:v>Dec2022</c:v>
                </c:pt>
                <c:pt idx="6">
                  <c:v>Feb2021</c:v>
                </c:pt>
                <c:pt idx="7">
                  <c:v>Feb2022</c:v>
                </c:pt>
                <c:pt idx="8">
                  <c:v>Jan2021</c:v>
                </c:pt>
                <c:pt idx="9">
                  <c:v>Jan2022</c:v>
                </c:pt>
                <c:pt idx="10">
                  <c:v>Jul2021</c:v>
                </c:pt>
                <c:pt idx="11">
                  <c:v>Jul2022</c:v>
                </c:pt>
                <c:pt idx="12">
                  <c:v>Jun2021</c:v>
                </c:pt>
                <c:pt idx="13">
                  <c:v>Jun2022</c:v>
                </c:pt>
                <c:pt idx="14">
                  <c:v>Mar2021</c:v>
                </c:pt>
                <c:pt idx="15">
                  <c:v>Mar2022</c:v>
                </c:pt>
                <c:pt idx="16">
                  <c:v>May2021</c:v>
                </c:pt>
                <c:pt idx="17">
                  <c:v>May2022</c:v>
                </c:pt>
                <c:pt idx="18">
                  <c:v>Nov2021</c:v>
                </c:pt>
                <c:pt idx="19">
                  <c:v>Nov2022</c:v>
                </c:pt>
                <c:pt idx="20">
                  <c:v>Oct2021</c:v>
                </c:pt>
                <c:pt idx="21">
                  <c:v>Oct2022</c:v>
                </c:pt>
                <c:pt idx="22">
                  <c:v>Sep2021</c:v>
                </c:pt>
                <c:pt idx="23">
                  <c:v>Sep2022</c:v>
                </c:pt>
              </c:strCache>
            </c:strRef>
          </c:cat>
          <c:val>
            <c:numRef>
              <c:f>eda_temporales!$D$5:$D$29</c:f>
              <c:numCache>
                <c:formatCode>0.00%</c:formatCode>
                <c:ptCount val="24"/>
                <c:pt idx="0">
                  <c:v>9.3821979976738315E-2</c:v>
                </c:pt>
                <c:pt idx="1">
                  <c:v>0</c:v>
                </c:pt>
                <c:pt idx="2">
                  <c:v>0.36981652279515542</c:v>
                </c:pt>
                <c:pt idx="3">
                  <c:v>0.12977064851540898</c:v>
                </c:pt>
                <c:pt idx="4">
                  <c:v>9.2405894140241099E-2</c:v>
                </c:pt>
                <c:pt idx="5">
                  <c:v>0</c:v>
                </c:pt>
                <c:pt idx="6">
                  <c:v>5.480956534708508E-2</c:v>
                </c:pt>
                <c:pt idx="7">
                  <c:v>0</c:v>
                </c:pt>
                <c:pt idx="8">
                  <c:v>0.11825756468352583</c:v>
                </c:pt>
                <c:pt idx="9">
                  <c:v>7.6869200943218086E-2</c:v>
                </c:pt>
                <c:pt idx="10">
                  <c:v>9.3843939998945289E-2</c:v>
                </c:pt>
                <c:pt idx="11">
                  <c:v>6.8476777840296857E-3</c:v>
                </c:pt>
                <c:pt idx="12">
                  <c:v>0.35787079734362026</c:v>
                </c:pt>
                <c:pt idx="13">
                  <c:v>8.3375799569506442E-2</c:v>
                </c:pt>
                <c:pt idx="14">
                  <c:v>0.26443712314291046</c:v>
                </c:pt>
                <c:pt idx="15">
                  <c:v>0</c:v>
                </c:pt>
                <c:pt idx="16">
                  <c:v>9.5596543991099278E-2</c:v>
                </c:pt>
                <c:pt idx="17">
                  <c:v>0.18127452465839411</c:v>
                </c:pt>
                <c:pt idx="18">
                  <c:v>0</c:v>
                </c:pt>
                <c:pt idx="19">
                  <c:v>4.7676670338582521E-2</c:v>
                </c:pt>
                <c:pt idx="20">
                  <c:v>0.23928110143175138</c:v>
                </c:pt>
                <c:pt idx="21">
                  <c:v>8.983112105713964E-2</c:v>
                </c:pt>
                <c:pt idx="22">
                  <c:v>0.14176510093627781</c:v>
                </c:pt>
                <c:pt idx="23">
                  <c:v>0</c:v>
                </c:pt>
              </c:numCache>
            </c:numRef>
          </c:val>
          <c:smooth val="0"/>
          <c:extLst>
            <c:ext xmlns:c16="http://schemas.microsoft.com/office/drawing/2014/chart" uri="{C3380CC4-5D6E-409C-BE32-E72D297353CC}">
              <c16:uniqueId val="{00000002-37C2-46AB-8299-17984AAF1D35}"/>
            </c:ext>
          </c:extLst>
        </c:ser>
        <c:ser>
          <c:idx val="3"/>
          <c:order val="3"/>
          <c:tx>
            <c:strRef>
              <c:f>eda_temporales!$E$3:$E$4</c:f>
              <c:strCache>
                <c:ptCount val="1"/>
                <c:pt idx="0">
                  <c:v>Category04</c:v>
                </c:pt>
              </c:strCache>
            </c:strRef>
          </c:tx>
          <c:spPr>
            <a:ln w="28575" cap="rnd">
              <a:solidFill>
                <a:schemeClr val="accent4"/>
              </a:solidFill>
              <a:round/>
            </a:ln>
            <a:effectLst/>
          </c:spPr>
          <c:marker>
            <c:symbol val="none"/>
          </c:marker>
          <c:cat>
            <c:strRef>
              <c:f>eda_temporales!$A$5:$A$29</c:f>
              <c:strCache>
                <c:ptCount val="24"/>
                <c:pt idx="0">
                  <c:v>Apr2021</c:v>
                </c:pt>
                <c:pt idx="1">
                  <c:v>Apr2022</c:v>
                </c:pt>
                <c:pt idx="2">
                  <c:v>Aug2021</c:v>
                </c:pt>
                <c:pt idx="3">
                  <c:v>Aug2022</c:v>
                </c:pt>
                <c:pt idx="4">
                  <c:v>Dec2021</c:v>
                </c:pt>
                <c:pt idx="5">
                  <c:v>Dec2022</c:v>
                </c:pt>
                <c:pt idx="6">
                  <c:v>Feb2021</c:v>
                </c:pt>
                <c:pt idx="7">
                  <c:v>Feb2022</c:v>
                </c:pt>
                <c:pt idx="8">
                  <c:v>Jan2021</c:v>
                </c:pt>
                <c:pt idx="9">
                  <c:v>Jan2022</c:v>
                </c:pt>
                <c:pt idx="10">
                  <c:v>Jul2021</c:v>
                </c:pt>
                <c:pt idx="11">
                  <c:v>Jul2022</c:v>
                </c:pt>
                <c:pt idx="12">
                  <c:v>Jun2021</c:v>
                </c:pt>
                <c:pt idx="13">
                  <c:v>Jun2022</c:v>
                </c:pt>
                <c:pt idx="14">
                  <c:v>Mar2021</c:v>
                </c:pt>
                <c:pt idx="15">
                  <c:v>Mar2022</c:v>
                </c:pt>
                <c:pt idx="16">
                  <c:v>May2021</c:v>
                </c:pt>
                <c:pt idx="17">
                  <c:v>May2022</c:v>
                </c:pt>
                <c:pt idx="18">
                  <c:v>Nov2021</c:v>
                </c:pt>
                <c:pt idx="19">
                  <c:v>Nov2022</c:v>
                </c:pt>
                <c:pt idx="20">
                  <c:v>Oct2021</c:v>
                </c:pt>
                <c:pt idx="21">
                  <c:v>Oct2022</c:v>
                </c:pt>
                <c:pt idx="22">
                  <c:v>Sep2021</c:v>
                </c:pt>
                <c:pt idx="23">
                  <c:v>Sep2022</c:v>
                </c:pt>
              </c:strCache>
            </c:strRef>
          </c:cat>
          <c:val>
            <c:numRef>
              <c:f>eda_temporales!$E$5:$E$29</c:f>
              <c:numCache>
                <c:formatCode>0.00%</c:formatCode>
                <c:ptCount val="24"/>
                <c:pt idx="0">
                  <c:v>0.36773928709890757</c:v>
                </c:pt>
                <c:pt idx="1">
                  <c:v>0.15748222365869421</c:v>
                </c:pt>
                <c:pt idx="2">
                  <c:v>0.26933403354449076</c:v>
                </c:pt>
                <c:pt idx="3">
                  <c:v>0.39236245792720315</c:v>
                </c:pt>
                <c:pt idx="4">
                  <c:v>9.1728686181832039E-2</c:v>
                </c:pt>
                <c:pt idx="5">
                  <c:v>0.29572606345902591</c:v>
                </c:pt>
                <c:pt idx="6">
                  <c:v>0.49277536981880793</c:v>
                </c:pt>
                <c:pt idx="7">
                  <c:v>0.16505888798418755</c:v>
                </c:pt>
                <c:pt idx="8">
                  <c:v>0.12445548896360177</c:v>
                </c:pt>
                <c:pt idx="9">
                  <c:v>0.2799201689712863</c:v>
                </c:pt>
                <c:pt idx="10">
                  <c:v>0.19796053672465361</c:v>
                </c:pt>
                <c:pt idx="11">
                  <c:v>0.37800505301250015</c:v>
                </c:pt>
                <c:pt idx="12">
                  <c:v>0.18900425430636958</c:v>
                </c:pt>
                <c:pt idx="13">
                  <c:v>6.9704206819443712E-2</c:v>
                </c:pt>
                <c:pt idx="14">
                  <c:v>0.14315175936726404</c:v>
                </c:pt>
                <c:pt idx="15">
                  <c:v>0.77908755511563044</c:v>
                </c:pt>
                <c:pt idx="16">
                  <c:v>8.5461467586878281E-2</c:v>
                </c:pt>
                <c:pt idx="17">
                  <c:v>0.17520153123540885</c:v>
                </c:pt>
                <c:pt idx="18">
                  <c:v>7.9107505070993858E-2</c:v>
                </c:pt>
                <c:pt idx="19">
                  <c:v>0.26193939683724826</c:v>
                </c:pt>
                <c:pt idx="20">
                  <c:v>0.34989145071312766</c:v>
                </c:pt>
                <c:pt idx="21">
                  <c:v>1.0199080102386874E-2</c:v>
                </c:pt>
                <c:pt idx="22">
                  <c:v>0.11243516882911661</c:v>
                </c:pt>
                <c:pt idx="23">
                  <c:v>0.41170830230636618</c:v>
                </c:pt>
              </c:numCache>
            </c:numRef>
          </c:val>
          <c:smooth val="0"/>
          <c:extLst>
            <c:ext xmlns:c16="http://schemas.microsoft.com/office/drawing/2014/chart" uri="{C3380CC4-5D6E-409C-BE32-E72D297353CC}">
              <c16:uniqueId val="{00000003-37C2-46AB-8299-17984AAF1D35}"/>
            </c:ext>
          </c:extLst>
        </c:ser>
        <c:ser>
          <c:idx val="4"/>
          <c:order val="4"/>
          <c:tx>
            <c:strRef>
              <c:f>eda_temporales!$F$3:$F$4</c:f>
              <c:strCache>
                <c:ptCount val="1"/>
                <c:pt idx="0">
                  <c:v>Category05</c:v>
                </c:pt>
              </c:strCache>
            </c:strRef>
          </c:tx>
          <c:spPr>
            <a:ln w="28575" cap="rnd">
              <a:solidFill>
                <a:schemeClr val="accent5"/>
              </a:solidFill>
              <a:round/>
            </a:ln>
            <a:effectLst/>
          </c:spPr>
          <c:marker>
            <c:symbol val="none"/>
          </c:marker>
          <c:cat>
            <c:strRef>
              <c:f>eda_temporales!$A$5:$A$29</c:f>
              <c:strCache>
                <c:ptCount val="24"/>
                <c:pt idx="0">
                  <c:v>Apr2021</c:v>
                </c:pt>
                <c:pt idx="1">
                  <c:v>Apr2022</c:v>
                </c:pt>
                <c:pt idx="2">
                  <c:v>Aug2021</c:v>
                </c:pt>
                <c:pt idx="3">
                  <c:v>Aug2022</c:v>
                </c:pt>
                <c:pt idx="4">
                  <c:v>Dec2021</c:v>
                </c:pt>
                <c:pt idx="5">
                  <c:v>Dec2022</c:v>
                </c:pt>
                <c:pt idx="6">
                  <c:v>Feb2021</c:v>
                </c:pt>
                <c:pt idx="7">
                  <c:v>Feb2022</c:v>
                </c:pt>
                <c:pt idx="8">
                  <c:v>Jan2021</c:v>
                </c:pt>
                <c:pt idx="9">
                  <c:v>Jan2022</c:v>
                </c:pt>
                <c:pt idx="10">
                  <c:v>Jul2021</c:v>
                </c:pt>
                <c:pt idx="11">
                  <c:v>Jul2022</c:v>
                </c:pt>
                <c:pt idx="12">
                  <c:v>Jun2021</c:v>
                </c:pt>
                <c:pt idx="13">
                  <c:v>Jun2022</c:v>
                </c:pt>
                <c:pt idx="14">
                  <c:v>Mar2021</c:v>
                </c:pt>
                <c:pt idx="15">
                  <c:v>Mar2022</c:v>
                </c:pt>
                <c:pt idx="16">
                  <c:v>May2021</c:v>
                </c:pt>
                <c:pt idx="17">
                  <c:v>May2022</c:v>
                </c:pt>
                <c:pt idx="18">
                  <c:v>Nov2021</c:v>
                </c:pt>
                <c:pt idx="19">
                  <c:v>Nov2022</c:v>
                </c:pt>
                <c:pt idx="20">
                  <c:v>Oct2021</c:v>
                </c:pt>
                <c:pt idx="21">
                  <c:v>Oct2022</c:v>
                </c:pt>
                <c:pt idx="22">
                  <c:v>Sep2021</c:v>
                </c:pt>
                <c:pt idx="23">
                  <c:v>Sep2022</c:v>
                </c:pt>
              </c:strCache>
            </c:strRef>
          </c:cat>
          <c:val>
            <c:numRef>
              <c:f>eda_temporales!$F$5:$F$29</c:f>
              <c:numCache>
                <c:formatCode>0.00%</c:formatCode>
                <c:ptCount val="24"/>
                <c:pt idx="0">
                  <c:v>0.17483376392359495</c:v>
                </c:pt>
                <c:pt idx="1">
                  <c:v>0.23841844430079717</c:v>
                </c:pt>
                <c:pt idx="2">
                  <c:v>6.6800144418551213E-2</c:v>
                </c:pt>
                <c:pt idx="3">
                  <c:v>0.10621488720111108</c:v>
                </c:pt>
                <c:pt idx="4">
                  <c:v>0.37904197647483739</c:v>
                </c:pt>
                <c:pt idx="5">
                  <c:v>0.37980748968231581</c:v>
                </c:pt>
                <c:pt idx="6">
                  <c:v>0.15019637796770272</c:v>
                </c:pt>
                <c:pt idx="7">
                  <c:v>8.5176452070841152E-2</c:v>
                </c:pt>
                <c:pt idx="8">
                  <c:v>0.52771524630901911</c:v>
                </c:pt>
                <c:pt idx="9">
                  <c:v>0.19857639056606258</c:v>
                </c:pt>
                <c:pt idx="10">
                  <c:v>0.35673655739804561</c:v>
                </c:pt>
                <c:pt idx="11">
                  <c:v>0.25999110022543642</c:v>
                </c:pt>
                <c:pt idx="12">
                  <c:v>0.15064607939388527</c:v>
                </c:pt>
                <c:pt idx="13">
                  <c:v>0.43623979859595213</c:v>
                </c:pt>
                <c:pt idx="14">
                  <c:v>0.24951824454528498</c:v>
                </c:pt>
                <c:pt idx="15">
                  <c:v>0.10297522148507481</c:v>
                </c:pt>
                <c:pt idx="16">
                  <c:v>0.35046850824887432</c:v>
                </c:pt>
                <c:pt idx="17">
                  <c:v>0.17565917025099023</c:v>
                </c:pt>
                <c:pt idx="18">
                  <c:v>0.49844248044045208</c:v>
                </c:pt>
                <c:pt idx="19">
                  <c:v>0.19909998216147723</c:v>
                </c:pt>
                <c:pt idx="20">
                  <c:v>5.6390667509412198E-2</c:v>
                </c:pt>
                <c:pt idx="21">
                  <c:v>0.22992489318196441</c:v>
                </c:pt>
                <c:pt idx="22">
                  <c:v>0.40998696322047962</c:v>
                </c:pt>
                <c:pt idx="23">
                  <c:v>0.30854916201687188</c:v>
                </c:pt>
              </c:numCache>
            </c:numRef>
          </c:val>
          <c:smooth val="0"/>
          <c:extLst>
            <c:ext xmlns:c16="http://schemas.microsoft.com/office/drawing/2014/chart" uri="{C3380CC4-5D6E-409C-BE32-E72D297353CC}">
              <c16:uniqueId val="{00000004-37C2-46AB-8299-17984AAF1D35}"/>
            </c:ext>
          </c:extLst>
        </c:ser>
        <c:dLbls>
          <c:showLegendKey val="0"/>
          <c:showVal val="0"/>
          <c:showCatName val="0"/>
          <c:showSerName val="0"/>
          <c:showPercent val="0"/>
          <c:showBubbleSize val="0"/>
        </c:dLbls>
        <c:smooth val="0"/>
        <c:axId val="2004019136"/>
        <c:axId val="2004021056"/>
      </c:lineChart>
      <c:catAx>
        <c:axId val="200401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04021056"/>
        <c:crosses val="autoZero"/>
        <c:auto val="1"/>
        <c:lblAlgn val="ctr"/>
        <c:lblOffset val="100"/>
        <c:noMultiLvlLbl val="0"/>
      </c:catAx>
      <c:valAx>
        <c:axId val="200402105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0401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[Supermarket-Sales-Data.xlsx]eda_temporales!TablaDinámica9</c:name>
    <c:fmtId val="2"/>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eda_temporales!$L$3:$L$4</c:f>
              <c:strCache>
                <c:ptCount val="1"/>
                <c:pt idx="0">
                  <c:v>2021</c:v>
                </c:pt>
              </c:strCache>
            </c:strRef>
          </c:tx>
          <c:spPr>
            <a:ln w="28575" cap="rnd">
              <a:solidFill>
                <a:schemeClr val="accent1"/>
              </a:solidFill>
              <a:round/>
            </a:ln>
            <a:effectLst/>
          </c:spPr>
          <c:marker>
            <c:symbol val="none"/>
          </c:marker>
          <c:cat>
            <c:strRef>
              <c:f>eda_temporales!$K$5:$K$10</c:f>
              <c:strCache>
                <c:ptCount val="5"/>
                <c:pt idx="0">
                  <c:v>Category01</c:v>
                </c:pt>
                <c:pt idx="1">
                  <c:v>Category02</c:v>
                </c:pt>
                <c:pt idx="2">
                  <c:v>Category03</c:v>
                </c:pt>
                <c:pt idx="3">
                  <c:v>Category04</c:v>
                </c:pt>
                <c:pt idx="4">
                  <c:v>Category05</c:v>
                </c:pt>
              </c:strCache>
            </c:strRef>
          </c:cat>
          <c:val>
            <c:numRef>
              <c:f>eda_temporales!$L$5:$L$10</c:f>
              <c:numCache>
                <c:formatCode>0.00%</c:formatCode>
                <c:ptCount val="5"/>
                <c:pt idx="0">
                  <c:v>0.35957420175346366</c:v>
                </c:pt>
                <c:pt idx="1">
                  <c:v>0.39408349369503559</c:v>
                </c:pt>
                <c:pt idx="2">
                  <c:v>0.70506803506332105</c:v>
                </c:pt>
                <c:pt idx="3">
                  <c:v>0.37529645167525044</c:v>
                </c:pt>
                <c:pt idx="4">
                  <c:v>0.49700184543072662</c:v>
                </c:pt>
              </c:numCache>
            </c:numRef>
          </c:val>
          <c:smooth val="0"/>
          <c:extLst>
            <c:ext xmlns:c16="http://schemas.microsoft.com/office/drawing/2014/chart" uri="{C3380CC4-5D6E-409C-BE32-E72D297353CC}">
              <c16:uniqueId val="{00000000-A644-4BE0-8A11-102C15997537}"/>
            </c:ext>
          </c:extLst>
        </c:ser>
        <c:ser>
          <c:idx val="1"/>
          <c:order val="1"/>
          <c:tx>
            <c:strRef>
              <c:f>eda_temporales!$M$3:$M$4</c:f>
              <c:strCache>
                <c:ptCount val="1"/>
                <c:pt idx="0">
                  <c:v>2022</c:v>
                </c:pt>
              </c:strCache>
            </c:strRef>
          </c:tx>
          <c:spPr>
            <a:ln w="28575" cap="rnd">
              <a:solidFill>
                <a:schemeClr val="accent2"/>
              </a:solidFill>
              <a:round/>
            </a:ln>
            <a:effectLst/>
          </c:spPr>
          <c:marker>
            <c:symbol val="none"/>
          </c:marker>
          <c:cat>
            <c:strRef>
              <c:f>eda_temporales!$K$5:$K$10</c:f>
              <c:strCache>
                <c:ptCount val="5"/>
                <c:pt idx="0">
                  <c:v>Category01</c:v>
                </c:pt>
                <c:pt idx="1">
                  <c:v>Category02</c:v>
                </c:pt>
                <c:pt idx="2">
                  <c:v>Category03</c:v>
                </c:pt>
                <c:pt idx="3">
                  <c:v>Category04</c:v>
                </c:pt>
                <c:pt idx="4">
                  <c:v>Category05</c:v>
                </c:pt>
              </c:strCache>
            </c:strRef>
          </c:cat>
          <c:val>
            <c:numRef>
              <c:f>eda_temporales!$M$5:$M$10</c:f>
              <c:numCache>
                <c:formatCode>0.00%</c:formatCode>
                <c:ptCount val="5"/>
                <c:pt idx="0">
                  <c:v>0.64042579824653634</c:v>
                </c:pt>
                <c:pt idx="1">
                  <c:v>0.60591650630496441</c:v>
                </c:pt>
                <c:pt idx="2">
                  <c:v>0.29493196493667895</c:v>
                </c:pt>
                <c:pt idx="3">
                  <c:v>0.62470354832474961</c:v>
                </c:pt>
                <c:pt idx="4">
                  <c:v>0.50299815456927344</c:v>
                </c:pt>
              </c:numCache>
            </c:numRef>
          </c:val>
          <c:smooth val="0"/>
          <c:extLst>
            <c:ext xmlns:c16="http://schemas.microsoft.com/office/drawing/2014/chart" uri="{C3380CC4-5D6E-409C-BE32-E72D297353CC}">
              <c16:uniqueId val="{00000001-A644-4BE0-8A11-102C15997537}"/>
            </c:ext>
          </c:extLst>
        </c:ser>
        <c:dLbls>
          <c:showLegendKey val="0"/>
          <c:showVal val="0"/>
          <c:showCatName val="0"/>
          <c:showSerName val="0"/>
          <c:showPercent val="0"/>
          <c:showBubbleSize val="0"/>
        </c:dLbls>
        <c:smooth val="0"/>
        <c:axId val="2021641344"/>
        <c:axId val="2021640384"/>
      </c:lineChart>
      <c:catAx>
        <c:axId val="202164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1640384"/>
        <c:crosses val="autoZero"/>
        <c:auto val="1"/>
        <c:lblAlgn val="ctr"/>
        <c:lblOffset val="100"/>
        <c:noMultiLvlLbl val="0"/>
      </c:catAx>
      <c:valAx>
        <c:axId val="20216403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0216413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[Supermarket-Sales-Data.xlsx]eda_temporales!TablaDinámica10</c:name>
    <c:fmtId val="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eda_temporales!$S$3:$S$4</c:f>
              <c:strCache>
                <c:ptCount val="1"/>
                <c:pt idx="0">
                  <c:v>2021</c:v>
                </c:pt>
              </c:strCache>
            </c:strRef>
          </c:tx>
          <c:spPr>
            <a:ln w="28575" cap="rnd">
              <a:solidFill>
                <a:schemeClr val="accent1"/>
              </a:solidFill>
              <a:round/>
            </a:ln>
            <a:effectLst/>
          </c:spPr>
          <c:marker>
            <c:symbol val="none"/>
          </c:marker>
          <c:cat>
            <c:strRef>
              <c:f>eda_temporales!$R$5:$R$7</c:f>
              <c:strCache>
                <c:ptCount val="2"/>
                <c:pt idx="0">
                  <c:v>CASH</c:v>
                </c:pt>
                <c:pt idx="1">
                  <c:v>ONLINE</c:v>
                </c:pt>
              </c:strCache>
            </c:strRef>
          </c:cat>
          <c:val>
            <c:numRef>
              <c:f>eda_temporales!$S$5:$S$7</c:f>
              <c:numCache>
                <c:formatCode>0.00%</c:formatCode>
                <c:ptCount val="2"/>
                <c:pt idx="0">
                  <c:v>0.43253253844110623</c:v>
                </c:pt>
                <c:pt idx="1">
                  <c:v>0.45150464581110122</c:v>
                </c:pt>
              </c:numCache>
            </c:numRef>
          </c:val>
          <c:smooth val="0"/>
          <c:extLst>
            <c:ext xmlns:c16="http://schemas.microsoft.com/office/drawing/2014/chart" uri="{C3380CC4-5D6E-409C-BE32-E72D297353CC}">
              <c16:uniqueId val="{00000000-03BC-44E4-8156-9022799D01BA}"/>
            </c:ext>
          </c:extLst>
        </c:ser>
        <c:ser>
          <c:idx val="1"/>
          <c:order val="1"/>
          <c:tx>
            <c:strRef>
              <c:f>eda_temporales!$T$3:$T$4</c:f>
              <c:strCache>
                <c:ptCount val="1"/>
                <c:pt idx="0">
                  <c:v>2022</c:v>
                </c:pt>
              </c:strCache>
            </c:strRef>
          </c:tx>
          <c:spPr>
            <a:ln w="28575" cap="rnd">
              <a:solidFill>
                <a:schemeClr val="accent2"/>
              </a:solidFill>
              <a:round/>
            </a:ln>
            <a:effectLst/>
          </c:spPr>
          <c:marker>
            <c:symbol val="none"/>
          </c:marker>
          <c:cat>
            <c:strRef>
              <c:f>eda_temporales!$R$5:$R$7</c:f>
              <c:strCache>
                <c:ptCount val="2"/>
                <c:pt idx="0">
                  <c:v>CASH</c:v>
                </c:pt>
                <c:pt idx="1">
                  <c:v>ONLINE</c:v>
                </c:pt>
              </c:strCache>
            </c:strRef>
          </c:cat>
          <c:val>
            <c:numRef>
              <c:f>eda_temporales!$T$5:$T$7</c:f>
              <c:numCache>
                <c:formatCode>0.00%</c:formatCode>
                <c:ptCount val="2"/>
                <c:pt idx="0">
                  <c:v>0.56746746155889372</c:v>
                </c:pt>
                <c:pt idx="1">
                  <c:v>0.54849535418889872</c:v>
                </c:pt>
              </c:numCache>
            </c:numRef>
          </c:val>
          <c:smooth val="0"/>
          <c:extLst>
            <c:ext xmlns:c16="http://schemas.microsoft.com/office/drawing/2014/chart" uri="{C3380CC4-5D6E-409C-BE32-E72D297353CC}">
              <c16:uniqueId val="{00000001-03BC-44E4-8156-9022799D01BA}"/>
            </c:ext>
          </c:extLst>
        </c:ser>
        <c:dLbls>
          <c:showLegendKey val="0"/>
          <c:showVal val="0"/>
          <c:showCatName val="0"/>
          <c:showSerName val="0"/>
          <c:showPercent val="0"/>
          <c:showBubbleSize val="0"/>
        </c:dLbls>
        <c:smooth val="0"/>
        <c:axId val="1082757552"/>
        <c:axId val="1082758032"/>
      </c:lineChart>
      <c:catAx>
        <c:axId val="108275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2758032"/>
        <c:crosses val="autoZero"/>
        <c:auto val="1"/>
        <c:lblAlgn val="ctr"/>
        <c:lblOffset val="100"/>
        <c:noMultiLvlLbl val="0"/>
      </c:catAx>
      <c:valAx>
        <c:axId val="10827580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82757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[Supermarket-Sales-Data.xlsx]eda_temporales!TablaDinámica11</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eda_temporales!$Z$3:$Z$4</c:f>
              <c:strCache>
                <c:ptCount val="1"/>
                <c:pt idx="0">
                  <c:v>2021</c:v>
                </c:pt>
              </c:strCache>
            </c:strRef>
          </c:tx>
          <c:spPr>
            <a:ln w="28575" cap="rnd">
              <a:solidFill>
                <a:schemeClr val="accent1"/>
              </a:solidFill>
              <a:round/>
            </a:ln>
            <a:effectLst/>
          </c:spPr>
          <c:marker>
            <c:symbol val="none"/>
          </c:marker>
          <c:cat>
            <c:strRef>
              <c:f>eda_temporales!$Y$5:$Y$8</c:f>
              <c:strCache>
                <c:ptCount val="3"/>
                <c:pt idx="0">
                  <c:v>Grande</c:v>
                </c:pt>
                <c:pt idx="1">
                  <c:v>Mediana</c:v>
                </c:pt>
                <c:pt idx="2">
                  <c:v>Pequeña</c:v>
                </c:pt>
              </c:strCache>
            </c:strRef>
          </c:cat>
          <c:val>
            <c:numRef>
              <c:f>eda_temporales!$Z$5:$Z$8</c:f>
              <c:numCache>
                <c:formatCode>0.00%</c:formatCode>
                <c:ptCount val="3"/>
                <c:pt idx="0">
                  <c:v>0.56036380535085972</c:v>
                </c:pt>
                <c:pt idx="1">
                  <c:v>0.36929138608761025</c:v>
                </c:pt>
                <c:pt idx="2">
                  <c:v>0.4673168367727597</c:v>
                </c:pt>
              </c:numCache>
            </c:numRef>
          </c:val>
          <c:smooth val="0"/>
          <c:extLst>
            <c:ext xmlns:c16="http://schemas.microsoft.com/office/drawing/2014/chart" uri="{C3380CC4-5D6E-409C-BE32-E72D297353CC}">
              <c16:uniqueId val="{00000000-FE35-41DD-87E0-0DB7CB13CAEB}"/>
            </c:ext>
          </c:extLst>
        </c:ser>
        <c:ser>
          <c:idx val="1"/>
          <c:order val="1"/>
          <c:tx>
            <c:strRef>
              <c:f>eda_temporales!$AA$3:$AA$4</c:f>
              <c:strCache>
                <c:ptCount val="1"/>
                <c:pt idx="0">
                  <c:v>2022</c:v>
                </c:pt>
              </c:strCache>
            </c:strRef>
          </c:tx>
          <c:spPr>
            <a:ln w="28575" cap="rnd">
              <a:solidFill>
                <a:schemeClr val="accent2"/>
              </a:solidFill>
              <a:round/>
            </a:ln>
            <a:effectLst/>
          </c:spPr>
          <c:marker>
            <c:symbol val="none"/>
          </c:marker>
          <c:cat>
            <c:strRef>
              <c:f>eda_temporales!$Y$5:$Y$8</c:f>
              <c:strCache>
                <c:ptCount val="3"/>
                <c:pt idx="0">
                  <c:v>Grande</c:v>
                </c:pt>
                <c:pt idx="1">
                  <c:v>Mediana</c:v>
                </c:pt>
                <c:pt idx="2">
                  <c:v>Pequeña</c:v>
                </c:pt>
              </c:strCache>
            </c:strRef>
          </c:cat>
          <c:val>
            <c:numRef>
              <c:f>eda_temporales!$AA$5:$AA$8</c:f>
              <c:numCache>
                <c:formatCode>0.00%</c:formatCode>
                <c:ptCount val="3"/>
                <c:pt idx="0">
                  <c:v>0.43963619464914022</c:v>
                </c:pt>
                <c:pt idx="1">
                  <c:v>0.63070861391238975</c:v>
                </c:pt>
                <c:pt idx="2">
                  <c:v>0.5326831632272403</c:v>
                </c:pt>
              </c:numCache>
            </c:numRef>
          </c:val>
          <c:smooth val="0"/>
          <c:extLst>
            <c:ext xmlns:c16="http://schemas.microsoft.com/office/drawing/2014/chart" uri="{C3380CC4-5D6E-409C-BE32-E72D297353CC}">
              <c16:uniqueId val="{00000001-FE35-41DD-87E0-0DB7CB13CAEB}"/>
            </c:ext>
          </c:extLst>
        </c:ser>
        <c:dLbls>
          <c:showLegendKey val="0"/>
          <c:showVal val="0"/>
          <c:showCatName val="0"/>
          <c:showSerName val="0"/>
          <c:showPercent val="0"/>
          <c:showBubbleSize val="0"/>
        </c:dLbls>
        <c:smooth val="0"/>
        <c:axId val="1839261008"/>
        <c:axId val="1839263888"/>
      </c:lineChart>
      <c:catAx>
        <c:axId val="1839261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9263888"/>
        <c:crosses val="autoZero"/>
        <c:auto val="1"/>
        <c:lblAlgn val="ctr"/>
        <c:lblOffset val="100"/>
        <c:noMultiLvlLbl val="0"/>
      </c:catAx>
      <c:valAx>
        <c:axId val="18392638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39261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[Supermarket-Sales-Data.xlsx]KPIS!TablaDinámica10</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Comparativa</a:t>
            </a:r>
            <a:r>
              <a:rPr lang="en-US" baseline="0"/>
              <a:t> de ventas por tipo de ventas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KPIS!$AW$1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6D5-49F6-BDFE-1300860347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6D5-49F6-BDFE-1300860347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6D5-49F6-BDFE-1300860347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KPIS!$AV$2:$AV$5</c:f>
              <c:strCache>
                <c:ptCount val="3"/>
                <c:pt idx="0">
                  <c:v>DIRECT SALES</c:v>
                </c:pt>
                <c:pt idx="1">
                  <c:v>ONLINE</c:v>
                </c:pt>
                <c:pt idx="2">
                  <c:v>WHOLESALER</c:v>
                </c:pt>
              </c:strCache>
            </c:strRef>
          </c:cat>
          <c:val>
            <c:numRef>
              <c:f>KPIS!$AW$2:$AW$5</c:f>
              <c:numCache>
                <c:formatCode>0.00%</c:formatCode>
                <c:ptCount val="3"/>
                <c:pt idx="0">
                  <c:v>0.52210924568455896</c:v>
                </c:pt>
                <c:pt idx="1">
                  <c:v>0.33837786710806339</c:v>
                </c:pt>
                <c:pt idx="2">
                  <c:v>0.13951288720737762</c:v>
                </c:pt>
              </c:numCache>
            </c:numRef>
          </c:val>
          <c:extLst>
            <c:ext xmlns:c16="http://schemas.microsoft.com/office/drawing/2014/chart" uri="{C3380CC4-5D6E-409C-BE32-E72D297353CC}">
              <c16:uniqueId val="{00000000-D9C0-4894-B231-4B719D30289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[Supermarket-Sales-Data.xlsx]KPIS!TablaDinámica12</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Distribución</a:t>
            </a:r>
            <a:r>
              <a:rPr lang="en-US" baseline="0"/>
              <a:t> de ventas por categoría de producto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KPIS!$BD$2:$BD$7</c:f>
              <c:strCache>
                <c:ptCount val="5"/>
                <c:pt idx="0">
                  <c:v>Category01</c:v>
                </c:pt>
                <c:pt idx="1">
                  <c:v>Category02</c:v>
                </c:pt>
                <c:pt idx="2">
                  <c:v>Category03</c:v>
                </c:pt>
                <c:pt idx="3">
                  <c:v>Category04</c:v>
                </c:pt>
                <c:pt idx="4">
                  <c:v>Category05</c:v>
                </c:pt>
              </c:strCache>
            </c:strRef>
          </c:cat>
          <c:val>
            <c:numRef>
              <c:f>KPIS!$BE$2:$BE$7</c:f>
              <c:numCache>
                <c:formatCode>0.00%</c:formatCode>
                <c:ptCount val="5"/>
                <c:pt idx="0">
                  <c:v>0.18396784109718609</c:v>
                </c:pt>
                <c:pt idx="1">
                  <c:v>0.2305509576732088</c:v>
                </c:pt>
                <c:pt idx="2">
                  <c:v>0.10688105935209269</c:v>
                </c:pt>
                <c:pt idx="3">
                  <c:v>0.28139039962165996</c:v>
                </c:pt>
                <c:pt idx="4">
                  <c:v>0.19720974225585244</c:v>
                </c:pt>
              </c:numCache>
            </c:numRef>
          </c:val>
          <c:extLst>
            <c:ext xmlns:c16="http://schemas.microsoft.com/office/drawing/2014/chart" uri="{C3380CC4-5D6E-409C-BE32-E72D297353CC}">
              <c16:uniqueId val="{00000000-CC82-45DF-B91F-73A21EC41990}"/>
            </c:ext>
          </c:extLst>
        </c:ser>
        <c:dLbls>
          <c:showLegendKey val="0"/>
          <c:showVal val="0"/>
          <c:showCatName val="0"/>
          <c:showSerName val="0"/>
          <c:showPercent val="0"/>
          <c:showBubbleSize val="0"/>
        </c:dLbls>
        <c:gapWidth val="219"/>
        <c:overlap val="-27"/>
        <c:axId val="1058560751"/>
        <c:axId val="1058572271"/>
      </c:barChart>
      <c:catAx>
        <c:axId val="105856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572271"/>
        <c:crosses val="autoZero"/>
        <c:auto val="1"/>
        <c:lblAlgn val="ctr"/>
        <c:lblOffset val="100"/>
        <c:noMultiLvlLbl val="0"/>
      </c:catAx>
      <c:valAx>
        <c:axId val="1058572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56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[Supermarket-Sales-Data.xlsx]KPIS!TablaDinámica16</c:name>
    <c:fmtId val="4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Ventas</a:t>
            </a:r>
            <a:r>
              <a:rPr lang="en-US" baseline="0"/>
              <a:t> por método de pago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KPIS!$BJ$1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KPIS!$BI$2:$BI$4</c:f>
              <c:strCache>
                <c:ptCount val="2"/>
                <c:pt idx="0">
                  <c:v>CASH</c:v>
                </c:pt>
                <c:pt idx="1">
                  <c:v>ONLINE</c:v>
                </c:pt>
              </c:strCache>
            </c:strRef>
          </c:cat>
          <c:val>
            <c:numRef>
              <c:f>KPIS!$BJ$2:$BJ$4</c:f>
              <c:numCache>
                <c:formatCode>0.00%</c:formatCode>
                <c:ptCount val="2"/>
                <c:pt idx="0">
                  <c:v>0.47670844171198867</c:v>
                </c:pt>
                <c:pt idx="1">
                  <c:v>0.52329155828801133</c:v>
                </c:pt>
              </c:numCache>
            </c:numRef>
          </c:val>
          <c:extLst>
            <c:ext xmlns:c16="http://schemas.microsoft.com/office/drawing/2014/chart" uri="{C3380CC4-5D6E-409C-BE32-E72D297353CC}">
              <c16:uniqueId val="{00000000-7DD9-462D-AD7C-DBF5A73F55B4}"/>
            </c:ext>
          </c:extLst>
        </c:ser>
        <c:dLbls>
          <c:showLegendKey val="0"/>
          <c:showVal val="0"/>
          <c:showCatName val="0"/>
          <c:showSerName val="0"/>
          <c:showPercent val="0"/>
          <c:showBubbleSize val="0"/>
        </c:dLbls>
        <c:gapWidth val="219"/>
        <c:overlap val="-27"/>
        <c:axId val="1058542991"/>
        <c:axId val="1058554991"/>
      </c:barChart>
      <c:catAx>
        <c:axId val="105854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554991"/>
        <c:crosses val="autoZero"/>
        <c:auto val="1"/>
        <c:lblAlgn val="ctr"/>
        <c:lblOffset val="100"/>
        <c:noMultiLvlLbl val="0"/>
      </c:catAx>
      <c:valAx>
        <c:axId val="10585549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5854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[Supermarket-Sales-Data.xlsx]KPIS!TablaDinámica3</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Tendencia</a:t>
            </a:r>
            <a:r>
              <a:rPr lang="es-ES" baseline="0"/>
              <a:t> de ventas por mes y año</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KPIS!$AH$1</c:f>
              <c:strCache>
                <c:ptCount val="1"/>
                <c:pt idx="0">
                  <c:v>Total</c:v>
                </c:pt>
              </c:strCache>
            </c:strRef>
          </c:tx>
          <c:spPr>
            <a:ln w="28575" cap="rnd">
              <a:solidFill>
                <a:schemeClr val="accent1"/>
              </a:solidFill>
              <a:round/>
            </a:ln>
            <a:effectLst/>
          </c:spPr>
          <c:marker>
            <c:symbol val="none"/>
          </c:marker>
          <c:cat>
            <c:multiLvlStrRef>
              <c:f>KPIS!$AG$2:$AG$28</c:f>
              <c:multiLvlStrCache>
                <c:ptCount val="2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lvl>
                <c:lvl>
                  <c:pt idx="0">
                    <c:v>2021</c:v>
                  </c:pt>
                  <c:pt idx="12">
                    <c:v>2022</c:v>
                  </c:pt>
                </c:lvl>
              </c:multiLvlStrCache>
            </c:multiLvlStrRef>
          </c:cat>
          <c:val>
            <c:numRef>
              <c:f>KPIS!$AH$2:$AH$28</c:f>
              <c:numCache>
                <c:formatCode>#,##0;[Red]#,##0</c:formatCode>
                <c:ptCount val="24"/>
                <c:pt idx="0">
                  <c:v>213</c:v>
                </c:pt>
                <c:pt idx="1">
                  <c:v>124</c:v>
                </c:pt>
                <c:pt idx="2">
                  <c:v>183</c:v>
                </c:pt>
                <c:pt idx="3">
                  <c:v>143</c:v>
                </c:pt>
                <c:pt idx="4">
                  <c:v>127</c:v>
                </c:pt>
                <c:pt idx="5">
                  <c:v>201</c:v>
                </c:pt>
                <c:pt idx="6">
                  <c:v>187</c:v>
                </c:pt>
                <c:pt idx="7">
                  <c:v>188</c:v>
                </c:pt>
                <c:pt idx="8">
                  <c:v>138</c:v>
                </c:pt>
                <c:pt idx="9">
                  <c:v>202</c:v>
                </c:pt>
                <c:pt idx="10">
                  <c:v>110</c:v>
                </c:pt>
                <c:pt idx="11">
                  <c:v>184</c:v>
                </c:pt>
                <c:pt idx="12">
                  <c:v>194</c:v>
                </c:pt>
                <c:pt idx="13">
                  <c:v>167</c:v>
                </c:pt>
                <c:pt idx="14">
                  <c:v>128</c:v>
                </c:pt>
                <c:pt idx="15">
                  <c:v>153</c:v>
                </c:pt>
                <c:pt idx="16">
                  <c:v>247</c:v>
                </c:pt>
                <c:pt idx="17">
                  <c:v>151</c:v>
                </c:pt>
                <c:pt idx="18">
                  <c:v>172</c:v>
                </c:pt>
                <c:pt idx="19">
                  <c:v>224</c:v>
                </c:pt>
                <c:pt idx="20">
                  <c:v>186</c:v>
                </c:pt>
                <c:pt idx="21">
                  <c:v>134</c:v>
                </c:pt>
                <c:pt idx="22">
                  <c:v>268</c:v>
                </c:pt>
                <c:pt idx="23">
                  <c:v>205</c:v>
                </c:pt>
              </c:numCache>
            </c:numRef>
          </c:val>
          <c:smooth val="0"/>
          <c:extLst>
            <c:ext xmlns:c16="http://schemas.microsoft.com/office/drawing/2014/chart" uri="{C3380CC4-5D6E-409C-BE32-E72D297353CC}">
              <c16:uniqueId val="{00000000-A612-4C32-8CDD-99F7FA6019DB}"/>
            </c:ext>
          </c:extLst>
        </c:ser>
        <c:dLbls>
          <c:showLegendKey val="0"/>
          <c:showVal val="0"/>
          <c:showCatName val="0"/>
          <c:showSerName val="0"/>
          <c:showPercent val="0"/>
          <c:showBubbleSize val="0"/>
        </c:dLbls>
        <c:smooth val="0"/>
        <c:axId val="2124969008"/>
        <c:axId val="2124970448"/>
      </c:lineChart>
      <c:catAx>
        <c:axId val="21249690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24970448"/>
        <c:crosses val="autoZero"/>
        <c:auto val="1"/>
        <c:lblAlgn val="ctr"/>
        <c:lblOffset val="100"/>
        <c:noMultiLvlLbl val="0"/>
      </c:catAx>
      <c:valAx>
        <c:axId val="2124970448"/>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1249690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[Supermarket-Sales-Data.xlsx]KPIS!TablaDinámica8</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Margen</a:t>
            </a:r>
            <a:r>
              <a:rPr lang="en-US" baseline="0"/>
              <a:t> de beneficio por categoría</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KPIS!$BS$1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KPIS!$BR$2:$BR$7</c:f>
              <c:strCache>
                <c:ptCount val="5"/>
                <c:pt idx="0">
                  <c:v>Category01</c:v>
                </c:pt>
                <c:pt idx="1">
                  <c:v>Category02</c:v>
                </c:pt>
                <c:pt idx="2">
                  <c:v>Category03</c:v>
                </c:pt>
                <c:pt idx="3">
                  <c:v>Category04</c:v>
                </c:pt>
                <c:pt idx="4">
                  <c:v>Category05</c:v>
                </c:pt>
              </c:strCache>
            </c:strRef>
          </c:cat>
          <c:val>
            <c:numRef>
              <c:f>KPIS!$BS$2:$BS$7</c:f>
              <c:numCache>
                <c:formatCode>0%</c:formatCode>
                <c:ptCount val="5"/>
                <c:pt idx="0">
                  <c:v>0.17666731400378929</c:v>
                </c:pt>
                <c:pt idx="1">
                  <c:v>0.16567581276132323</c:v>
                </c:pt>
                <c:pt idx="2">
                  <c:v>0.17850959575323652</c:v>
                </c:pt>
                <c:pt idx="3">
                  <c:v>0.16704837929505556</c:v>
                </c:pt>
                <c:pt idx="4">
                  <c:v>0.1618898258435281</c:v>
                </c:pt>
              </c:numCache>
            </c:numRef>
          </c:val>
          <c:extLst>
            <c:ext xmlns:c16="http://schemas.microsoft.com/office/drawing/2014/chart" uri="{C3380CC4-5D6E-409C-BE32-E72D297353CC}">
              <c16:uniqueId val="{00000000-9F80-41A6-A030-BECD90F8FCF5}"/>
            </c:ext>
          </c:extLst>
        </c:ser>
        <c:dLbls>
          <c:showLegendKey val="0"/>
          <c:showVal val="0"/>
          <c:showCatName val="0"/>
          <c:showSerName val="0"/>
          <c:showPercent val="0"/>
          <c:showBubbleSize val="0"/>
        </c:dLbls>
        <c:gapWidth val="219"/>
        <c:overlap val="-27"/>
        <c:axId val="470848160"/>
        <c:axId val="470847680"/>
      </c:barChart>
      <c:catAx>
        <c:axId val="47084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70847680"/>
        <c:crosses val="autoZero"/>
        <c:auto val="1"/>
        <c:lblAlgn val="ctr"/>
        <c:lblOffset val="100"/>
        <c:noMultiLvlLbl val="0"/>
      </c:catAx>
      <c:valAx>
        <c:axId val="470847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4708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Beneficios</a:t>
            </a:r>
            <a:r>
              <a:rPr lang="en-US" baseline="0"/>
              <a:t> totales por trimestre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KPIS!$CJ$1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KPIS!$CI$2:$CI$12</c:f>
              <c:multiLvlStrCache>
                <c:ptCount val="8"/>
                <c:lvl>
                  <c:pt idx="0">
                    <c:v>Trim.1</c:v>
                  </c:pt>
                  <c:pt idx="1">
                    <c:v>Trim.2</c:v>
                  </c:pt>
                  <c:pt idx="2">
                    <c:v>Trim.3</c:v>
                  </c:pt>
                  <c:pt idx="3">
                    <c:v>Trim.4</c:v>
                  </c:pt>
                  <c:pt idx="4">
                    <c:v>Trim.1</c:v>
                  </c:pt>
                  <c:pt idx="5">
                    <c:v>Trim.2</c:v>
                  </c:pt>
                  <c:pt idx="6">
                    <c:v>Trim.3</c:v>
                  </c:pt>
                  <c:pt idx="7">
                    <c:v>Trim.4</c:v>
                  </c:pt>
                </c:lvl>
                <c:lvl>
                  <c:pt idx="0">
                    <c:v>2021</c:v>
                  </c:pt>
                  <c:pt idx="4">
                    <c:v>2022</c:v>
                  </c:pt>
                </c:lvl>
              </c:multiLvlStrCache>
            </c:multiLvlStrRef>
          </c:cat>
          <c:val>
            <c:numRef>
              <c:f>KPIS!$CJ$2:$CJ$12</c:f>
              <c:numCache>
                <c:formatCode>#,##0.00\ "€"</c:formatCode>
                <c:ptCount val="8"/>
                <c:pt idx="0">
                  <c:v>7303.6000000000013</c:v>
                </c:pt>
                <c:pt idx="1">
                  <c:v>7062.06</c:v>
                </c:pt>
                <c:pt idx="2">
                  <c:v>7133.7899999999991</c:v>
                </c:pt>
                <c:pt idx="3">
                  <c:v>7898.7699999999995</c:v>
                </c:pt>
                <c:pt idx="4">
                  <c:v>10303.210000000003</c:v>
                </c:pt>
                <c:pt idx="5">
                  <c:v>8091.21</c:v>
                </c:pt>
                <c:pt idx="6">
                  <c:v>9428.3699999999972</c:v>
                </c:pt>
                <c:pt idx="7">
                  <c:v>10489.169999999998</c:v>
                </c:pt>
              </c:numCache>
            </c:numRef>
          </c:val>
          <c:extLst>
            <c:ext xmlns:c16="http://schemas.microsoft.com/office/drawing/2014/chart" uri="{C3380CC4-5D6E-409C-BE32-E72D297353CC}">
              <c16:uniqueId val="{00000000-295D-42D7-86C3-8D50BEAE08DC}"/>
            </c:ext>
          </c:extLst>
        </c:ser>
        <c:dLbls>
          <c:showLegendKey val="0"/>
          <c:showVal val="0"/>
          <c:showCatName val="0"/>
          <c:showSerName val="0"/>
          <c:showPercent val="0"/>
          <c:showBubbleSize val="0"/>
        </c:dLbls>
        <c:gapWidth val="219"/>
        <c:overlap val="-27"/>
        <c:axId val="917325840"/>
        <c:axId val="917332560"/>
      </c:barChart>
      <c:catAx>
        <c:axId val="91732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332560"/>
        <c:crosses val="autoZero"/>
        <c:auto val="1"/>
        <c:lblAlgn val="ctr"/>
        <c:lblOffset val="100"/>
        <c:noMultiLvlLbl val="0"/>
      </c:catAx>
      <c:valAx>
        <c:axId val="917332560"/>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32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[Supermarket-Sales-Data.xlsx]KPIS!TablaDinámica9</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Margen</a:t>
            </a:r>
            <a:r>
              <a:rPr lang="en-US" baseline="0"/>
              <a:t> de beneficio por categoría (con descuento)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KPIS!$CC$1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KPIS!$CB$2:$CB$7</c:f>
              <c:strCache>
                <c:ptCount val="5"/>
                <c:pt idx="0">
                  <c:v>Category01</c:v>
                </c:pt>
                <c:pt idx="1">
                  <c:v>Category02</c:v>
                </c:pt>
                <c:pt idx="2">
                  <c:v>Category03</c:v>
                </c:pt>
                <c:pt idx="3">
                  <c:v>Category04</c:v>
                </c:pt>
                <c:pt idx="4">
                  <c:v>Category05</c:v>
                </c:pt>
              </c:strCache>
            </c:strRef>
          </c:cat>
          <c:val>
            <c:numRef>
              <c:f>KPIS!$CC$2:$CC$7</c:f>
              <c:numCache>
                <c:formatCode>0%</c:formatCode>
                <c:ptCount val="5"/>
                <c:pt idx="0">
                  <c:v>-0.22401447947965517</c:v>
                </c:pt>
                <c:pt idx="1">
                  <c:v>-0.16379501051570028</c:v>
                </c:pt>
                <c:pt idx="2">
                  <c:v>-0.20736481580970983</c:v>
                </c:pt>
                <c:pt idx="3">
                  <c:v>-0.16712675742584232</c:v>
                </c:pt>
                <c:pt idx="4">
                  <c:v>-0.1834908458263898</c:v>
                </c:pt>
              </c:numCache>
            </c:numRef>
          </c:val>
          <c:extLst>
            <c:ext xmlns:c16="http://schemas.microsoft.com/office/drawing/2014/chart" uri="{C3380CC4-5D6E-409C-BE32-E72D297353CC}">
              <c16:uniqueId val="{00000000-5F68-4456-975B-AA1B4B663466}"/>
            </c:ext>
          </c:extLst>
        </c:ser>
        <c:dLbls>
          <c:showLegendKey val="0"/>
          <c:showVal val="0"/>
          <c:showCatName val="0"/>
          <c:showSerName val="0"/>
          <c:showPercent val="0"/>
          <c:showBubbleSize val="0"/>
        </c:dLbls>
        <c:gapWidth val="219"/>
        <c:overlap val="-27"/>
        <c:axId val="1490272944"/>
        <c:axId val="1490273424"/>
      </c:barChart>
      <c:catAx>
        <c:axId val="149027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90273424"/>
        <c:crosses val="autoZero"/>
        <c:auto val="1"/>
        <c:lblAlgn val="ctr"/>
        <c:lblOffset val="100"/>
        <c:noMultiLvlLbl val="0"/>
      </c:catAx>
      <c:valAx>
        <c:axId val="1490273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49027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[Supermarket-Sales-Data.xlsx]KPIS!TablaDinámica13</c:name>
    <c:fmtId val="3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Beneficios</a:t>
            </a:r>
            <a:r>
              <a:rPr lang="en-US" baseline="0"/>
              <a:t> totales por trimestre (con descuento)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KPIS!$DG$1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KPIS!$DF$2:$DF$12</c:f>
              <c:multiLvlStrCache>
                <c:ptCount val="8"/>
                <c:lvl>
                  <c:pt idx="0">
                    <c:v>Trim.1</c:v>
                  </c:pt>
                  <c:pt idx="1">
                    <c:v>Trim.2</c:v>
                  </c:pt>
                  <c:pt idx="2">
                    <c:v>Trim.3</c:v>
                  </c:pt>
                  <c:pt idx="3">
                    <c:v>Trim.4</c:v>
                  </c:pt>
                  <c:pt idx="4">
                    <c:v>Trim.1</c:v>
                  </c:pt>
                  <c:pt idx="5">
                    <c:v>Trim.2</c:v>
                  </c:pt>
                  <c:pt idx="6">
                    <c:v>Trim.3</c:v>
                  </c:pt>
                  <c:pt idx="7">
                    <c:v>Trim.4</c:v>
                  </c:pt>
                </c:lvl>
                <c:lvl>
                  <c:pt idx="0">
                    <c:v>2021</c:v>
                  </c:pt>
                  <c:pt idx="4">
                    <c:v>2022</c:v>
                  </c:pt>
                </c:lvl>
              </c:multiLvlStrCache>
            </c:multiLvlStrRef>
          </c:cat>
          <c:val>
            <c:numRef>
              <c:f>KPIS!$DG$2:$DG$12</c:f>
              <c:numCache>
                <c:formatCode>#,##0.00\ "€"</c:formatCode>
                <c:ptCount val="8"/>
                <c:pt idx="0">
                  <c:v>-5000.8200000000033</c:v>
                </c:pt>
                <c:pt idx="1">
                  <c:v>-1734.5346</c:v>
                </c:pt>
                <c:pt idx="2">
                  <c:v>-5340.5853999999999</c:v>
                </c:pt>
                <c:pt idx="3">
                  <c:v>-5036.2349000000022</c:v>
                </c:pt>
                <c:pt idx="4">
                  <c:v>-3722.5362999999988</c:v>
                </c:pt>
                <c:pt idx="5">
                  <c:v>-4323.0041999999994</c:v>
                </c:pt>
                <c:pt idx="6">
                  <c:v>-6359.5564000000004</c:v>
                </c:pt>
                <c:pt idx="7">
                  <c:v>-6454.4678999999987</c:v>
                </c:pt>
              </c:numCache>
            </c:numRef>
          </c:val>
          <c:extLst>
            <c:ext xmlns:c16="http://schemas.microsoft.com/office/drawing/2014/chart" uri="{C3380CC4-5D6E-409C-BE32-E72D297353CC}">
              <c16:uniqueId val="{00000000-9507-4C65-84D8-6144A480F321}"/>
            </c:ext>
          </c:extLst>
        </c:ser>
        <c:dLbls>
          <c:showLegendKey val="0"/>
          <c:showVal val="0"/>
          <c:showCatName val="0"/>
          <c:showSerName val="0"/>
          <c:showPercent val="0"/>
          <c:showBubbleSize val="0"/>
        </c:dLbls>
        <c:gapWidth val="219"/>
        <c:overlap val="-27"/>
        <c:axId val="1202564432"/>
        <c:axId val="1202560112"/>
      </c:barChart>
      <c:catAx>
        <c:axId val="120256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02560112"/>
        <c:crosses val="autoZero"/>
        <c:auto val="1"/>
        <c:lblAlgn val="ctr"/>
        <c:lblOffset val="100"/>
        <c:noMultiLvlLbl val="0"/>
      </c:catAx>
      <c:valAx>
        <c:axId val="1202560112"/>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20256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Abadi" panose="020F0502020204030204" pitchFamily="34" charset="0"/>
                <a:ea typeface="+mn-ea"/>
                <a:cs typeface="Abadi" panose="020F0502020204030204" pitchFamily="34" charset="0"/>
              </a:defRPr>
            </a:pPr>
            <a:r>
              <a:rPr lang="es-ES_tradnl"/>
              <a:t>Nº Quejas por Categoría</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Abadi" panose="020F0502020204030204" pitchFamily="34" charset="0"/>
              <a:ea typeface="+mn-ea"/>
              <a:cs typeface="Abadi" panose="020F0502020204030204" pitchFamily="34" charset="0"/>
            </a:defRPr>
          </a:pPr>
          <a:endParaRPr lang="es-E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1"/>
          <c:showCatName val="0"/>
          <c:showSerName val="0"/>
          <c:showPercent val="0"/>
          <c:showBubbleSize val="0"/>
        </c:dLbls>
        <c:gapWidth val="100"/>
        <c:overlap val="-24"/>
        <c:axId val="1471975263"/>
        <c:axId val="1471775791"/>
      </c:barChart>
      <c:catAx>
        <c:axId val="147197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badi" panose="020F0502020204030204" pitchFamily="34" charset="0"/>
                <a:ea typeface="+mn-ea"/>
                <a:cs typeface="Abadi" panose="020F0502020204030204" pitchFamily="34" charset="0"/>
              </a:defRPr>
            </a:pPr>
            <a:endParaRPr lang="es-ES"/>
          </a:p>
        </c:txPr>
        <c:crossAx val="1471775791"/>
        <c:crosses val="autoZero"/>
        <c:auto val="1"/>
        <c:lblAlgn val="ctr"/>
        <c:lblOffset val="100"/>
        <c:noMultiLvlLbl val="0"/>
      </c:catAx>
      <c:valAx>
        <c:axId val="1471775791"/>
        <c:scaling>
          <c:orientation val="minMax"/>
        </c:scaling>
        <c:delete val="1"/>
        <c:axPos val="l"/>
        <c:numFmt formatCode="General" sourceLinked="1"/>
        <c:majorTickMark val="none"/>
        <c:minorTickMark val="none"/>
        <c:tickLblPos val="nextTo"/>
        <c:crossAx val="14719752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latin typeface="Abadi" panose="020F0502020204030204" pitchFamily="34" charset="0"/>
          <a:cs typeface="Abadi" panose="020F0502020204030204" pitchFamily="34" charset="0"/>
        </a:defRPr>
      </a:pPr>
      <a:endParaRPr lang="es-ES"/>
    </a:p>
  </c:txPr>
  <c:printSettings>
    <c:headerFooter/>
    <c:pageMargins b="0.75" l="0.7" r="0.7" t="0.75" header="0.3" footer="0.3"/>
    <c:pageSetup/>
  </c:printSettings>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1"/>
          <c:showCatName val="0"/>
          <c:showSerName val="0"/>
          <c:showPercent val="0"/>
          <c:showBubbleSize val="0"/>
        </c:dLbls>
        <c:gapWidth val="150"/>
        <c:overlap val="-25"/>
        <c:axId val="8763103"/>
        <c:axId val="81827135"/>
      </c:barChart>
      <c:catAx>
        <c:axId val="876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crossAx val="81827135"/>
        <c:crosses val="autoZero"/>
        <c:auto val="1"/>
        <c:lblAlgn val="ctr"/>
        <c:lblOffset val="100"/>
        <c:noMultiLvlLbl val="0"/>
      </c:catAx>
      <c:valAx>
        <c:axId val="81827135"/>
        <c:scaling>
          <c:orientation val="minMax"/>
        </c:scaling>
        <c:delete val="1"/>
        <c:axPos val="b"/>
        <c:numFmt formatCode="General" sourceLinked="1"/>
        <c:majorTickMark val="none"/>
        <c:minorTickMark val="none"/>
        <c:tickLblPos val="nextTo"/>
        <c:crossAx val="87631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badi" panose="020F0502020204030204" pitchFamily="34" charset="0"/>
          <a:cs typeface="Abadi" panose="020F0502020204030204" pitchFamily="34" charset="0"/>
        </a:defRPr>
      </a:pPr>
      <a:endParaRPr lang="es-ES"/>
    </a:p>
  </c:txPr>
  <c:printSettings>
    <c:headerFooter/>
    <c:pageMargins b="0.75" l="0.7" r="0.7" t="0.75" header="0.3" footer="0.3"/>
    <c:pageSetup/>
  </c:printSettings>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[Supermarket-Sales-Data.xlsx]KPIS!TablaDinámica3</c:name>
    <c:fmtId val="1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S" b="1"/>
              <a:t>Tendencia</a:t>
            </a:r>
            <a:r>
              <a:rPr lang="es-ES" b="1" baseline="0"/>
              <a:t> de ventas por mes y año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KPIS!$AH$1</c:f>
              <c:strCache>
                <c:ptCount val="1"/>
                <c:pt idx="0">
                  <c:v>Total</c:v>
                </c:pt>
              </c:strCache>
            </c:strRef>
          </c:tx>
          <c:spPr>
            <a:ln w="28575" cap="rnd">
              <a:solidFill>
                <a:schemeClr val="accent1"/>
              </a:solidFill>
              <a:round/>
            </a:ln>
            <a:effectLst/>
          </c:spPr>
          <c:marker>
            <c:symbol val="none"/>
          </c:marker>
          <c:cat>
            <c:multiLvlStrRef>
              <c:f>KPIS!$AG$2:$AG$28</c:f>
              <c:multiLvlStrCache>
                <c:ptCount val="24"/>
                <c:lvl>
                  <c:pt idx="0">
                    <c:v>ene</c:v>
                  </c:pt>
                  <c:pt idx="1">
                    <c:v>feb</c:v>
                  </c:pt>
                  <c:pt idx="2">
                    <c:v>mar</c:v>
                  </c:pt>
                  <c:pt idx="3">
                    <c:v>abr</c:v>
                  </c:pt>
                  <c:pt idx="4">
                    <c:v>may</c:v>
                  </c:pt>
                  <c:pt idx="5">
                    <c:v>jun</c:v>
                  </c:pt>
                  <c:pt idx="6">
                    <c:v>jul</c:v>
                  </c:pt>
                  <c:pt idx="7">
                    <c:v>ago</c:v>
                  </c:pt>
                  <c:pt idx="8">
                    <c:v>sep</c:v>
                  </c:pt>
                  <c:pt idx="9">
                    <c:v>oct</c:v>
                  </c:pt>
                  <c:pt idx="10">
                    <c:v>nov</c:v>
                  </c:pt>
                  <c:pt idx="11">
                    <c:v>dic</c:v>
                  </c:pt>
                  <c:pt idx="12">
                    <c:v>ene</c:v>
                  </c:pt>
                  <c:pt idx="13">
                    <c:v>feb</c:v>
                  </c:pt>
                  <c:pt idx="14">
                    <c:v>mar</c:v>
                  </c:pt>
                  <c:pt idx="15">
                    <c:v>abr</c:v>
                  </c:pt>
                  <c:pt idx="16">
                    <c:v>may</c:v>
                  </c:pt>
                  <c:pt idx="17">
                    <c:v>jun</c:v>
                  </c:pt>
                  <c:pt idx="18">
                    <c:v>jul</c:v>
                  </c:pt>
                  <c:pt idx="19">
                    <c:v>ago</c:v>
                  </c:pt>
                  <c:pt idx="20">
                    <c:v>sep</c:v>
                  </c:pt>
                  <c:pt idx="21">
                    <c:v>oct</c:v>
                  </c:pt>
                  <c:pt idx="22">
                    <c:v>nov</c:v>
                  </c:pt>
                  <c:pt idx="23">
                    <c:v>dic</c:v>
                  </c:pt>
                </c:lvl>
                <c:lvl>
                  <c:pt idx="0">
                    <c:v>2021</c:v>
                  </c:pt>
                  <c:pt idx="12">
                    <c:v>2022</c:v>
                  </c:pt>
                </c:lvl>
              </c:multiLvlStrCache>
            </c:multiLvlStrRef>
          </c:cat>
          <c:val>
            <c:numRef>
              <c:f>KPIS!$AH$2:$AH$28</c:f>
              <c:numCache>
                <c:formatCode>#,##0;[Red]#,##0</c:formatCode>
                <c:ptCount val="24"/>
                <c:pt idx="0">
                  <c:v>213</c:v>
                </c:pt>
                <c:pt idx="1">
                  <c:v>124</c:v>
                </c:pt>
                <c:pt idx="2">
                  <c:v>183</c:v>
                </c:pt>
                <c:pt idx="3">
                  <c:v>143</c:v>
                </c:pt>
                <c:pt idx="4">
                  <c:v>127</c:v>
                </c:pt>
                <c:pt idx="5">
                  <c:v>201</c:v>
                </c:pt>
                <c:pt idx="6">
                  <c:v>187</c:v>
                </c:pt>
                <c:pt idx="7">
                  <c:v>188</c:v>
                </c:pt>
                <c:pt idx="8">
                  <c:v>138</c:v>
                </c:pt>
                <c:pt idx="9">
                  <c:v>202</c:v>
                </c:pt>
                <c:pt idx="10">
                  <c:v>110</c:v>
                </c:pt>
                <c:pt idx="11">
                  <c:v>184</c:v>
                </c:pt>
                <c:pt idx="12">
                  <c:v>194</c:v>
                </c:pt>
                <c:pt idx="13">
                  <c:v>167</c:v>
                </c:pt>
                <c:pt idx="14">
                  <c:v>128</c:v>
                </c:pt>
                <c:pt idx="15">
                  <c:v>153</c:v>
                </c:pt>
                <c:pt idx="16">
                  <c:v>247</c:v>
                </c:pt>
                <c:pt idx="17">
                  <c:v>151</c:v>
                </c:pt>
                <c:pt idx="18">
                  <c:v>172</c:v>
                </c:pt>
                <c:pt idx="19">
                  <c:v>224</c:v>
                </c:pt>
                <c:pt idx="20">
                  <c:v>186</c:v>
                </c:pt>
                <c:pt idx="21">
                  <c:v>134</c:v>
                </c:pt>
                <c:pt idx="22">
                  <c:v>268</c:v>
                </c:pt>
                <c:pt idx="23">
                  <c:v>205</c:v>
                </c:pt>
              </c:numCache>
            </c:numRef>
          </c:val>
          <c:smooth val="0"/>
          <c:extLst>
            <c:ext xmlns:c16="http://schemas.microsoft.com/office/drawing/2014/chart" uri="{C3380CC4-5D6E-409C-BE32-E72D297353CC}">
              <c16:uniqueId val="{00000000-53E0-48DE-ACE6-4FD5427DBD28}"/>
            </c:ext>
          </c:extLst>
        </c:ser>
        <c:dLbls>
          <c:showLegendKey val="0"/>
          <c:showVal val="0"/>
          <c:showCatName val="0"/>
          <c:showSerName val="0"/>
          <c:showPercent val="0"/>
          <c:showBubbleSize val="0"/>
        </c:dLbls>
        <c:smooth val="0"/>
        <c:axId val="938696799"/>
        <c:axId val="938697279"/>
      </c:lineChart>
      <c:catAx>
        <c:axId val="938696799"/>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938697279"/>
        <c:crosses val="autoZero"/>
        <c:auto val="1"/>
        <c:lblAlgn val="ctr"/>
        <c:lblOffset val="100"/>
        <c:noMultiLvlLbl val="0"/>
      </c:catAx>
      <c:valAx>
        <c:axId val="938697279"/>
        <c:scaling>
          <c:orientation val="minMax"/>
        </c:scaling>
        <c:delete val="0"/>
        <c:axPos val="l"/>
        <c:majorGridlines>
          <c:spPr>
            <a:ln w="9525" cap="flat" cmpd="sng" algn="ctr">
              <a:solidFill>
                <a:schemeClr val="tx1">
                  <a:lumMod val="15000"/>
                  <a:lumOff val="85000"/>
                </a:schemeClr>
              </a:solidFill>
              <a:round/>
            </a:ln>
            <a:effectLst/>
          </c:spPr>
        </c:majorGridlines>
        <c:numFmt formatCode="#,##0;[Red]#,##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938696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[Supermarket-Sales-Data.xlsx]KPIS!TablaDinámica10</c:name>
    <c:fmtId val="2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Comparativa</a:t>
            </a:r>
            <a:r>
              <a:rPr lang="en-US" b="1" baseline="0"/>
              <a:t> de ventas por tipo de ventas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KPIS!$AW$1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AEA-46EB-BB06-053439BFC3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AEA-46EB-BB06-053439BFC3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AEA-46EB-BB06-053439BFC36B}"/>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KPIS!$AV$2:$AV$5</c:f>
              <c:strCache>
                <c:ptCount val="3"/>
                <c:pt idx="0">
                  <c:v>DIRECT SALES</c:v>
                </c:pt>
                <c:pt idx="1">
                  <c:v>ONLINE</c:v>
                </c:pt>
                <c:pt idx="2">
                  <c:v>WHOLESALER</c:v>
                </c:pt>
              </c:strCache>
            </c:strRef>
          </c:cat>
          <c:val>
            <c:numRef>
              <c:f>KPIS!$AW$2:$AW$5</c:f>
              <c:numCache>
                <c:formatCode>0.00%</c:formatCode>
                <c:ptCount val="3"/>
                <c:pt idx="0">
                  <c:v>0.52210924568455896</c:v>
                </c:pt>
                <c:pt idx="1">
                  <c:v>0.33837786710806339</c:v>
                </c:pt>
                <c:pt idx="2">
                  <c:v>0.13951288720737762</c:v>
                </c:pt>
              </c:numCache>
            </c:numRef>
          </c:val>
          <c:extLst>
            <c:ext xmlns:c16="http://schemas.microsoft.com/office/drawing/2014/chart" uri="{C3380CC4-5D6E-409C-BE32-E72D297353CC}">
              <c16:uniqueId val="{00000006-CAEA-46EB-BB06-053439BFC36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[Supermarket-Sales-Data.xlsx]KPIS!TablaDinámica12</c:name>
    <c:fmtId val="40"/>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Distribución</a:t>
            </a:r>
            <a:r>
              <a:rPr lang="en-US" b="1" baseline="0"/>
              <a:t> de ventas por categoría de producto</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KPIS!$BE$1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KPIS!$BD$2:$BD$7</c:f>
              <c:strCache>
                <c:ptCount val="5"/>
                <c:pt idx="0">
                  <c:v>Category01</c:v>
                </c:pt>
                <c:pt idx="1">
                  <c:v>Category02</c:v>
                </c:pt>
                <c:pt idx="2">
                  <c:v>Category03</c:v>
                </c:pt>
                <c:pt idx="3">
                  <c:v>Category04</c:v>
                </c:pt>
                <c:pt idx="4">
                  <c:v>Category05</c:v>
                </c:pt>
              </c:strCache>
            </c:strRef>
          </c:cat>
          <c:val>
            <c:numRef>
              <c:f>KPIS!$BE$2:$BE$7</c:f>
              <c:numCache>
                <c:formatCode>0.00%</c:formatCode>
                <c:ptCount val="5"/>
                <c:pt idx="0">
                  <c:v>0.18396784109718609</c:v>
                </c:pt>
                <c:pt idx="1">
                  <c:v>0.2305509576732088</c:v>
                </c:pt>
                <c:pt idx="2">
                  <c:v>0.10688105935209269</c:v>
                </c:pt>
                <c:pt idx="3">
                  <c:v>0.28139039962165996</c:v>
                </c:pt>
                <c:pt idx="4">
                  <c:v>0.19720974225585244</c:v>
                </c:pt>
              </c:numCache>
            </c:numRef>
          </c:val>
          <c:extLst>
            <c:ext xmlns:c16="http://schemas.microsoft.com/office/drawing/2014/chart" uri="{C3380CC4-5D6E-409C-BE32-E72D297353CC}">
              <c16:uniqueId val="{00000000-D481-47BF-B9C4-ECF519490E5E}"/>
            </c:ext>
          </c:extLst>
        </c:ser>
        <c:dLbls>
          <c:showLegendKey val="0"/>
          <c:showVal val="0"/>
          <c:showCatName val="0"/>
          <c:showSerName val="0"/>
          <c:showPercent val="0"/>
          <c:showBubbleSize val="0"/>
        </c:dLbls>
        <c:gapWidth val="219"/>
        <c:overlap val="-27"/>
        <c:axId val="1058560751"/>
        <c:axId val="1058572271"/>
      </c:barChart>
      <c:catAx>
        <c:axId val="10585607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058572271"/>
        <c:crosses val="autoZero"/>
        <c:auto val="1"/>
        <c:lblAlgn val="ctr"/>
        <c:lblOffset val="100"/>
        <c:noMultiLvlLbl val="0"/>
      </c:catAx>
      <c:valAx>
        <c:axId val="1058572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05856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[Supermarket-Sales-Data.xlsx]KPIS!TablaDinámica16</c:name>
    <c:fmtId val="4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Ventas</a:t>
            </a:r>
            <a:r>
              <a:rPr lang="en-US" b="1" baseline="0"/>
              <a:t> por método de pago</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KPIS!$BJ$1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KPIS!$BI$2:$BI$4</c:f>
              <c:strCache>
                <c:ptCount val="2"/>
                <c:pt idx="0">
                  <c:v>CASH</c:v>
                </c:pt>
                <c:pt idx="1">
                  <c:v>ONLINE</c:v>
                </c:pt>
              </c:strCache>
            </c:strRef>
          </c:cat>
          <c:val>
            <c:numRef>
              <c:f>KPIS!$BJ$2:$BJ$4</c:f>
              <c:numCache>
                <c:formatCode>0.00%</c:formatCode>
                <c:ptCount val="2"/>
                <c:pt idx="0">
                  <c:v>0.47670844171198867</c:v>
                </c:pt>
                <c:pt idx="1">
                  <c:v>0.52329155828801133</c:v>
                </c:pt>
              </c:numCache>
            </c:numRef>
          </c:val>
          <c:extLst>
            <c:ext xmlns:c16="http://schemas.microsoft.com/office/drawing/2014/chart" uri="{C3380CC4-5D6E-409C-BE32-E72D297353CC}">
              <c16:uniqueId val="{00000000-571E-4DBC-8E10-E9E9A9BFE53C}"/>
            </c:ext>
          </c:extLst>
        </c:ser>
        <c:dLbls>
          <c:showLegendKey val="0"/>
          <c:showVal val="0"/>
          <c:showCatName val="0"/>
          <c:showSerName val="0"/>
          <c:showPercent val="0"/>
          <c:showBubbleSize val="0"/>
        </c:dLbls>
        <c:gapWidth val="219"/>
        <c:overlap val="-27"/>
        <c:axId val="1058542991"/>
        <c:axId val="1058554991"/>
      </c:barChart>
      <c:catAx>
        <c:axId val="105854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058554991"/>
        <c:crosses val="autoZero"/>
        <c:auto val="1"/>
        <c:lblAlgn val="ctr"/>
        <c:lblOffset val="100"/>
        <c:noMultiLvlLbl val="0"/>
      </c:catAx>
      <c:valAx>
        <c:axId val="105855499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05854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ysClr val="windowText" lastClr="000000"/>
                </a:solidFill>
                <a:latin typeface="Abadi" panose="020F0502020204030204" pitchFamily="34" charset="0"/>
                <a:ea typeface="+mn-ea"/>
                <a:cs typeface="Abadi" panose="020F0502020204030204" pitchFamily="34" charset="0"/>
              </a:defRPr>
            </a:pPr>
            <a:r>
              <a:rPr lang="es-ES_tradnl"/>
              <a:t>Nº Quejas por Categoría</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ysClr val="windowText" lastClr="000000"/>
              </a:solidFill>
              <a:latin typeface="Abadi" panose="020F0502020204030204" pitchFamily="34" charset="0"/>
              <a:ea typeface="+mn-ea"/>
              <a:cs typeface="Abadi" panose="020F0502020204030204" pitchFamily="34" charset="0"/>
            </a:defRPr>
          </a:pPr>
          <a:endParaRPr lang="es-E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1"/>
          <c:showCatName val="0"/>
          <c:showSerName val="0"/>
          <c:showPercent val="0"/>
          <c:showBubbleSize val="0"/>
        </c:dLbls>
        <c:gapWidth val="100"/>
        <c:overlap val="-24"/>
        <c:axId val="1471975263"/>
        <c:axId val="1471775791"/>
      </c:barChart>
      <c:catAx>
        <c:axId val="147197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badi" panose="020F0502020204030204" pitchFamily="34" charset="0"/>
                <a:ea typeface="+mn-ea"/>
                <a:cs typeface="Abadi" panose="020F0502020204030204" pitchFamily="34" charset="0"/>
              </a:defRPr>
            </a:pPr>
            <a:endParaRPr lang="es-ES"/>
          </a:p>
        </c:txPr>
        <c:crossAx val="1471775791"/>
        <c:crosses val="autoZero"/>
        <c:auto val="1"/>
        <c:lblAlgn val="ctr"/>
        <c:lblOffset val="100"/>
        <c:noMultiLvlLbl val="0"/>
      </c:catAx>
      <c:valAx>
        <c:axId val="1471775791"/>
        <c:scaling>
          <c:orientation val="minMax"/>
        </c:scaling>
        <c:delete val="1"/>
        <c:axPos val="l"/>
        <c:numFmt formatCode="General" sourceLinked="1"/>
        <c:majorTickMark val="none"/>
        <c:minorTickMark val="none"/>
        <c:tickLblPos val="nextTo"/>
        <c:crossAx val="14719752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ysClr val="windowText" lastClr="000000"/>
          </a:solidFill>
          <a:latin typeface="Abadi" panose="020F0502020204030204" pitchFamily="34" charset="0"/>
          <a:cs typeface="Abadi" panose="020F0502020204030204" pitchFamily="34" charset="0"/>
        </a:defRPr>
      </a:pPr>
      <a:endParaRPr lang="es-ES"/>
    </a:p>
  </c:txPr>
  <c:printSettings>
    <c:headerFooter/>
    <c:pageMargins b="0.75" l="0.7" r="0.7" t="0.75" header="0.3" footer="0.3"/>
    <c:pageSetup/>
  </c:printSettings>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1"/>
          <c:showCatName val="0"/>
          <c:showSerName val="0"/>
          <c:showPercent val="0"/>
          <c:showBubbleSize val="0"/>
        </c:dLbls>
        <c:gapWidth val="150"/>
        <c:overlap val="-25"/>
        <c:axId val="8763103"/>
        <c:axId val="81827135"/>
      </c:barChart>
      <c:catAx>
        <c:axId val="87631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crossAx val="81827135"/>
        <c:crosses val="autoZero"/>
        <c:auto val="1"/>
        <c:lblAlgn val="ctr"/>
        <c:lblOffset val="100"/>
        <c:noMultiLvlLbl val="0"/>
      </c:catAx>
      <c:valAx>
        <c:axId val="81827135"/>
        <c:scaling>
          <c:orientation val="minMax"/>
        </c:scaling>
        <c:delete val="1"/>
        <c:axPos val="b"/>
        <c:numFmt formatCode="General" sourceLinked="1"/>
        <c:majorTickMark val="none"/>
        <c:minorTickMark val="none"/>
        <c:tickLblPos val="nextTo"/>
        <c:crossAx val="87631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Abadi" panose="020F0502020204030204" pitchFamily="34" charset="0"/>
              <a:ea typeface="+mn-ea"/>
              <a:cs typeface="Abadi" panose="020F0502020204030204" pitchFamily="34" charset="0"/>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latin typeface="Abadi" panose="020F0502020204030204" pitchFamily="34" charset="0"/>
          <a:cs typeface="Abadi" panose="020F0502020204030204" pitchFamily="34" charset="0"/>
        </a:defRPr>
      </a:pPr>
      <a:endParaRPr lang="es-ES"/>
    </a:p>
  </c:txPr>
  <c:printSettings>
    <c:headerFooter/>
    <c:pageMargins b="0.75" l="0.7" r="0.7" t="0.75" header="0.3" footer="0.3"/>
    <c:pageSetup/>
  </c:printSettings>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[Supermarket-Sales-Data.xlsx]KPIS!TablaDinámica8</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Margen</a:t>
            </a:r>
            <a:r>
              <a:rPr lang="en-US" b="1" baseline="0"/>
              <a:t> de beneficio por categoría</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KPIS!$BS$1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KPIS!$BR$2:$BR$7</c:f>
              <c:strCache>
                <c:ptCount val="5"/>
                <c:pt idx="0">
                  <c:v>Category01</c:v>
                </c:pt>
                <c:pt idx="1">
                  <c:v>Category02</c:v>
                </c:pt>
                <c:pt idx="2">
                  <c:v>Category03</c:v>
                </c:pt>
                <c:pt idx="3">
                  <c:v>Category04</c:v>
                </c:pt>
                <c:pt idx="4">
                  <c:v>Category05</c:v>
                </c:pt>
              </c:strCache>
            </c:strRef>
          </c:cat>
          <c:val>
            <c:numRef>
              <c:f>KPIS!$BS$2:$BS$7</c:f>
              <c:numCache>
                <c:formatCode>0%</c:formatCode>
                <c:ptCount val="5"/>
                <c:pt idx="0">
                  <c:v>0.17666731400378929</c:v>
                </c:pt>
                <c:pt idx="1">
                  <c:v>0.16567581276132323</c:v>
                </c:pt>
                <c:pt idx="2">
                  <c:v>0.17850959575323652</c:v>
                </c:pt>
                <c:pt idx="3">
                  <c:v>0.16704837929505556</c:v>
                </c:pt>
                <c:pt idx="4">
                  <c:v>0.1618898258435281</c:v>
                </c:pt>
              </c:numCache>
            </c:numRef>
          </c:val>
          <c:extLst>
            <c:ext xmlns:c16="http://schemas.microsoft.com/office/drawing/2014/chart" uri="{C3380CC4-5D6E-409C-BE32-E72D297353CC}">
              <c16:uniqueId val="{00000000-EF22-40EA-9447-370F08818DA8}"/>
            </c:ext>
          </c:extLst>
        </c:ser>
        <c:dLbls>
          <c:showLegendKey val="0"/>
          <c:showVal val="0"/>
          <c:showCatName val="0"/>
          <c:showSerName val="0"/>
          <c:showPercent val="0"/>
          <c:showBubbleSize val="0"/>
        </c:dLbls>
        <c:gapWidth val="219"/>
        <c:overlap val="-27"/>
        <c:axId val="470848160"/>
        <c:axId val="470847680"/>
      </c:barChart>
      <c:catAx>
        <c:axId val="470848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470847680"/>
        <c:crosses val="autoZero"/>
        <c:auto val="1"/>
        <c:lblAlgn val="ctr"/>
        <c:lblOffset val="100"/>
        <c:noMultiLvlLbl val="0"/>
      </c:catAx>
      <c:valAx>
        <c:axId val="4708476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4708481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[Supermarket-Sales-Data.xlsx]KPIS!TablaDinámica11</c:name>
    <c:fmtId val="2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Beneficios</a:t>
            </a:r>
            <a:r>
              <a:rPr lang="en-US" b="1" baseline="0"/>
              <a:t> totales por trimestre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KPIS!$CJ$1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KPIS!$CI$2:$CI$12</c:f>
              <c:multiLvlStrCache>
                <c:ptCount val="8"/>
                <c:lvl>
                  <c:pt idx="0">
                    <c:v>Trim.1</c:v>
                  </c:pt>
                  <c:pt idx="1">
                    <c:v>Trim.2</c:v>
                  </c:pt>
                  <c:pt idx="2">
                    <c:v>Trim.3</c:v>
                  </c:pt>
                  <c:pt idx="3">
                    <c:v>Trim.4</c:v>
                  </c:pt>
                  <c:pt idx="4">
                    <c:v>Trim.1</c:v>
                  </c:pt>
                  <c:pt idx="5">
                    <c:v>Trim.2</c:v>
                  </c:pt>
                  <c:pt idx="6">
                    <c:v>Trim.3</c:v>
                  </c:pt>
                  <c:pt idx="7">
                    <c:v>Trim.4</c:v>
                  </c:pt>
                </c:lvl>
                <c:lvl>
                  <c:pt idx="0">
                    <c:v>2021</c:v>
                  </c:pt>
                  <c:pt idx="4">
                    <c:v>2022</c:v>
                  </c:pt>
                </c:lvl>
              </c:multiLvlStrCache>
            </c:multiLvlStrRef>
          </c:cat>
          <c:val>
            <c:numRef>
              <c:f>KPIS!$CJ$2:$CJ$12</c:f>
              <c:numCache>
                <c:formatCode>#,##0.00\ "€"</c:formatCode>
                <c:ptCount val="8"/>
                <c:pt idx="0">
                  <c:v>7303.6000000000013</c:v>
                </c:pt>
                <c:pt idx="1">
                  <c:v>7062.06</c:v>
                </c:pt>
                <c:pt idx="2">
                  <c:v>7133.7899999999991</c:v>
                </c:pt>
                <c:pt idx="3">
                  <c:v>7898.7699999999995</c:v>
                </c:pt>
                <c:pt idx="4">
                  <c:v>10303.210000000003</c:v>
                </c:pt>
                <c:pt idx="5">
                  <c:v>8091.21</c:v>
                </c:pt>
                <c:pt idx="6">
                  <c:v>9428.3699999999972</c:v>
                </c:pt>
                <c:pt idx="7">
                  <c:v>10489.169999999998</c:v>
                </c:pt>
              </c:numCache>
            </c:numRef>
          </c:val>
          <c:extLst>
            <c:ext xmlns:c16="http://schemas.microsoft.com/office/drawing/2014/chart" uri="{C3380CC4-5D6E-409C-BE32-E72D297353CC}">
              <c16:uniqueId val="{00000000-6167-475A-93E5-4BE1862AAACF}"/>
            </c:ext>
          </c:extLst>
        </c:ser>
        <c:dLbls>
          <c:showLegendKey val="0"/>
          <c:showVal val="0"/>
          <c:showCatName val="0"/>
          <c:showSerName val="0"/>
          <c:showPercent val="0"/>
          <c:showBubbleSize val="0"/>
        </c:dLbls>
        <c:gapWidth val="219"/>
        <c:overlap val="-27"/>
        <c:axId val="917325840"/>
        <c:axId val="917332560"/>
      </c:barChart>
      <c:catAx>
        <c:axId val="917325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917332560"/>
        <c:crosses val="autoZero"/>
        <c:auto val="1"/>
        <c:lblAlgn val="ctr"/>
        <c:lblOffset val="100"/>
        <c:noMultiLvlLbl val="0"/>
      </c:catAx>
      <c:valAx>
        <c:axId val="917332560"/>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917325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[Supermarket-Sales-Data.xlsx]KPIS!TablaDinámica9</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Margen</a:t>
            </a:r>
            <a:r>
              <a:rPr lang="en-US" b="1" baseline="0"/>
              <a:t> de beneficio por categoría (con descuento)</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KPIS!$CC$1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KPIS!$CB$2:$CB$7</c:f>
              <c:strCache>
                <c:ptCount val="5"/>
                <c:pt idx="0">
                  <c:v>Category01</c:v>
                </c:pt>
                <c:pt idx="1">
                  <c:v>Category02</c:v>
                </c:pt>
                <c:pt idx="2">
                  <c:v>Category03</c:v>
                </c:pt>
                <c:pt idx="3">
                  <c:v>Category04</c:v>
                </c:pt>
                <c:pt idx="4">
                  <c:v>Category05</c:v>
                </c:pt>
              </c:strCache>
            </c:strRef>
          </c:cat>
          <c:val>
            <c:numRef>
              <c:f>KPIS!$CC$2:$CC$7</c:f>
              <c:numCache>
                <c:formatCode>0%</c:formatCode>
                <c:ptCount val="5"/>
                <c:pt idx="0">
                  <c:v>-0.22401447947965517</c:v>
                </c:pt>
                <c:pt idx="1">
                  <c:v>-0.16379501051570028</c:v>
                </c:pt>
                <c:pt idx="2">
                  <c:v>-0.20736481580970983</c:v>
                </c:pt>
                <c:pt idx="3">
                  <c:v>-0.16712675742584232</c:v>
                </c:pt>
                <c:pt idx="4">
                  <c:v>-0.1834908458263898</c:v>
                </c:pt>
              </c:numCache>
            </c:numRef>
          </c:val>
          <c:extLst>
            <c:ext xmlns:c16="http://schemas.microsoft.com/office/drawing/2014/chart" uri="{C3380CC4-5D6E-409C-BE32-E72D297353CC}">
              <c16:uniqueId val="{00000000-83CF-42AD-AB65-59113F7C187A}"/>
            </c:ext>
          </c:extLst>
        </c:ser>
        <c:dLbls>
          <c:showLegendKey val="0"/>
          <c:showVal val="0"/>
          <c:showCatName val="0"/>
          <c:showSerName val="0"/>
          <c:showPercent val="0"/>
          <c:showBubbleSize val="0"/>
        </c:dLbls>
        <c:gapWidth val="219"/>
        <c:overlap val="-27"/>
        <c:axId val="1490272944"/>
        <c:axId val="1490273424"/>
      </c:barChart>
      <c:catAx>
        <c:axId val="1490272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490273424"/>
        <c:crosses val="autoZero"/>
        <c:auto val="1"/>
        <c:lblAlgn val="ctr"/>
        <c:lblOffset val="100"/>
        <c:noMultiLvlLbl val="0"/>
      </c:catAx>
      <c:valAx>
        <c:axId val="14902734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4902729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[Supermarket-Sales-Data.xlsx]KPIS!TablaDinámica13</c:name>
    <c:fmtId val="3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Beneficios</a:t>
            </a:r>
            <a:r>
              <a:rPr lang="en-US" b="1" baseline="0"/>
              <a:t> totales por trimestre (con descuento)</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KPIS!$DG$1</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KPIS!$DF$2:$DF$12</c:f>
              <c:multiLvlStrCache>
                <c:ptCount val="8"/>
                <c:lvl>
                  <c:pt idx="0">
                    <c:v>Trim.1</c:v>
                  </c:pt>
                  <c:pt idx="1">
                    <c:v>Trim.2</c:v>
                  </c:pt>
                  <c:pt idx="2">
                    <c:v>Trim.3</c:v>
                  </c:pt>
                  <c:pt idx="3">
                    <c:v>Trim.4</c:v>
                  </c:pt>
                  <c:pt idx="4">
                    <c:v>Trim.1</c:v>
                  </c:pt>
                  <c:pt idx="5">
                    <c:v>Trim.2</c:v>
                  </c:pt>
                  <c:pt idx="6">
                    <c:v>Trim.3</c:v>
                  </c:pt>
                  <c:pt idx="7">
                    <c:v>Trim.4</c:v>
                  </c:pt>
                </c:lvl>
                <c:lvl>
                  <c:pt idx="0">
                    <c:v>2021</c:v>
                  </c:pt>
                  <c:pt idx="4">
                    <c:v>2022</c:v>
                  </c:pt>
                </c:lvl>
              </c:multiLvlStrCache>
            </c:multiLvlStrRef>
          </c:cat>
          <c:val>
            <c:numRef>
              <c:f>KPIS!$DG$2:$DG$12</c:f>
              <c:numCache>
                <c:formatCode>#,##0.00\ "€"</c:formatCode>
                <c:ptCount val="8"/>
                <c:pt idx="0">
                  <c:v>-5000.8200000000033</c:v>
                </c:pt>
                <c:pt idx="1">
                  <c:v>-1734.5346</c:v>
                </c:pt>
                <c:pt idx="2">
                  <c:v>-5340.5853999999999</c:v>
                </c:pt>
                <c:pt idx="3">
                  <c:v>-5036.2349000000022</c:v>
                </c:pt>
                <c:pt idx="4">
                  <c:v>-3722.5362999999988</c:v>
                </c:pt>
                <c:pt idx="5">
                  <c:v>-4323.0041999999994</c:v>
                </c:pt>
                <c:pt idx="6">
                  <c:v>-6359.5564000000004</c:v>
                </c:pt>
                <c:pt idx="7">
                  <c:v>-6454.4678999999987</c:v>
                </c:pt>
              </c:numCache>
            </c:numRef>
          </c:val>
          <c:extLst>
            <c:ext xmlns:c16="http://schemas.microsoft.com/office/drawing/2014/chart" uri="{C3380CC4-5D6E-409C-BE32-E72D297353CC}">
              <c16:uniqueId val="{00000000-394C-4E5E-967F-136C1DEC511D}"/>
            </c:ext>
          </c:extLst>
        </c:ser>
        <c:dLbls>
          <c:showLegendKey val="0"/>
          <c:showVal val="0"/>
          <c:showCatName val="0"/>
          <c:showSerName val="0"/>
          <c:showPercent val="0"/>
          <c:showBubbleSize val="0"/>
        </c:dLbls>
        <c:gapWidth val="219"/>
        <c:overlap val="-27"/>
        <c:axId val="1202564432"/>
        <c:axId val="1202560112"/>
      </c:barChart>
      <c:catAx>
        <c:axId val="1202564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202560112"/>
        <c:crosses val="autoZero"/>
        <c:auto val="1"/>
        <c:lblAlgn val="ctr"/>
        <c:lblOffset val="100"/>
        <c:noMultiLvlLbl val="0"/>
      </c:catAx>
      <c:valAx>
        <c:axId val="1202560112"/>
        <c:scaling>
          <c:orientation val="minMax"/>
        </c:scaling>
        <c:delete val="0"/>
        <c:axPos val="l"/>
        <c:majorGridlines>
          <c:spPr>
            <a:ln w="9525" cap="flat" cmpd="sng" algn="ctr">
              <a:solidFill>
                <a:schemeClr val="tx1">
                  <a:lumMod val="15000"/>
                  <a:lumOff val="85000"/>
                </a:schemeClr>
              </a:solidFill>
              <a:round/>
            </a:ln>
            <a:effectLst/>
          </c:spPr>
        </c:majorGridlines>
        <c:numFmt formatCode="#,##0.00\ &quot;€&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crossAx val="12025644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withinLinear" id="18">
  <a:schemeClr val="accent5"/>
</cs:colorStyle>
</file>

<file path=xl/charts/colors2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withinLinear" id="18">
  <a:schemeClr val="accent5"/>
</cs:colorStyle>
</file>

<file path=xl/charts/colors2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8.xml.rels><?xml version="1.0" encoding="UTF-8" standalone="yes"?>
<Relationships xmlns="http://schemas.openxmlformats.org/package/2006/relationships"><Relationship Id="rId3" Type="http://schemas.openxmlformats.org/officeDocument/2006/relationships/hyperlink" Target="#'Dashboard beneficios'!A1"/><Relationship Id="rId7" Type="http://schemas.openxmlformats.org/officeDocument/2006/relationships/chart" Target="../charts/chart24.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3.xml"/><Relationship Id="rId5" Type="http://schemas.openxmlformats.org/officeDocument/2006/relationships/chart" Target="../charts/chart22.xml"/><Relationship Id="rId4" Type="http://schemas.openxmlformats.org/officeDocument/2006/relationships/chart" Target="../charts/chart21.xml"/></Relationships>
</file>

<file path=xl/drawings/_rels/drawing9.xml.rels><?xml version="1.0" encoding="UTF-8" standalone="yes"?>
<Relationships xmlns="http://schemas.openxmlformats.org/package/2006/relationships"><Relationship Id="rId3" Type="http://schemas.openxmlformats.org/officeDocument/2006/relationships/chart" Target="../charts/chart27.xml"/><Relationship Id="rId2" Type="http://schemas.openxmlformats.org/officeDocument/2006/relationships/chart" Target="../charts/chart26.xml"/><Relationship Id="rId1" Type="http://schemas.openxmlformats.org/officeDocument/2006/relationships/chart" Target="../charts/chart25.xml"/><Relationship Id="rId6" Type="http://schemas.openxmlformats.org/officeDocument/2006/relationships/chart" Target="../charts/chart30.xml"/><Relationship Id="rId5" Type="http://schemas.openxmlformats.org/officeDocument/2006/relationships/chart" Target="../charts/chart29.xml"/><Relationship Id="rId4"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2</xdr:col>
      <xdr:colOff>762000</xdr:colOff>
      <xdr:row>2</xdr:row>
      <xdr:rowOff>15240</xdr:rowOff>
    </xdr:from>
    <xdr:to>
      <xdr:col>8</xdr:col>
      <xdr:colOff>739140</xdr:colOff>
      <xdr:row>14</xdr:row>
      <xdr:rowOff>175260</xdr:rowOff>
    </xdr:to>
    <xdr:sp macro="" textlink="">
      <xdr:nvSpPr>
        <xdr:cNvPr id="2" name="CuadroTexto 1">
          <a:extLst>
            <a:ext uri="{FF2B5EF4-FFF2-40B4-BE49-F238E27FC236}">
              <a16:creationId xmlns:a16="http://schemas.microsoft.com/office/drawing/2014/main" id="{EF94C176-2B06-9BF4-AE1D-AFF23174F110}"/>
            </a:ext>
          </a:extLst>
        </xdr:cNvPr>
        <xdr:cNvSpPr txBox="1"/>
      </xdr:nvSpPr>
      <xdr:spPr>
        <a:xfrm>
          <a:off x="3238500" y="381000"/>
          <a:ext cx="4732020" cy="23545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Explorando</a:t>
          </a:r>
          <a:r>
            <a:rPr lang="es-ES" sz="1100" baseline="0"/>
            <a:t> esta base de datos, he visto que para poder quitar duplicados, no bastaba con filtrar solamente por la columna de "PRODUCT ID", ya que un producto único ha podido venderse en fechas distintas a lo largo del tiempo. Por tanto, la mejor forma que se me ha ocurrido para solucionar esto, es crear una columna nueva llamada "transaction_date" en la cual concateno la fecha de la transacción y el identificador único para cada producto vendido. De esta forma, obtengo una columna en la que tengo una fecha de transacción única para cada producto vendido. Tras haber quitado los duplicados con Power Query, he obtenido 8 filas de duplicados, lo cual no me parece que afecte de manera relevante a mi análisis de EDA, ya que estamos hablando de 8 registros de los 521 que se han quedado como valores únicos. </a:t>
          </a:r>
          <a:endParaRPr lang="es-E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22860</xdr:colOff>
      <xdr:row>18</xdr:row>
      <xdr:rowOff>22860</xdr:rowOff>
    </xdr:from>
    <xdr:to>
      <xdr:col>3</xdr:col>
      <xdr:colOff>160020</xdr:colOff>
      <xdr:row>43</xdr:row>
      <xdr:rowOff>45720</xdr:rowOff>
    </xdr:to>
    <xdr:sp macro="" textlink="">
      <xdr:nvSpPr>
        <xdr:cNvPr id="2" name="CuadroTexto 1">
          <a:extLst>
            <a:ext uri="{FF2B5EF4-FFF2-40B4-BE49-F238E27FC236}">
              <a16:creationId xmlns:a16="http://schemas.microsoft.com/office/drawing/2014/main" id="{BCD54CFF-892F-CBD3-74FD-E49BCA4C27D0}"/>
            </a:ext>
          </a:extLst>
        </xdr:cNvPr>
        <xdr:cNvSpPr txBox="1"/>
      </xdr:nvSpPr>
      <xdr:spPr>
        <a:xfrm>
          <a:off x="22860" y="3314700"/>
          <a:ext cx="3177540" cy="459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a:t>
          </a:r>
          <a:r>
            <a:rPr lang="es-ES" sz="1100" baseline="0"/>
            <a:t> revela patrones importantes sobre la cantidad de unidades de producto vendidas a los clientes del supermercado. La </a:t>
          </a:r>
          <a:r>
            <a:rPr lang="es-ES" sz="1100" b="1" baseline="0"/>
            <a:t>media</a:t>
          </a:r>
          <a:r>
            <a:rPr lang="es-ES" sz="1100" baseline="0"/>
            <a:t> es de 8,14 unidades, y la </a:t>
          </a:r>
          <a:r>
            <a:rPr lang="es-ES" sz="1100" b="1" baseline="0"/>
            <a:t>mediana</a:t>
          </a:r>
          <a:r>
            <a:rPr lang="es-ES" sz="1100" baseline="0"/>
            <a:t> es de 8 unidades, esta cercanía entre los dos estadísticos indica que la mitad de los clientes compra 8 unidades en cada transacción única. La </a:t>
          </a:r>
          <a:r>
            <a:rPr lang="es-ES" sz="1100" b="1" baseline="0"/>
            <a:t>desviación estándar </a:t>
          </a:r>
          <a:r>
            <a:rPr lang="es-ES" sz="1100" baseline="0"/>
            <a:t>de 4,35 indica que la cantidad de productos vendidos varía en 4 unidades. El </a:t>
          </a:r>
          <a:r>
            <a:rPr lang="es-ES" sz="1100" b="1" baseline="0"/>
            <a:t>coeficiente de curtosis </a:t>
          </a:r>
          <a:r>
            <a:rPr lang="es-ES" sz="1100" baseline="0"/>
            <a:t>de un -1,20 indica que tenemos una distribución platicúrtica, lo cual significa que las cantidades vendidas del producto en cada transacción se distribuyen prácticamente a lo largo de todo el rango. </a:t>
          </a:r>
        </a:p>
        <a:p>
          <a:r>
            <a:rPr lang="es-ES" sz="1100" baseline="0"/>
            <a:t> </a:t>
          </a:r>
        </a:p>
        <a:p>
          <a:r>
            <a:rPr lang="es-ES" sz="1100" baseline="0"/>
            <a:t>El </a:t>
          </a:r>
          <a:r>
            <a:rPr lang="es-ES" sz="1100" b="1" baseline="0"/>
            <a:t>coeficiente de asimetría </a:t>
          </a:r>
          <a:r>
            <a:rPr lang="es-ES" sz="1100" baseline="0"/>
            <a:t>de 0,00 indica que existe una simetría. La mitad de los productos vendidos en el supermercado tienen un promedio de 8,14 unidades vendidas en cada transacción. Además, la </a:t>
          </a:r>
          <a:r>
            <a:rPr lang="es-ES" sz="1100" b="1" baseline="0"/>
            <a:t>moda</a:t>
          </a:r>
          <a:r>
            <a:rPr lang="es-ES" sz="1100" baseline="0"/>
            <a:t> de 6,00 indica los clientes compran con más frecuencia 6 unidades por cada transacción. </a:t>
          </a:r>
        </a:p>
        <a:p>
          <a:r>
            <a:rPr lang="es-ES" sz="1100" baseline="0"/>
            <a:t> </a:t>
          </a:r>
        </a:p>
        <a:p>
          <a:r>
            <a:rPr lang="es-ES" sz="1100" baseline="0"/>
            <a:t>El </a:t>
          </a:r>
          <a:r>
            <a:rPr lang="es-ES" sz="1100" b="1" baseline="0"/>
            <a:t>rango</a:t>
          </a:r>
          <a:r>
            <a:rPr lang="es-ES" sz="1100" baseline="0"/>
            <a:t> de 14 unidades de producto, con un mínimo de 1 unidad y un máximo de 15 unidades muestra una gran dispersión de los datos, ya que algunos clientes compran pocas unidades, pero hay otros que compran mayor cantidad de productos. </a:t>
          </a:r>
        </a:p>
        <a:p>
          <a:r>
            <a:rPr lang="es-ES" sz="1100" baseline="0"/>
            <a:t> </a:t>
          </a:r>
        </a:p>
        <a:p>
          <a:endParaRPr lang="es-ES" sz="1100" baseline="0"/>
        </a:p>
      </xdr:txBody>
    </xdr:sp>
    <xdr:clientData/>
  </xdr:twoCellAnchor>
  <xdr:twoCellAnchor>
    <xdr:from>
      <xdr:col>4</xdr:col>
      <xdr:colOff>784860</xdr:colOff>
      <xdr:row>18</xdr:row>
      <xdr:rowOff>0</xdr:rowOff>
    </xdr:from>
    <xdr:to>
      <xdr:col>9</xdr:col>
      <xdr:colOff>15240</xdr:colOff>
      <xdr:row>42</xdr:row>
      <xdr:rowOff>7620</xdr:rowOff>
    </xdr:to>
    <xdr:sp macro="" textlink="">
      <xdr:nvSpPr>
        <xdr:cNvPr id="3" name="CuadroTexto 2">
          <a:extLst>
            <a:ext uri="{FF2B5EF4-FFF2-40B4-BE49-F238E27FC236}">
              <a16:creationId xmlns:a16="http://schemas.microsoft.com/office/drawing/2014/main" id="{27DC05B0-C835-F4AD-FDC8-466CF104F7C0}"/>
            </a:ext>
          </a:extLst>
        </xdr:cNvPr>
        <xdr:cNvSpPr txBox="1"/>
      </xdr:nvSpPr>
      <xdr:spPr>
        <a:xfrm>
          <a:off x="4617720" y="3291840"/>
          <a:ext cx="3619500" cy="4396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 revela patrones importantes sobre cuánto pagó el supermercado por adquirir</a:t>
          </a:r>
          <a:r>
            <a:rPr lang="es-ES" sz="1100" baseline="0"/>
            <a:t> el producto. La </a:t>
          </a:r>
          <a:r>
            <a:rPr lang="es-ES" sz="1100" b="1" baseline="0"/>
            <a:t>media</a:t>
          </a:r>
          <a:r>
            <a:rPr lang="es-ES" sz="1100" baseline="0"/>
            <a:t> es de 77,66 euros y la mediana es de 75,00 euros. Esto indica que la mitad del costo de la compra por producto es de 75,00 euros. La </a:t>
          </a:r>
          <a:r>
            <a:rPr lang="es-ES" sz="1100" b="1" baseline="0"/>
            <a:t>desviación estándar </a:t>
          </a:r>
          <a:r>
            <a:rPr lang="es-ES" sz="1100" baseline="0"/>
            <a:t>de 43,09 euros indica que, por cada producto, el costo de compra por el producto difiere considerablemente según el tipo de producto que sea. </a:t>
          </a:r>
          <a:r>
            <a:rPr lang="es-ES" sz="1100" baseline="0">
              <a:solidFill>
                <a:schemeClr val="dk1"/>
              </a:solidFill>
              <a:effectLst/>
              <a:latin typeface="+mn-lt"/>
              <a:ea typeface="+mn-ea"/>
              <a:cs typeface="+mn-cs"/>
            </a:rPr>
            <a:t>El </a:t>
          </a:r>
          <a:r>
            <a:rPr lang="es-ES" sz="1100" b="1" baseline="0">
              <a:solidFill>
                <a:schemeClr val="dk1"/>
              </a:solidFill>
              <a:effectLst/>
              <a:latin typeface="+mn-lt"/>
              <a:ea typeface="+mn-ea"/>
              <a:cs typeface="+mn-cs"/>
            </a:rPr>
            <a:t>coeficiente de curtosis </a:t>
          </a:r>
          <a:r>
            <a:rPr lang="es-ES" sz="1100" baseline="0">
              <a:solidFill>
                <a:schemeClr val="dk1"/>
              </a:solidFill>
              <a:effectLst/>
              <a:latin typeface="+mn-lt"/>
              <a:ea typeface="+mn-ea"/>
              <a:cs typeface="+mn-cs"/>
            </a:rPr>
            <a:t>de un -1,04 indica que tenemos una distribución platicúrtica, lo cual significa que el costo de compra del producto en cada transacción se distribuye prácticamente a lo largo de todo el rango.</a:t>
          </a:r>
          <a:endParaRPr lang="es-ES" sz="1100" baseline="0"/>
        </a:p>
        <a:p>
          <a:r>
            <a:rPr lang="es-ES" sz="1100" baseline="0"/>
            <a:t> </a:t>
          </a:r>
        </a:p>
        <a:p>
          <a:r>
            <a:rPr lang="es-ES" sz="1100" baseline="0"/>
            <a:t>El </a:t>
          </a:r>
          <a:r>
            <a:rPr lang="es-ES" sz="1100" b="1" baseline="0"/>
            <a:t>coeficiente de asimetría </a:t>
          </a:r>
          <a:r>
            <a:rPr lang="es-ES" sz="1100" baseline="0"/>
            <a:t>de 0,04 indica que los datos están sesgados hacia la derecha, lo que significa que algunos productos tienen un costo mayor que los de la mayoría, lo que afecta a la media. La </a:t>
          </a:r>
          <a:r>
            <a:rPr lang="es-ES" sz="1100" b="1" baseline="0"/>
            <a:t>moda</a:t>
          </a:r>
          <a:r>
            <a:rPr lang="es-ES" sz="1100" baseline="0"/>
            <a:t> de 37 euros indica que lo más frecuente es que el costo de compra del producto sea más reducido.</a:t>
          </a:r>
        </a:p>
        <a:p>
          <a:r>
            <a:rPr lang="es-ES" sz="1100" baseline="0"/>
            <a:t> </a:t>
          </a:r>
        </a:p>
        <a:p>
          <a:r>
            <a:rPr lang="es-ES" sz="1100" baseline="0"/>
            <a:t>El </a:t>
          </a:r>
          <a:r>
            <a:rPr lang="es-ES" sz="1100" b="1" baseline="0"/>
            <a:t>rango</a:t>
          </a:r>
          <a:r>
            <a:rPr lang="es-ES" sz="1100" baseline="0"/>
            <a:t> de 145,00 euros, con un mínimo de 5 euros y un máximo de 150 euros muestra que existe una gran dispersión en los datos, lo que sugiere que el costo de compra de algunos productos sea mayor que el resto. </a:t>
          </a:r>
          <a:endParaRPr lang="es-ES" sz="1100"/>
        </a:p>
      </xdr:txBody>
    </xdr:sp>
    <xdr:clientData/>
  </xdr:twoCellAnchor>
  <xdr:twoCellAnchor>
    <xdr:from>
      <xdr:col>9</xdr:col>
      <xdr:colOff>777240</xdr:colOff>
      <xdr:row>18</xdr:row>
      <xdr:rowOff>0</xdr:rowOff>
    </xdr:from>
    <xdr:to>
      <xdr:col>13</xdr:col>
      <xdr:colOff>693420</xdr:colOff>
      <xdr:row>43</xdr:row>
      <xdr:rowOff>60960</xdr:rowOff>
    </xdr:to>
    <xdr:sp macro="" textlink="">
      <xdr:nvSpPr>
        <xdr:cNvPr id="4" name="CuadroTexto 3">
          <a:extLst>
            <a:ext uri="{FF2B5EF4-FFF2-40B4-BE49-F238E27FC236}">
              <a16:creationId xmlns:a16="http://schemas.microsoft.com/office/drawing/2014/main" id="{F13B564C-7528-5855-EE52-303E3FDC66CD}"/>
            </a:ext>
          </a:extLst>
        </xdr:cNvPr>
        <xdr:cNvSpPr txBox="1"/>
      </xdr:nvSpPr>
      <xdr:spPr>
        <a:xfrm>
          <a:off x="8999220" y="3291840"/>
          <a:ext cx="3512820" cy="4632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a:t>
          </a:r>
          <a:r>
            <a:rPr lang="es-ES" sz="1100" baseline="0"/>
            <a:t> descriptivo revela patrones importantes sobre el precio al que se vendió el producto al cliente. La </a:t>
          </a:r>
          <a:r>
            <a:rPr lang="es-ES" sz="1100" b="1" baseline="0"/>
            <a:t>media</a:t>
          </a:r>
          <a:r>
            <a:rPr lang="es-ES" sz="1100" baseline="0"/>
            <a:t> es de 94,05 euros y la </a:t>
          </a:r>
          <a:r>
            <a:rPr lang="es-ES" sz="1100" b="1" baseline="0"/>
            <a:t>mediana</a:t>
          </a:r>
          <a:r>
            <a:rPr lang="es-ES" sz="1100" baseline="0"/>
            <a:t> es de 85,50 euros. Esto indica que la mitad de los clientes pagaron por el producto unod 85,50 euros. La </a:t>
          </a:r>
          <a:r>
            <a:rPr lang="es-ES" sz="1100" b="1" baseline="0"/>
            <a:t>desviación estándar </a:t>
          </a:r>
          <a:r>
            <a:rPr lang="es-ES" sz="1100" baseline="0"/>
            <a:t>de 54,72 euros muestra que hay una gran variabilidad en el precio por el que han comprado los clientes el producto respecto de la media. </a:t>
          </a:r>
          <a:r>
            <a:rPr lang="es-ES" sz="1100" baseline="0">
              <a:solidFill>
                <a:schemeClr val="dk1"/>
              </a:solidFill>
              <a:effectLst/>
              <a:latin typeface="+mn-lt"/>
              <a:ea typeface="+mn-ea"/>
              <a:cs typeface="+mn-cs"/>
            </a:rPr>
            <a:t>El </a:t>
          </a:r>
          <a:r>
            <a:rPr lang="es-ES" sz="1100" b="1" baseline="0">
              <a:solidFill>
                <a:schemeClr val="dk1"/>
              </a:solidFill>
              <a:effectLst/>
              <a:latin typeface="+mn-lt"/>
              <a:ea typeface="+mn-ea"/>
              <a:cs typeface="+mn-cs"/>
            </a:rPr>
            <a:t>coeficiente de curtosis </a:t>
          </a:r>
          <a:r>
            <a:rPr lang="es-ES" sz="1100" baseline="0">
              <a:solidFill>
                <a:schemeClr val="dk1"/>
              </a:solidFill>
              <a:effectLst/>
              <a:latin typeface="+mn-lt"/>
              <a:ea typeface="+mn-ea"/>
              <a:cs typeface="+mn-cs"/>
            </a:rPr>
            <a:t>de un -0,90 indica que tenemos una distribución platicúrtica, lo cual significa que el precio al que se vendió el producto al cliente en cada transacción se distribuye prácticamente a lo largo de todo el rango.</a:t>
          </a:r>
          <a:endParaRPr lang="es-ES" sz="1100" baseline="0"/>
        </a:p>
        <a:p>
          <a:r>
            <a:rPr lang="es-ES" sz="1100" baseline="0"/>
            <a:t> </a:t>
          </a:r>
        </a:p>
        <a:p>
          <a:r>
            <a:rPr lang="es-ES" sz="1100" baseline="0"/>
            <a:t>El </a:t>
          </a:r>
          <a:r>
            <a:rPr lang="es-ES" sz="1100" b="1" baseline="0"/>
            <a:t>coeficiente de asimetría </a:t>
          </a:r>
          <a:r>
            <a:rPr lang="es-ES" sz="1100" baseline="0"/>
            <a:t>de 0,23 indica que los datos están sesgados hacia la derecha, lo que significa que el precio que pagaron los clientes por el producto tiene un precio mayor que los de la mayoría de productos, lo que afecta a la media. La </a:t>
          </a:r>
          <a:r>
            <a:rPr lang="es-ES" sz="1100" b="1" baseline="0"/>
            <a:t>moda </a:t>
          </a:r>
          <a:r>
            <a:rPr lang="es-ES" sz="1100" baseline="0"/>
            <a:t>de 162,00 euros indica que lo más frecuente es que el precio que pagó el cliente por el producto es elevado.</a:t>
          </a:r>
        </a:p>
        <a:p>
          <a:r>
            <a:rPr lang="es-ES" sz="1100" baseline="0"/>
            <a:t> </a:t>
          </a:r>
        </a:p>
        <a:p>
          <a:r>
            <a:rPr lang="es-ES" sz="1100" baseline="0"/>
            <a:t>El </a:t>
          </a:r>
          <a:r>
            <a:rPr lang="es-ES" sz="1100" b="1" baseline="0"/>
            <a:t>rango</a:t>
          </a:r>
          <a:r>
            <a:rPr lang="es-ES" sz="1100" baseline="0"/>
            <a:t> de 203,30 euros, con un mínimo de 6,70 euros y un máximo de 210,00 euros muestra que existe una gran dispersión en los datos, lo que sugiere que algunos clientes pagaron un mayor precio por ese producto que el resto. </a:t>
          </a:r>
          <a:endParaRPr lang="es-ES" sz="1100"/>
        </a:p>
      </xdr:txBody>
    </xdr:sp>
    <xdr:clientData/>
  </xdr:twoCellAnchor>
  <xdr:twoCellAnchor>
    <xdr:from>
      <xdr:col>15</xdr:col>
      <xdr:colOff>0</xdr:colOff>
      <xdr:row>17</xdr:row>
      <xdr:rowOff>175260</xdr:rowOff>
    </xdr:from>
    <xdr:to>
      <xdr:col>18</xdr:col>
      <xdr:colOff>685800</xdr:colOff>
      <xdr:row>44</xdr:row>
      <xdr:rowOff>175260</xdr:rowOff>
    </xdr:to>
    <xdr:sp macro="" textlink="">
      <xdr:nvSpPr>
        <xdr:cNvPr id="5" name="CuadroTexto 4">
          <a:extLst>
            <a:ext uri="{FF2B5EF4-FFF2-40B4-BE49-F238E27FC236}">
              <a16:creationId xmlns:a16="http://schemas.microsoft.com/office/drawing/2014/main" id="{C52940D1-0DDB-FE94-1143-43EF3263416F}"/>
            </a:ext>
          </a:extLst>
        </xdr:cNvPr>
        <xdr:cNvSpPr txBox="1"/>
      </xdr:nvSpPr>
      <xdr:spPr>
        <a:xfrm>
          <a:off x="13403580" y="3284220"/>
          <a:ext cx="3352800" cy="4937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ES" sz="1100"/>
            <a:t>Este análisis</a:t>
          </a:r>
          <a:r>
            <a:rPr lang="es-ES" sz="1100" baseline="0"/>
            <a:t> descriptivo revela patrones importantes sobre el porcentaje de descuento aplicado a la venta. La </a:t>
          </a:r>
          <a:r>
            <a:rPr lang="es-ES" sz="1100" b="1" baseline="0"/>
            <a:t>media</a:t>
          </a:r>
          <a:r>
            <a:rPr lang="es-ES" sz="1100" baseline="0"/>
            <a:t> es de 0,27 (27%) y la </a:t>
          </a:r>
          <a:r>
            <a:rPr lang="es-ES" sz="1100" b="1" baseline="0"/>
            <a:t>mediana</a:t>
          </a:r>
          <a:r>
            <a:rPr lang="es-ES" sz="1100" baseline="0"/>
            <a:t> es de 0,27 (27%), lo que indica que entre estos dos estadísticos no hay diferencia y la media es robusta. La mediana sugiere que la miatd de los descuentos aplicados a los productos fue de un 27%. Luego, la </a:t>
          </a:r>
          <a:r>
            <a:rPr lang="es-ES" sz="1100" b="1" baseline="0"/>
            <a:t>desviación estándar </a:t>
          </a:r>
          <a:r>
            <a:rPr lang="es-ES" sz="1100" baseline="0"/>
            <a:t>de 0,15 (15%) muestra que los descuentos aplicados a la venta se pueden alejar en un 15% respecto de la media. </a:t>
          </a:r>
          <a:r>
            <a:rPr lang="es-ES" sz="1100" baseline="0">
              <a:solidFill>
                <a:schemeClr val="dk1"/>
              </a:solidFill>
              <a:effectLst/>
              <a:latin typeface="+mn-lt"/>
              <a:ea typeface="+mn-ea"/>
              <a:cs typeface="+mn-cs"/>
            </a:rPr>
            <a:t>. El </a:t>
          </a:r>
          <a:r>
            <a:rPr lang="es-ES" sz="1100" b="1" baseline="0">
              <a:solidFill>
                <a:schemeClr val="dk1"/>
              </a:solidFill>
              <a:effectLst/>
              <a:latin typeface="+mn-lt"/>
              <a:ea typeface="+mn-ea"/>
              <a:cs typeface="+mn-cs"/>
            </a:rPr>
            <a:t>coeficiente de curtosis </a:t>
          </a:r>
          <a:r>
            <a:rPr lang="es-ES" sz="1100" baseline="0">
              <a:solidFill>
                <a:schemeClr val="dk1"/>
              </a:solidFill>
              <a:effectLst/>
              <a:latin typeface="+mn-lt"/>
              <a:ea typeface="+mn-ea"/>
              <a:cs typeface="+mn-cs"/>
            </a:rPr>
            <a:t>de un -1,50 indica que tenemos una distribución platicúrtica, lo cual significa que el porcentaje de descuento aplicado a la venta en cada transacción se distribuye prácticamente a lo largo de todo el rango.</a:t>
          </a:r>
          <a:endParaRPr lang="es-ES">
            <a:effectLst/>
          </a:endParaRPr>
        </a:p>
        <a:p>
          <a:endParaRPr lang="es-ES" sz="1100" baseline="0"/>
        </a:p>
        <a:p>
          <a:r>
            <a:rPr lang="es-ES" sz="1100" baseline="0"/>
            <a:t> </a:t>
          </a:r>
        </a:p>
        <a:p>
          <a:r>
            <a:rPr lang="es-ES" sz="1100" baseline="0"/>
            <a:t>El </a:t>
          </a:r>
          <a:r>
            <a:rPr lang="es-ES" sz="1100" b="1" baseline="0"/>
            <a:t>coeficiente de asimetría </a:t>
          </a:r>
          <a:r>
            <a:rPr lang="es-ES" sz="1100" baseline="0"/>
            <a:t>de 0,03 indica que los datos están sesgados hacia la derecha, por lo que el descuento aplicado a los productos es ligeramente mayor respecto de la mayoría, lo que afecta a la media. La </a:t>
          </a:r>
          <a:r>
            <a:rPr lang="es-ES" sz="1100" b="1" baseline="0"/>
            <a:t>moda</a:t>
          </a:r>
          <a:r>
            <a:rPr lang="es-ES" sz="1100" baseline="0"/>
            <a:t> de 0,28 (28%) indica que el descuento ofrecido con mayor frecuencia es ligeramente mayor. </a:t>
          </a:r>
        </a:p>
        <a:p>
          <a:r>
            <a:rPr lang="es-ES" sz="1100" baseline="0"/>
            <a:t> </a:t>
          </a:r>
        </a:p>
        <a:p>
          <a:r>
            <a:rPr lang="es-ES" sz="1100" baseline="0"/>
            <a:t>El </a:t>
          </a:r>
          <a:r>
            <a:rPr lang="es-ES" sz="1100" b="1" baseline="0"/>
            <a:t>rango</a:t>
          </a:r>
          <a:r>
            <a:rPr lang="es-ES" sz="1100" baseline="0"/>
            <a:t> de 0,54(54%), con un mínimo de 0,00(0%) y un máximo de 0,54(54%) muestra que existe una gran dispersión en los datos, lo que significa que en algunos productos se aplicó un descuento excesivamente elevado. </a:t>
          </a:r>
          <a:endParaRPr lang="es-ES" sz="1100"/>
        </a:p>
      </xdr:txBody>
    </xdr:sp>
    <xdr:clientData/>
  </xdr:twoCellAnchor>
  <xdr:twoCellAnchor>
    <xdr:from>
      <xdr:col>19</xdr:col>
      <xdr:colOff>777240</xdr:colOff>
      <xdr:row>17</xdr:row>
      <xdr:rowOff>175260</xdr:rowOff>
    </xdr:from>
    <xdr:to>
      <xdr:col>24</xdr:col>
      <xdr:colOff>106680</xdr:colOff>
      <xdr:row>45</xdr:row>
      <xdr:rowOff>7620</xdr:rowOff>
    </xdr:to>
    <xdr:sp macro="" textlink="">
      <xdr:nvSpPr>
        <xdr:cNvPr id="6" name="CuadroTexto 5">
          <a:extLst>
            <a:ext uri="{FF2B5EF4-FFF2-40B4-BE49-F238E27FC236}">
              <a16:creationId xmlns:a16="http://schemas.microsoft.com/office/drawing/2014/main" id="{77E4E572-E3F9-4150-7AEA-340B53A20541}"/>
            </a:ext>
          </a:extLst>
        </xdr:cNvPr>
        <xdr:cNvSpPr txBox="1"/>
      </xdr:nvSpPr>
      <xdr:spPr>
        <a:xfrm>
          <a:off x="17640300" y="3284220"/>
          <a:ext cx="378714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a:t>
          </a:r>
          <a:r>
            <a:rPr lang="es-ES" sz="1100" baseline="0"/>
            <a:t> revela patrones importantes sobre el valor total del costo de la compra. La </a:t>
          </a:r>
          <a:r>
            <a:rPr lang="es-ES" sz="1100" b="1" baseline="0"/>
            <a:t>media</a:t>
          </a:r>
          <a:r>
            <a:rPr lang="es-ES" sz="1100" baseline="0"/>
            <a:t> es de 633,44 euros y la </a:t>
          </a:r>
          <a:r>
            <a:rPr lang="es-ES" sz="1100" b="1" baseline="0"/>
            <a:t>mediana</a:t>
          </a:r>
          <a:r>
            <a:rPr lang="es-ES" sz="1100" baseline="0"/>
            <a:t> es de 495,00 euros, lo que indica que la mitad de las transacciones tienen un costo total menor que la media. La </a:t>
          </a:r>
          <a:r>
            <a:rPr lang="es-ES" sz="1100" b="1" baseline="0"/>
            <a:t>desviación estándar </a:t>
          </a:r>
          <a:r>
            <a:rPr lang="es-ES" sz="1100" baseline="0"/>
            <a:t>de 521,05 euros indica que el total del costo de la compra varía en 521,05 euros respecto de la media, lo que sugiere que esta gran variabilidad depende de la cantidad de unidades de producto que haya en cada transacción. El </a:t>
          </a:r>
          <a:r>
            <a:rPr lang="es-ES" sz="1100" b="1" baseline="0"/>
            <a:t>coeficiente de curtosis </a:t>
          </a:r>
          <a:r>
            <a:rPr lang="es-ES" sz="1100" baseline="0"/>
            <a:t>de un 0,30 indica que tenemos una distribución mesocúrtica, lo cual significa que los valores totales del costo de la compra presentan un grado de concentración medio, por lo que los valores se distribuyen prácticamente a lo largo de todo el rango.</a:t>
          </a:r>
        </a:p>
        <a:p>
          <a:r>
            <a:rPr lang="es-ES" sz="1100" baseline="0"/>
            <a:t> </a:t>
          </a:r>
        </a:p>
        <a:p>
          <a:r>
            <a:rPr lang="es-ES" sz="1100" baseline="0"/>
            <a:t>El </a:t>
          </a:r>
          <a:r>
            <a:rPr lang="es-ES" sz="1100" b="1" baseline="0"/>
            <a:t>coeficiente de asimetría </a:t>
          </a:r>
          <a:r>
            <a:rPr lang="es-ES" sz="1100" baseline="0"/>
            <a:t>de 0,96 indica que los datos están sesgados hacia la derecha, por lo que el el costo total de la compra por cada transacción es superior al del resto, lo que afecta a la media. La </a:t>
          </a:r>
          <a:r>
            <a:rPr lang="es-ES" sz="1100" b="1" baseline="0"/>
            <a:t>moda </a:t>
          </a:r>
          <a:r>
            <a:rPr lang="es-ES" sz="1100" baseline="0"/>
            <a:t>de 360,00 euros indica que lo más frecuente es que el supermecado se haya gastado en el costo total de la cuenta 360 euros. </a:t>
          </a:r>
        </a:p>
        <a:p>
          <a:r>
            <a:rPr lang="es-ES" sz="1100" baseline="0"/>
            <a:t> </a:t>
          </a:r>
        </a:p>
        <a:p>
          <a:r>
            <a:rPr lang="es-ES" sz="1100" baseline="0"/>
            <a:t>El </a:t>
          </a:r>
          <a:r>
            <a:rPr lang="es-ES" sz="1100" b="1" baseline="0"/>
            <a:t>rango </a:t>
          </a:r>
          <a:r>
            <a:rPr lang="es-ES" sz="1100" baseline="0"/>
            <a:t>de 2245,00 euros, con un mínimo de 5,00 euros y un máximo de 2250,00 euros muestra que hay una gran dispersión de los datos, lo que sugiere que se debe a que en algunas transacciones el costo total de la compra era considerablemente superior al del resto debido a la cantidad de unidades de producto existentes. </a:t>
          </a:r>
          <a:endParaRPr lang="es-ES" sz="1100"/>
        </a:p>
      </xdr:txBody>
    </xdr:sp>
    <xdr:clientData/>
  </xdr:twoCellAnchor>
  <xdr:twoCellAnchor>
    <xdr:from>
      <xdr:col>25</xdr:col>
      <xdr:colOff>0</xdr:colOff>
      <xdr:row>17</xdr:row>
      <xdr:rowOff>152400</xdr:rowOff>
    </xdr:from>
    <xdr:to>
      <xdr:col>29</xdr:col>
      <xdr:colOff>22860</xdr:colOff>
      <xdr:row>44</xdr:row>
      <xdr:rowOff>7620</xdr:rowOff>
    </xdr:to>
    <xdr:sp macro="" textlink="">
      <xdr:nvSpPr>
        <xdr:cNvPr id="7" name="CuadroTexto 6">
          <a:extLst>
            <a:ext uri="{FF2B5EF4-FFF2-40B4-BE49-F238E27FC236}">
              <a16:creationId xmlns:a16="http://schemas.microsoft.com/office/drawing/2014/main" id="{379BF0EC-CC68-AFF5-989C-E4F335191648}"/>
            </a:ext>
          </a:extLst>
        </xdr:cNvPr>
        <xdr:cNvSpPr txBox="1"/>
      </xdr:nvSpPr>
      <xdr:spPr>
        <a:xfrm>
          <a:off x="22113240" y="3261360"/>
          <a:ext cx="3688080" cy="4792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s-ES" sz="1100"/>
            <a:t>Este análisis descriptivo</a:t>
          </a:r>
          <a:r>
            <a:rPr lang="es-ES" sz="1100" baseline="0"/>
            <a:t> revela patrones importantes sobre el valor total de la venta. La </a:t>
          </a:r>
          <a:r>
            <a:rPr lang="es-ES" sz="1100" b="1" baseline="0"/>
            <a:t>media</a:t>
          </a:r>
          <a:r>
            <a:rPr lang="es-ES" sz="1100" baseline="0"/>
            <a:t> es de 763,75 euros y la </a:t>
          </a:r>
          <a:r>
            <a:rPr lang="es-ES" sz="1100" b="1" baseline="0"/>
            <a:t>mediana</a:t>
          </a:r>
          <a:r>
            <a:rPr lang="es-ES" sz="1100" baseline="0"/>
            <a:t> es de 598,50 euros. Esto indica que la mitad de los clientes pagaron por esa compra 598,50 euros. La </a:t>
          </a:r>
          <a:r>
            <a:rPr lang="es-ES" sz="1100" b="1" baseline="0"/>
            <a:t>desviación estándar </a:t>
          </a:r>
          <a:r>
            <a:rPr lang="es-ES" sz="1100" baseline="0"/>
            <a:t>de 642,59 euros indica que el valor total de la venta se aleja de la media en 642,59 euros. Esto sugiere que en función de la cantidad de unidades de producto que compren los clientes varía el precio pagado por esa compra. </a:t>
          </a:r>
          <a:r>
            <a:rPr lang="es-ES" sz="1100" baseline="0">
              <a:solidFill>
                <a:schemeClr val="dk1"/>
              </a:solidFill>
              <a:effectLst/>
              <a:latin typeface="+mn-lt"/>
              <a:ea typeface="+mn-ea"/>
              <a:cs typeface="+mn-cs"/>
            </a:rPr>
            <a:t>El </a:t>
          </a:r>
          <a:r>
            <a:rPr lang="es-ES" sz="1100" b="1" baseline="0">
              <a:solidFill>
                <a:schemeClr val="dk1"/>
              </a:solidFill>
              <a:effectLst/>
              <a:latin typeface="+mn-lt"/>
              <a:ea typeface="+mn-ea"/>
              <a:cs typeface="+mn-cs"/>
            </a:rPr>
            <a:t>coeficiente de curtosis </a:t>
          </a:r>
          <a:r>
            <a:rPr lang="es-ES" sz="1100" baseline="0">
              <a:solidFill>
                <a:schemeClr val="dk1"/>
              </a:solidFill>
              <a:effectLst/>
              <a:latin typeface="+mn-lt"/>
              <a:ea typeface="+mn-ea"/>
              <a:cs typeface="+mn-cs"/>
            </a:rPr>
            <a:t>de un 0,79 indica que tenemos una distribución mesocúrtica, lo cual significa que los valores totales de la venta presentan un grado de concentración medio, por lo que los valores se distribuyen prácticamente a lo largo de todo el rango.</a:t>
          </a:r>
          <a:endParaRPr lang="es-ES">
            <a:effectLst/>
          </a:endParaRPr>
        </a:p>
        <a:p>
          <a:endParaRPr lang="es-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mn-lt"/>
              <a:ea typeface="+mn-ea"/>
              <a:cs typeface="+mn-cs"/>
            </a:rPr>
            <a:t>El </a:t>
          </a:r>
          <a:r>
            <a:rPr lang="es-ES" sz="1100" b="1" i="0" u="none" strike="noStrike" baseline="0">
              <a:solidFill>
                <a:schemeClr val="dk1"/>
              </a:solidFill>
              <a:effectLst/>
              <a:latin typeface="+mn-lt"/>
              <a:ea typeface="+mn-ea"/>
              <a:cs typeface="+mn-cs"/>
            </a:rPr>
            <a:t>coeficiente de asimetría </a:t>
          </a:r>
          <a:r>
            <a:rPr lang="es-ES" sz="1100" b="0" i="0" u="none" strike="noStrike" baseline="0">
              <a:solidFill>
                <a:schemeClr val="dk1"/>
              </a:solidFill>
              <a:effectLst/>
              <a:latin typeface="+mn-lt"/>
              <a:ea typeface="+mn-ea"/>
              <a:cs typeface="+mn-cs"/>
            </a:rPr>
            <a:t>de 1,09 indica que los datos están sesgados hacia la derecha, por lo que el valor total de cada transacción es superior al del resto, lo que afecta a la media. La </a:t>
          </a:r>
          <a:r>
            <a:rPr lang="es-ES" sz="1100" b="1" i="0" u="none" strike="noStrike" baseline="0">
              <a:solidFill>
                <a:schemeClr val="dk1"/>
              </a:solidFill>
              <a:effectLst/>
              <a:latin typeface="+mn-lt"/>
              <a:ea typeface="+mn-ea"/>
              <a:cs typeface="+mn-cs"/>
            </a:rPr>
            <a:t>moda</a:t>
          </a:r>
          <a:r>
            <a:rPr lang="es-ES" sz="1100" b="0" i="0" u="none" strike="noStrike" baseline="0">
              <a:solidFill>
                <a:schemeClr val="dk1"/>
              </a:solidFill>
              <a:effectLst/>
              <a:latin typeface="+mn-lt"/>
              <a:ea typeface="+mn-ea"/>
              <a:cs typeface="+mn-cs"/>
            </a:rPr>
            <a:t> de 738,72 euros indica que lo más frecuente es que el valor total de la venta sea superior al promedio. </a:t>
          </a:r>
        </a:p>
        <a:p>
          <a:r>
            <a:rPr lang="es-ES" sz="1100" b="0" i="0" u="none" strike="noStrike" baseline="0">
              <a:solidFill>
                <a:schemeClr val="dk1"/>
              </a:solidFill>
              <a:effectLst/>
              <a:latin typeface="+mn-lt"/>
              <a:ea typeface="+mn-ea"/>
              <a:cs typeface="+mn-cs"/>
            </a:rPr>
            <a:t> </a:t>
          </a:r>
        </a:p>
        <a:p>
          <a:r>
            <a:rPr lang="es-ES" sz="1100" b="0" i="0" u="none" strike="noStrike" baseline="0">
              <a:solidFill>
                <a:schemeClr val="dk1"/>
              </a:solidFill>
              <a:effectLst/>
              <a:latin typeface="+mn-lt"/>
              <a:ea typeface="+mn-ea"/>
              <a:cs typeface="+mn-cs"/>
            </a:rPr>
            <a:t>El </a:t>
          </a:r>
          <a:r>
            <a:rPr lang="es-ES" sz="1100" b="1" i="0" u="none" strike="noStrike" baseline="0">
              <a:solidFill>
                <a:schemeClr val="dk1"/>
              </a:solidFill>
              <a:effectLst/>
              <a:latin typeface="+mn-lt"/>
              <a:ea typeface="+mn-ea"/>
              <a:cs typeface="+mn-cs"/>
            </a:rPr>
            <a:t>rango</a:t>
          </a:r>
          <a:r>
            <a:rPr lang="es-ES" sz="1100" b="0" i="0" u="none" strike="noStrike" baseline="0">
              <a:solidFill>
                <a:schemeClr val="dk1"/>
              </a:solidFill>
              <a:effectLst/>
              <a:latin typeface="+mn-lt"/>
              <a:ea typeface="+mn-ea"/>
              <a:cs typeface="+mn-cs"/>
            </a:rPr>
            <a:t> de 3143,30 euros, con un mínimo de 6,70 euros y un máximo de  3150,00 euros muestra que hay una gran dispersión de los datos, lo que sugiere que depende principalemte de la cantidad comprada y el precio de cada producto. </a:t>
          </a:r>
          <a:endParaRPr lang="es-ES"/>
        </a:p>
      </xdr:txBody>
    </xdr:sp>
    <xdr:clientData/>
  </xdr:twoCellAnchor>
  <xdr:twoCellAnchor>
    <xdr:from>
      <xdr:col>29</xdr:col>
      <xdr:colOff>784860</xdr:colOff>
      <xdr:row>18</xdr:row>
      <xdr:rowOff>0</xdr:rowOff>
    </xdr:from>
    <xdr:to>
      <xdr:col>34</xdr:col>
      <xdr:colOff>7620</xdr:colOff>
      <xdr:row>49</xdr:row>
      <xdr:rowOff>91440</xdr:rowOff>
    </xdr:to>
    <xdr:sp macro="" textlink="">
      <xdr:nvSpPr>
        <xdr:cNvPr id="8" name="CuadroTexto 7">
          <a:extLst>
            <a:ext uri="{FF2B5EF4-FFF2-40B4-BE49-F238E27FC236}">
              <a16:creationId xmlns:a16="http://schemas.microsoft.com/office/drawing/2014/main" id="{C77E57A5-EBB8-2274-E8F6-F207341788CB}"/>
            </a:ext>
          </a:extLst>
        </xdr:cNvPr>
        <xdr:cNvSpPr txBox="1"/>
      </xdr:nvSpPr>
      <xdr:spPr>
        <a:xfrm>
          <a:off x="26563320" y="3291840"/>
          <a:ext cx="3543300" cy="5760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a:t>
          </a:r>
          <a:r>
            <a:rPr lang="es-ES" sz="1100" baseline="0"/>
            <a:t> revela patrones importantes sobre la rentabilidad de cada producto. La </a:t>
          </a:r>
          <a:r>
            <a:rPr lang="es-ES" sz="1100" b="1" baseline="0"/>
            <a:t>media</a:t>
          </a:r>
          <a:r>
            <a:rPr lang="es-ES" sz="1100" baseline="0"/>
            <a:t> es de 16,49 euros y la </a:t>
          </a:r>
          <a:r>
            <a:rPr lang="es-ES" sz="1100" b="1" baseline="0"/>
            <a:t>mediana</a:t>
          </a:r>
          <a:r>
            <a:rPr lang="es-ES" sz="1100" baseline="0"/>
            <a:t> es de 10,08 euros, lo que indica que la mitad de los productos tienen una rentabilidad de 10,49 euros. La media no la podemos considerar robusta ya que se aleja considerablemente de la mediana. La </a:t>
          </a:r>
          <a:r>
            <a:rPr lang="es-ES" sz="1100" b="1" baseline="0"/>
            <a:t>desviación estándar</a:t>
          </a:r>
          <a:r>
            <a:rPr lang="es-ES" sz="1100" baseline="0"/>
            <a:t> de 14,72 indica que hay una gran variabilidad en la rentabilidad de los productos, lo que implica que algunos productos tengan mayor rentabilidad que otros. </a:t>
          </a:r>
        </a:p>
        <a:p>
          <a:r>
            <a:rPr lang="es-ES" sz="1100" baseline="0">
              <a:solidFill>
                <a:schemeClr val="dk1"/>
              </a:solidFill>
              <a:effectLst/>
              <a:latin typeface="+mn-lt"/>
              <a:ea typeface="+mn-ea"/>
              <a:cs typeface="+mn-cs"/>
            </a:rPr>
            <a:t> </a:t>
          </a:r>
        </a:p>
        <a:p>
          <a:r>
            <a:rPr lang="es-ES" sz="1100" baseline="0">
              <a:solidFill>
                <a:schemeClr val="dk1"/>
              </a:solidFill>
              <a:effectLst/>
              <a:latin typeface="+mn-lt"/>
              <a:ea typeface="+mn-ea"/>
              <a:cs typeface="+mn-cs"/>
            </a:rPr>
            <a:t>El </a:t>
          </a:r>
          <a:r>
            <a:rPr lang="es-ES" sz="1100" b="1" baseline="0">
              <a:solidFill>
                <a:schemeClr val="dk1"/>
              </a:solidFill>
              <a:effectLst/>
              <a:latin typeface="+mn-lt"/>
              <a:ea typeface="+mn-ea"/>
              <a:cs typeface="+mn-cs"/>
            </a:rPr>
            <a:t>coeficiente de curtosis </a:t>
          </a:r>
          <a:r>
            <a:rPr lang="es-ES" sz="1100" baseline="0">
              <a:solidFill>
                <a:schemeClr val="dk1"/>
              </a:solidFill>
              <a:effectLst/>
              <a:latin typeface="+mn-lt"/>
              <a:ea typeface="+mn-ea"/>
              <a:cs typeface="+mn-cs"/>
            </a:rPr>
            <a:t>de un 0,68 indica que tenemos una distribución mesocúrtica, lo cual significa que los valores de la rentabilidad de los productos presentan un grado de concentración medio, por lo que los valores se distribuyen prácticamente a lo largo de todo el rango.</a:t>
          </a:r>
          <a:endParaRPr lang="es-ES" sz="1100" b="0" i="0" u="none" strike="noStrike" baseline="0">
            <a:solidFill>
              <a:schemeClr val="dk1"/>
            </a:solidFill>
            <a:effectLst/>
            <a:latin typeface="+mn-lt"/>
            <a:ea typeface="+mn-ea"/>
            <a:cs typeface="+mn-cs"/>
          </a:endParaRPr>
        </a:p>
        <a:p>
          <a:endParaRPr lang="es-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mn-lt"/>
              <a:ea typeface="+mn-ea"/>
              <a:cs typeface="+mn-cs"/>
            </a:rPr>
            <a:t>El </a:t>
          </a:r>
          <a:r>
            <a:rPr lang="es-ES" sz="1100" b="1" i="0" u="none" strike="noStrike" baseline="0">
              <a:solidFill>
                <a:schemeClr val="dk1"/>
              </a:solidFill>
              <a:effectLst/>
              <a:latin typeface="+mn-lt"/>
              <a:ea typeface="+mn-ea"/>
              <a:cs typeface="+mn-cs"/>
            </a:rPr>
            <a:t>coeficiente de asimetría </a:t>
          </a:r>
          <a:r>
            <a:rPr lang="es-ES" sz="1100" b="0" i="0" u="none" strike="noStrike" baseline="0">
              <a:solidFill>
                <a:schemeClr val="dk1"/>
              </a:solidFill>
              <a:effectLst/>
              <a:latin typeface="+mn-lt"/>
              <a:ea typeface="+mn-ea"/>
              <a:cs typeface="+mn-cs"/>
            </a:rPr>
            <a:t>de 1,22 indica que los datos están sesgados hacia la derecha, por lo que la rentabilidad de algunos productos es superior a las del resto, lo que afecta a la media. La </a:t>
          </a:r>
          <a:r>
            <a:rPr lang="es-ES" sz="1100" b="1" i="0" u="none" strike="noStrike" baseline="0">
              <a:solidFill>
                <a:schemeClr val="dk1"/>
              </a:solidFill>
              <a:effectLst/>
              <a:latin typeface="+mn-lt"/>
              <a:ea typeface="+mn-ea"/>
              <a:cs typeface="+mn-cs"/>
            </a:rPr>
            <a:t>moda</a:t>
          </a:r>
          <a:r>
            <a:rPr lang="es-ES" sz="1100" b="0" i="0" u="none" strike="noStrike" baseline="0">
              <a:solidFill>
                <a:schemeClr val="dk1"/>
              </a:solidFill>
              <a:effectLst/>
              <a:latin typeface="+mn-lt"/>
              <a:ea typeface="+mn-ea"/>
              <a:cs typeface="+mn-cs"/>
            </a:rPr>
            <a:t> de 42,00 euros indica que lo más frecuentes es que la rentabilidad del producto sea de 42,00 euros, lo que revela que es posible que algunos productos tengan mayor rentabilidad que el resto debido a que su coste es mucho menor que por el precio al que lo han vendido. </a:t>
          </a:r>
        </a:p>
        <a:p>
          <a:r>
            <a:rPr lang="es-ES" sz="1100" b="0" i="0" u="none" strike="noStrike" baseline="0">
              <a:solidFill>
                <a:schemeClr val="dk1"/>
              </a:solidFill>
              <a:effectLst/>
              <a:latin typeface="+mn-lt"/>
              <a:ea typeface="+mn-ea"/>
              <a:cs typeface="+mn-cs"/>
            </a:rPr>
            <a:t> </a:t>
          </a:r>
        </a:p>
        <a:p>
          <a:r>
            <a:rPr lang="es-ES" sz="1100" b="0" i="0" u="none" strike="noStrike" baseline="0">
              <a:solidFill>
                <a:schemeClr val="dk1"/>
              </a:solidFill>
              <a:effectLst/>
              <a:latin typeface="+mn-lt"/>
              <a:ea typeface="+mn-ea"/>
              <a:cs typeface="+mn-cs"/>
            </a:rPr>
            <a:t>El </a:t>
          </a:r>
          <a:r>
            <a:rPr lang="es-ES" sz="1100" b="1" i="0" u="none" strike="noStrike" baseline="0">
              <a:solidFill>
                <a:schemeClr val="dk1"/>
              </a:solidFill>
              <a:effectLst/>
              <a:latin typeface="+mn-lt"/>
              <a:ea typeface="+mn-ea"/>
              <a:cs typeface="+mn-cs"/>
            </a:rPr>
            <a:t>rango </a:t>
          </a:r>
          <a:r>
            <a:rPr lang="es-ES" sz="1100" b="0" i="0" u="none" strike="noStrike" baseline="0">
              <a:solidFill>
                <a:schemeClr val="dk1"/>
              </a:solidFill>
              <a:effectLst/>
              <a:latin typeface="+mn-lt"/>
              <a:ea typeface="+mn-ea"/>
              <a:cs typeface="+mn-cs"/>
            </a:rPr>
            <a:t>de 58,67 euros, con un mínimo de 1,33 euros y un máximo de 60,00 euros muestra que hay una gran dispersión de los datos, lo que sugiere que en algunos productos la relación entre el costo-precio varía considerablemente, por lo que algunos productos salen mucho más rentables que otros. </a:t>
          </a:r>
          <a:endParaRPr lang="es-ES"/>
        </a:p>
      </xdr:txBody>
    </xdr:sp>
    <xdr:clientData/>
  </xdr:twoCellAnchor>
  <xdr:twoCellAnchor>
    <xdr:from>
      <xdr:col>34</xdr:col>
      <xdr:colOff>784860</xdr:colOff>
      <xdr:row>17</xdr:row>
      <xdr:rowOff>167640</xdr:rowOff>
    </xdr:from>
    <xdr:to>
      <xdr:col>38</xdr:col>
      <xdr:colOff>784860</xdr:colOff>
      <xdr:row>47</xdr:row>
      <xdr:rowOff>91440</xdr:rowOff>
    </xdr:to>
    <xdr:sp macro="" textlink="">
      <xdr:nvSpPr>
        <xdr:cNvPr id="9" name="CuadroTexto 8">
          <a:extLst>
            <a:ext uri="{FF2B5EF4-FFF2-40B4-BE49-F238E27FC236}">
              <a16:creationId xmlns:a16="http://schemas.microsoft.com/office/drawing/2014/main" id="{714E8F98-9E95-06C8-9905-8F4616F13316}"/>
            </a:ext>
          </a:extLst>
        </xdr:cNvPr>
        <xdr:cNvSpPr txBox="1"/>
      </xdr:nvSpPr>
      <xdr:spPr>
        <a:xfrm>
          <a:off x="30883860" y="3276600"/>
          <a:ext cx="3596640" cy="541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a:t>
          </a:r>
          <a:r>
            <a:rPr lang="es-ES" sz="1100" baseline="0"/>
            <a:t> revela patrones importantes sobre el beneficio total por transacción. La </a:t>
          </a:r>
          <a:r>
            <a:rPr lang="es-ES" sz="1100" b="1" baseline="0"/>
            <a:t>media</a:t>
          </a:r>
          <a:r>
            <a:rPr lang="es-ES" sz="1100" baseline="0"/>
            <a:t> es de 130,70 euros y la </a:t>
          </a:r>
          <a:r>
            <a:rPr lang="es-ES" sz="1100" b="1" baseline="0"/>
            <a:t>mediana</a:t>
          </a:r>
          <a:r>
            <a:rPr lang="es-ES" sz="1100" baseline="0"/>
            <a:t> es de 73,08 euros, lo que indica que la mitad de los beneficios por cada transacción es de 73,08 euros. La media no la podemos considerar robusta ya que se aleja considerablemente de la mediana. La </a:t>
          </a:r>
          <a:r>
            <a:rPr lang="es-ES" sz="1100" b="1" baseline="0"/>
            <a:t>desviación estándar</a:t>
          </a:r>
          <a:r>
            <a:rPr lang="es-ES" sz="1100" baseline="0"/>
            <a:t> de 147,08 euros indica que hay una gran variabilidad en los beneficios por transacción, lo que implica que hay transacciones que tienen muchos beneficios y otras muy poca. El </a:t>
          </a:r>
          <a:r>
            <a:rPr lang="es-ES" sz="1100" b="1" baseline="0"/>
            <a:t>coeficiente de curtosis </a:t>
          </a:r>
          <a:r>
            <a:rPr lang="es-ES" sz="1100" baseline="0"/>
            <a:t>de un 5,32 indica que tenemos una distribución leptocúrtica, lo cual significa que hay beneficios muy altos en algunas transacciones. </a:t>
          </a:r>
        </a:p>
        <a:p>
          <a:r>
            <a:rPr lang="es-ES" sz="1100" baseline="0"/>
            <a:t> </a:t>
          </a:r>
        </a:p>
        <a:p>
          <a:r>
            <a:rPr lang="es-ES" sz="1100" baseline="0"/>
            <a:t>El </a:t>
          </a:r>
          <a:r>
            <a:rPr lang="es-ES" sz="1100" b="1" baseline="0"/>
            <a:t>coeficiente de asimetría </a:t>
          </a:r>
          <a:r>
            <a:rPr lang="es-ES" sz="1100" baseline="0"/>
            <a:t>de 2,12 indica que los datos están sesgados hacia la derecha, por lo que los beneficios de algunas transacciones son superiores a las del resto. La </a:t>
          </a:r>
          <a:r>
            <a:rPr lang="es-ES" sz="1100" b="1" baseline="0"/>
            <a:t>moda</a:t>
          </a:r>
          <a:r>
            <a:rPr lang="es-ES" sz="1100" baseline="0"/>
            <a:t> de 91,20 euros indica que lo más frecuente es que en cada transacción haya un beneficio de 91,20 euros. Esto sugiere que en algunas transacciones el beneficio es mayor debido a la rentabilidad de la transacción. </a:t>
          </a:r>
        </a:p>
        <a:p>
          <a:r>
            <a:rPr lang="es-ES" sz="1100" baseline="0"/>
            <a:t> </a:t>
          </a:r>
        </a:p>
        <a:p>
          <a:r>
            <a:rPr lang="es-ES" sz="1100" baseline="0"/>
            <a:t>El </a:t>
          </a:r>
          <a:r>
            <a:rPr lang="es-ES" sz="1100" b="1" baseline="0"/>
            <a:t>rango</a:t>
          </a:r>
          <a:r>
            <a:rPr lang="es-ES" sz="1100" baseline="0"/>
            <a:t> de 898,30 euros, con un mínimo de 1,70 euros y un máximo de 900,00 euros muestra que hay una gran dispersión de los datos, lo que sugiere que en algunas transacciones el beneficio es considerablemente superior a las del resto. </a:t>
          </a:r>
          <a:endParaRPr lang="es-ES" sz="1100"/>
        </a:p>
      </xdr:txBody>
    </xdr:sp>
    <xdr:clientData/>
  </xdr:twoCellAnchor>
  <xdr:twoCellAnchor>
    <xdr:from>
      <xdr:col>39</xdr:col>
      <xdr:colOff>784860</xdr:colOff>
      <xdr:row>18</xdr:row>
      <xdr:rowOff>22860</xdr:rowOff>
    </xdr:from>
    <xdr:to>
      <xdr:col>44</xdr:col>
      <xdr:colOff>30480</xdr:colOff>
      <xdr:row>38</xdr:row>
      <xdr:rowOff>106680</xdr:rowOff>
    </xdr:to>
    <xdr:sp macro="" textlink="">
      <xdr:nvSpPr>
        <xdr:cNvPr id="10" name="CuadroTexto 9">
          <a:extLst>
            <a:ext uri="{FF2B5EF4-FFF2-40B4-BE49-F238E27FC236}">
              <a16:creationId xmlns:a16="http://schemas.microsoft.com/office/drawing/2014/main" id="{973F195B-72D5-C6EE-E020-F865DF38FEC4}"/>
            </a:ext>
          </a:extLst>
        </xdr:cNvPr>
        <xdr:cNvSpPr txBox="1"/>
      </xdr:nvSpPr>
      <xdr:spPr>
        <a:xfrm>
          <a:off x="35272980" y="3314700"/>
          <a:ext cx="3703320" cy="3741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Este análisis descriptivo revela patrones importantes</a:t>
          </a:r>
          <a:r>
            <a:rPr lang="es-ES" sz="1100" baseline="0"/>
            <a:t> sobre el margen de beneficio. La </a:t>
          </a:r>
          <a:r>
            <a:rPr lang="es-ES" sz="1100" b="1" baseline="0"/>
            <a:t>media</a:t>
          </a:r>
          <a:r>
            <a:rPr lang="es-ES" sz="1100" baseline="0"/>
            <a:t> de 0,17 (17%) y la </a:t>
          </a:r>
          <a:r>
            <a:rPr lang="es-ES" sz="1100" b="1" baseline="0"/>
            <a:t>mediana</a:t>
          </a:r>
          <a:r>
            <a:rPr lang="es-ES" sz="1100" baseline="0"/>
            <a:t> es de un 0,16 (16%), lo que indica que la mitad de los márgenes de beneficio por cada transacción es de un 16%. La </a:t>
          </a:r>
          <a:r>
            <a:rPr lang="es-ES" sz="1100" b="1" baseline="0"/>
            <a:t>desviación estándar</a:t>
          </a:r>
          <a:r>
            <a:rPr lang="es-ES" sz="1100" baseline="0"/>
            <a:t> de 0,07 indica que no hay gran variabilidad en los márgenes de beneficios. </a:t>
          </a:r>
          <a:r>
            <a:rPr lang="es-ES" sz="1100" b="1" baseline="0"/>
            <a:t>El coeficiente de cutosis </a:t>
          </a:r>
          <a:r>
            <a:rPr lang="es-ES" sz="1100" baseline="0"/>
            <a:t>de un -1,47 indica que tenemos una distribución leptocúritca, en la cual hay transacciones donde el margen de beneficio es muy alto. </a:t>
          </a:r>
        </a:p>
        <a:p>
          <a:r>
            <a:rPr lang="es-ES" sz="1100" baseline="0"/>
            <a:t> </a:t>
          </a:r>
        </a:p>
        <a:p>
          <a:r>
            <a:rPr lang="es-ES" sz="1100" baseline="0"/>
            <a:t>El </a:t>
          </a:r>
          <a:r>
            <a:rPr lang="es-ES" sz="1100" b="1" baseline="0"/>
            <a:t>coeficiente de asimetría </a:t>
          </a:r>
          <a:r>
            <a:rPr lang="es-ES" sz="1100" baseline="0"/>
            <a:t>de -0,05 indica que los datos están sesgados hacia la izquierda, lo cual significa que tenemos márgenes de beneficios muy altos. La </a:t>
          </a:r>
          <a:r>
            <a:rPr lang="es-ES" sz="1100" b="1" baseline="0"/>
            <a:t>moda</a:t>
          </a:r>
          <a:r>
            <a:rPr lang="es-ES" sz="1100" baseline="0"/>
            <a:t> de 0,22 (22%) indica que lo más frecuente es obtener un margen de beneficio por transacción de un 22%.</a:t>
          </a:r>
        </a:p>
        <a:p>
          <a:r>
            <a:rPr lang="es-ES" sz="1100" baseline="0"/>
            <a:t> </a:t>
          </a:r>
        </a:p>
        <a:p>
          <a:r>
            <a:rPr lang="es-ES" sz="1100" baseline="0"/>
            <a:t>El </a:t>
          </a:r>
          <a:r>
            <a:rPr lang="es-ES" sz="1100" b="1" baseline="0"/>
            <a:t>rango</a:t>
          </a:r>
          <a:r>
            <a:rPr lang="es-ES" sz="1100" baseline="0"/>
            <a:t> de 0,23 (23%), con un mínimo de 0,05 (5%) y un máximo de 0,29 (29%) muestra que hay una gran dispersión de los datos, lo que sugiere que en algunas transacciones el margen de beneficio fue muy elevado. </a:t>
          </a:r>
        </a:p>
        <a:p>
          <a:r>
            <a:rPr lang="es-ES" sz="1100" baseline="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60960</xdr:colOff>
      <xdr:row>10</xdr:row>
      <xdr:rowOff>129540</xdr:rowOff>
    </xdr:from>
    <xdr:to>
      <xdr:col>5</xdr:col>
      <xdr:colOff>7620</xdr:colOff>
      <xdr:row>38</xdr:row>
      <xdr:rowOff>22860</xdr:rowOff>
    </xdr:to>
    <xdr:sp macro="" textlink="">
      <xdr:nvSpPr>
        <xdr:cNvPr id="2" name="CuadroTexto 1">
          <a:extLst>
            <a:ext uri="{FF2B5EF4-FFF2-40B4-BE49-F238E27FC236}">
              <a16:creationId xmlns:a16="http://schemas.microsoft.com/office/drawing/2014/main" id="{BB2C99F2-2050-5541-A973-BD9254A53A8B}"/>
            </a:ext>
          </a:extLst>
        </xdr:cNvPr>
        <xdr:cNvSpPr txBox="1"/>
      </xdr:nvSpPr>
      <xdr:spPr>
        <a:xfrm>
          <a:off x="60960" y="1958340"/>
          <a:ext cx="4655820" cy="5013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tabla de contingencia muestra el beneficio total por cada transacción</a:t>
          </a:r>
          <a:r>
            <a:rPr lang="es-ES" sz="1100" baseline="0"/>
            <a:t> según el tipo de venta (DIRECT SALES, ONLINE, WHOLESALER) y  la categoría de ventas por tamaño de transacción (Grande, Mediana, Pequeña). </a:t>
          </a:r>
        </a:p>
        <a:p>
          <a:r>
            <a:rPr lang="es-ES" sz="1100" baseline="0"/>
            <a:t> </a:t>
          </a:r>
        </a:p>
        <a:p>
          <a:r>
            <a:rPr lang="es-ES" sz="1100" baseline="0"/>
            <a:t>- DIRECT SALES (venta directa): El 7,32% de los beneficios de este tipo de venta corresponden al tamaño de transacción "Grande" frente al 27,31% que petenece a "Mediana" y el 65,37% a "Pequeña". Este tipo de venta muestra el mayor beneficio por transacción, concretamente en la categoría de ventas "Pequeña", lo que sugiere que el supermercado saca mayores beneficios en DIRECT SALES cuando el tamaño de esa transacción es más reducido porque los clientes hacen varias compras pero gastándose menos dinero.</a:t>
          </a:r>
        </a:p>
        <a:p>
          <a:r>
            <a:rPr lang="es-ES" sz="1100" baseline="0"/>
            <a:t> </a:t>
          </a:r>
        </a:p>
        <a:p>
          <a:r>
            <a:rPr lang="es-ES" sz="1100" baseline="0"/>
            <a:t>- ONLINE: El 3,79% de los beneficios de este tipo de venta correponden al tamaño de transacción "Grande". El 33,52% pertenece a "Mediana" y el 62,69% a "Pequeña". Estos datos sugieren que en la venta online se saca mayor beneficio cuando el tamaño de la transacción es más reducido, al igual que pasa en DIRECT SALES.</a:t>
          </a:r>
        </a:p>
        <a:p>
          <a:r>
            <a:rPr lang="es-ES" sz="1100" baseline="0"/>
            <a:t> </a:t>
          </a:r>
        </a:p>
        <a:p>
          <a:r>
            <a:rPr lang="es-ES" sz="1100" baseline="0"/>
            <a:t>- WHOLESALER (mayorista): El 2,55% de los beneficios de este tipo de venta corresponden al tamaño de transacción "Grande" frente al 39,34% que pertenece a "Mediana" y el 58,11% a "Pequeña". Al igual que ocurre en los otros dos tipos de venta, en la venta mayorista se saca la mitad de los beneficios cuando el tamaño de la transacción es "Pequeña". </a:t>
          </a:r>
          <a:endParaRPr lang="es-ES" sz="1100"/>
        </a:p>
      </xdr:txBody>
    </xdr:sp>
    <xdr:clientData/>
  </xdr:twoCellAnchor>
  <xdr:twoCellAnchor>
    <xdr:from>
      <xdr:col>8</xdr:col>
      <xdr:colOff>0</xdr:colOff>
      <xdr:row>10</xdr:row>
      <xdr:rowOff>68580</xdr:rowOff>
    </xdr:from>
    <xdr:to>
      <xdr:col>14</xdr:col>
      <xdr:colOff>792480</xdr:colOff>
      <xdr:row>29</xdr:row>
      <xdr:rowOff>144780</xdr:rowOff>
    </xdr:to>
    <xdr:sp macro="" textlink="">
      <xdr:nvSpPr>
        <xdr:cNvPr id="3" name="CuadroTexto 2">
          <a:extLst>
            <a:ext uri="{FF2B5EF4-FFF2-40B4-BE49-F238E27FC236}">
              <a16:creationId xmlns:a16="http://schemas.microsoft.com/office/drawing/2014/main" id="{7AD83B65-1034-57A0-D398-23B88DA84022}"/>
            </a:ext>
          </a:extLst>
        </xdr:cNvPr>
        <xdr:cNvSpPr txBox="1"/>
      </xdr:nvSpPr>
      <xdr:spPr>
        <a:xfrm>
          <a:off x="6659880" y="1897380"/>
          <a:ext cx="6423660" cy="3550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tabla de contingencia muestra el</a:t>
          </a:r>
          <a:r>
            <a:rPr lang="es-ES" sz="1100" baseline="0"/>
            <a:t> beneficio total por cada transacción según el tipo de pago (CASH, ONLINE) y la categoría del producto (Category01, Category02, Category03, Category04, Category05).</a:t>
          </a:r>
        </a:p>
        <a:p>
          <a:r>
            <a:rPr lang="es-ES" sz="1100" baseline="0"/>
            <a:t> </a:t>
          </a:r>
        </a:p>
        <a:p>
          <a:r>
            <a:rPr lang="es-ES" sz="1100" baseline="0"/>
            <a:t>- CASH: El 12,12% de los beneficios de pagar con dinero en efectivo se concentran en la Category03 frente al 24,82% de los beneficios que se concentran en la Category04 del producto. Esto sugiere que se obtienen mayores beneficios (24,82%) cuando los clientes compran productos pertenecientes a la Category04 pagando con dinero en efectivo. </a:t>
          </a:r>
        </a:p>
        <a:p>
          <a:r>
            <a:rPr lang="es-ES" sz="1100" baseline="0"/>
            <a:t> </a:t>
          </a:r>
        </a:p>
        <a:p>
          <a:r>
            <a:rPr lang="es-ES" sz="1100" baseline="0"/>
            <a:t>- ONLINE: El 8,74% de los beneficios de pagar ONLINE se concentran en la Category03 del producto frente al 26,09% de los beneficios que se concentran en la Category04. Al igual que pasa con el tipo de pago CASH, se obtiene mayor porcentaje de beneficio por cada transacción cuando los clientes compran productos pertenecientes a la Category04. La posible expliación a esto se debe a que hay un mayor número de transacciones únicas de esta categoría del producto respecto a las del resto, lo que explica el por qué se obtiene mayor porcentaje de beneficio en esta categoría respecto a las del resto. </a:t>
          </a:r>
        </a:p>
        <a:p>
          <a:r>
            <a:rPr lang="es-ES" sz="1100" baseline="0"/>
            <a:t> </a:t>
          </a:r>
        </a:p>
        <a:p>
          <a:r>
            <a:rPr lang="es-ES" sz="1100" baseline="0"/>
            <a:t>El supermecado podría publicitar campañas para promover aquellas categorías de producto donde el beneficio obtenido sea menor para incentivar a que se realicen más ventas, por ejemplo aplicando descuentos a los productos de las demás categorías. </a:t>
          </a:r>
          <a:endParaRPr lang="es-ES" sz="1100"/>
        </a:p>
      </xdr:txBody>
    </xdr:sp>
    <xdr:clientData/>
  </xdr:twoCellAnchor>
  <xdr:twoCellAnchor>
    <xdr:from>
      <xdr:col>17</xdr:col>
      <xdr:colOff>655320</xdr:colOff>
      <xdr:row>9</xdr:row>
      <xdr:rowOff>175260</xdr:rowOff>
    </xdr:from>
    <xdr:to>
      <xdr:col>23</xdr:col>
      <xdr:colOff>68580</xdr:colOff>
      <xdr:row>42</xdr:row>
      <xdr:rowOff>129540</xdr:rowOff>
    </xdr:to>
    <xdr:sp macro="" textlink="">
      <xdr:nvSpPr>
        <xdr:cNvPr id="4" name="CuadroTexto 3">
          <a:extLst>
            <a:ext uri="{FF2B5EF4-FFF2-40B4-BE49-F238E27FC236}">
              <a16:creationId xmlns:a16="http://schemas.microsoft.com/office/drawing/2014/main" id="{C36877CA-5988-0BCA-6DDB-685AF2317FC2}"/>
            </a:ext>
          </a:extLst>
        </xdr:cNvPr>
        <xdr:cNvSpPr txBox="1"/>
      </xdr:nvSpPr>
      <xdr:spPr>
        <a:xfrm>
          <a:off x="15087600" y="1821180"/>
          <a:ext cx="4953000" cy="59893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tabla de contingencia muestra el beneficio total por cada transacción según el tipo de venta (DIRECT SALES, ONLINE, WHOLESALER) y el método de pago (CASH,</a:t>
          </a:r>
          <a:r>
            <a:rPr lang="es-ES" sz="1100" baseline="0"/>
            <a:t> ONLINE).</a:t>
          </a:r>
        </a:p>
        <a:p>
          <a:r>
            <a:rPr lang="es-ES" sz="1100" baseline="0"/>
            <a:t> </a:t>
          </a:r>
        </a:p>
        <a:p>
          <a:r>
            <a:rPr lang="es-ES" sz="1100" baseline="0"/>
            <a:t>- DIRECT SALES (venta directa): El 52,16% de los beneficios de la venta directa proviene de los clientes pagan con CASH respecto al 47,84% de los clientes que pagan ONLINE. Este tipo de venta, al igual que hemos visto en la tabla 1, muestra el mayor beneficio por transacción. Hay una leve mayoría de clientes que pagan más con CASH que ONLINE.</a:t>
          </a:r>
        </a:p>
        <a:p>
          <a:r>
            <a:rPr lang="es-ES" sz="1100" baseline="0"/>
            <a:t> </a:t>
          </a:r>
        </a:p>
        <a:p>
          <a:r>
            <a:rPr lang="es-ES" sz="1100" baseline="0"/>
            <a:t>- ONLINE: El 50,29% de los beneficios de la venta ONLINE proviene de los clientes que pagan con CASH frente al 49,71% de los clientes que pagan ONLINE. Esto tiene su lógica ya que si el tipo de venta es ONLINE, es más probable que los clientes pagen más con métodos de pago online, por lo que hay mayores beneficios. </a:t>
          </a:r>
        </a:p>
        <a:p>
          <a:r>
            <a:rPr lang="es-ES" sz="1100" baseline="0"/>
            <a:t> </a:t>
          </a:r>
        </a:p>
        <a:p>
          <a:r>
            <a:rPr lang="es-ES" sz="1100" baseline="0"/>
            <a:t>- WHOLESALER (mayorista): El 48,30% de los beneficios de la venta mayorista proviene de los clientes que pagan con CASH frente al 51,70% que pagan con métodos de pago ONLINE. De nuevo en este tipo de venta hay mayores beneficos cuando el método de pago es ONLINE.  </a:t>
          </a:r>
        </a:p>
        <a:p>
          <a:r>
            <a:rPr lang="es-ES" sz="1100" baseline="0"/>
            <a:t> </a:t>
          </a:r>
        </a:p>
        <a:p>
          <a:r>
            <a:rPr lang="es-ES" sz="1100" baseline="0"/>
            <a:t>Estos datos lo que sugieren es que en la venta directa, cuando se ofrece el método de pago CASH u ONLINE, se obtiene un 4,56% más de beneficios en el pago CASH respecto al ONLINE. Aunque la diferencia no es significativa, se puede interpretar que los clientes prefieren pagar los productos que compran en el supermercado con dinero en efectivo por una razón:</a:t>
          </a:r>
        </a:p>
        <a:p>
          <a:r>
            <a:rPr lang="es-ES" sz="1100" baseline="0"/>
            <a:t> </a:t>
          </a:r>
        </a:p>
        <a:p>
          <a:r>
            <a:rPr lang="es-ES" sz="1100" baseline="0"/>
            <a:t>1. Los clientes que suelen ir habitualmente a comprar a este supermercado, el 50% de ellos puede pertenecer a un grupo poblacional Senior, ya que éstos suelen estar acostumbrados a pagar con cash porque no saben utilizar o no tienen métodos de pago online (tarjetas de crédito, de débito, etc). Este tipo de información es la que hecho en falta en esta base de datos, el supermercado nos debería proporcionar los clientes que compran sus productos en cada transacción y el grupo de edad al que pertenecen porque así se podría hacer un análisis más exhaustivo sobre lo que está pasando. </a:t>
          </a:r>
        </a:p>
      </xdr:txBody>
    </xdr:sp>
    <xdr:clientData/>
  </xdr:twoCellAnchor>
  <xdr:twoCellAnchor>
    <xdr:from>
      <xdr:col>26</xdr:col>
      <xdr:colOff>0</xdr:colOff>
      <xdr:row>11</xdr:row>
      <xdr:rowOff>7620</xdr:rowOff>
    </xdr:from>
    <xdr:to>
      <xdr:col>33</xdr:col>
      <xdr:colOff>22860</xdr:colOff>
      <xdr:row>42</xdr:row>
      <xdr:rowOff>76200</xdr:rowOff>
    </xdr:to>
    <xdr:sp macro="" textlink="">
      <xdr:nvSpPr>
        <xdr:cNvPr id="6" name="CuadroTexto 5">
          <a:extLst>
            <a:ext uri="{FF2B5EF4-FFF2-40B4-BE49-F238E27FC236}">
              <a16:creationId xmlns:a16="http://schemas.microsoft.com/office/drawing/2014/main" id="{A26DB633-31F8-A234-4A0E-225656FE54DB}"/>
            </a:ext>
          </a:extLst>
        </xdr:cNvPr>
        <xdr:cNvSpPr txBox="1"/>
      </xdr:nvSpPr>
      <xdr:spPr>
        <a:xfrm>
          <a:off x="29260800" y="2019300"/>
          <a:ext cx="6492240" cy="5737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La tabla de contingencia muestra el beneficio</a:t>
          </a:r>
          <a:r>
            <a:rPr lang="es-ES" sz="1100" baseline="0"/>
            <a:t> total por cada transacción según el tipo de venta (DIRECT SALES, ONLINE, WHOLESALER) y la categoría del producto (Category01, Category02, Category03, Category04, Category05).</a:t>
          </a:r>
        </a:p>
        <a:p>
          <a:r>
            <a:rPr lang="es-ES" sz="1100" baseline="0"/>
            <a:t> </a:t>
          </a:r>
        </a:p>
        <a:p>
          <a:r>
            <a:rPr lang="es-ES" sz="1100" baseline="0"/>
            <a:t>- DIRECT SALES (venta directa): El 8,53% de los beneficios de la venta directa proviene de la Category03 frente al 28,72% de los beneficios de la Category02. La Category03 es la que tiene menor porcentaje de beneficios (8,53%) lo cual puede deberse a que hay menos transacciones de venta directa de esta categoría en concreto.</a:t>
          </a:r>
        </a:p>
        <a:p>
          <a:r>
            <a:rPr lang="es-ES" sz="1100" baseline="0"/>
            <a:t> </a:t>
          </a:r>
        </a:p>
        <a:p>
          <a:r>
            <a:rPr lang="es-ES" sz="1100" baseline="0"/>
            <a:t>- ONLINE: Los porcentajes de beneficios son muy similares, aunque destaca el 28,21% en la Category04. </a:t>
          </a:r>
        </a:p>
        <a:p>
          <a:r>
            <a:rPr lang="es-ES" sz="1100" baseline="0"/>
            <a:t> </a:t>
          </a:r>
        </a:p>
        <a:p>
          <a:r>
            <a:rPr lang="es-ES" sz="1100" baseline="0"/>
            <a:t>- WHOLESALER (mayorista): Al igual que en DIRECT SALES, el 8,55% de los beneficios recaen en la Category03. De nuevo se puede llegar a la conclusión de que la Category03 es la categoría del producto donde menos beneficios hay, ya que su global es de un 10,51%. Este dato también lo hemos observado en la tabla "Relación entre tipo de pago y categoría del producto" ya que reitero el hecho de que en la Category03 hay menos transacciones únicas respecto a las demás, por lo que su ratio de beneficio es menor. </a:t>
          </a:r>
        </a:p>
        <a:p>
          <a:r>
            <a:rPr lang="es-ES" sz="1100" baseline="0"/>
            <a:t> </a:t>
          </a:r>
        </a:p>
        <a:p>
          <a:r>
            <a:rPr lang="es-ES" sz="1100" baseline="0"/>
            <a:t>En los porcentajes globales de las categorías se puede observar que las Category02, Category04 y Category05 tienen un mayor porcentaje de beneficio. Esto puede deberse a diversas causas, las cuales he podido comprobar en las TABLAS 1 Y 2 (que están a la derecha de esta hoja de excel):</a:t>
          </a:r>
        </a:p>
        <a:p>
          <a:r>
            <a:rPr lang="es-ES" sz="1100" baseline="0"/>
            <a:t> </a:t>
          </a:r>
        </a:p>
        <a:p>
          <a:r>
            <a:rPr lang="es-ES" sz="1100" baseline="0"/>
            <a:t>1. Hay mayores transacciones únicas de estas categorías, es decir, los clientes comprán más estos productos y, por tanto, el beneficio que obtiene el supermercado es mayor. La Category03 representa el 10,40% de las transacciones únicas que se han hecho en el supermercado en los años 2021 y 2022, lo cual indica que es la categoría de producto que tiene menores ventas.</a:t>
          </a:r>
        </a:p>
        <a:p>
          <a:r>
            <a:rPr lang="es-ES" sz="1100" baseline="0"/>
            <a:t> </a:t>
          </a:r>
        </a:p>
        <a:p>
          <a:r>
            <a:rPr lang="es-ES" sz="1100" baseline="0"/>
            <a:t>2. El valor total de la venta de esas categorías es superior al valor total del costo de la compra, por lo que la rentabilidad de esas ventas es ligeramente alta. La Category03 tiene un margen de beneficio del 9.11%, por lo cual se puede confirmar la hipótesis de que esta categoría de producto es la que tiene menores beneficios para el supermercado, con lo cual éste tendrá que adoptar medidas para impulsar el que los clientes compren más estos productos. </a:t>
          </a:r>
          <a:endParaRPr lang="es-ES" sz="1100"/>
        </a:p>
      </xdr:txBody>
    </xdr:sp>
    <xdr:clientData/>
  </xdr:twoCellAnchor>
  <xdr:twoCellAnchor>
    <xdr:from>
      <xdr:col>0</xdr:col>
      <xdr:colOff>60960</xdr:colOff>
      <xdr:row>38</xdr:row>
      <xdr:rowOff>110490</xdr:rowOff>
    </xdr:from>
    <xdr:to>
      <xdr:col>4</xdr:col>
      <xdr:colOff>739140</xdr:colOff>
      <xdr:row>53</xdr:row>
      <xdr:rowOff>110490</xdr:rowOff>
    </xdr:to>
    <xdr:graphicFrame macro="">
      <xdr:nvGraphicFramePr>
        <xdr:cNvPr id="7" name="Gráfico 6">
          <a:extLst>
            <a:ext uri="{FF2B5EF4-FFF2-40B4-BE49-F238E27FC236}">
              <a16:creationId xmlns:a16="http://schemas.microsoft.com/office/drawing/2014/main" id="{60C77109-FB46-63C8-6C54-3C133F471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472440</xdr:colOff>
      <xdr:row>30</xdr:row>
      <xdr:rowOff>26670</xdr:rowOff>
    </xdr:from>
    <xdr:to>
      <xdr:col>13</xdr:col>
      <xdr:colOff>137160</xdr:colOff>
      <xdr:row>45</xdr:row>
      <xdr:rowOff>26670</xdr:rowOff>
    </xdr:to>
    <xdr:graphicFrame macro="">
      <xdr:nvGraphicFramePr>
        <xdr:cNvPr id="8" name="Gráfico 7">
          <a:extLst>
            <a:ext uri="{FF2B5EF4-FFF2-40B4-BE49-F238E27FC236}">
              <a16:creationId xmlns:a16="http://schemas.microsoft.com/office/drawing/2014/main" id="{48DB5760-98FE-FE92-68EA-3210B7C669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617220</xdr:colOff>
      <xdr:row>45</xdr:row>
      <xdr:rowOff>80010</xdr:rowOff>
    </xdr:from>
    <xdr:to>
      <xdr:col>22</xdr:col>
      <xdr:colOff>464820</xdr:colOff>
      <xdr:row>60</xdr:row>
      <xdr:rowOff>80010</xdr:rowOff>
    </xdr:to>
    <xdr:graphicFrame macro="">
      <xdr:nvGraphicFramePr>
        <xdr:cNvPr id="9" name="Gráfico 8">
          <a:extLst>
            <a:ext uri="{FF2B5EF4-FFF2-40B4-BE49-F238E27FC236}">
              <a16:creationId xmlns:a16="http://schemas.microsoft.com/office/drawing/2014/main" id="{41800CBD-6267-2F03-8F5A-720C047B80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35</xdr:col>
      <xdr:colOff>175260</xdr:colOff>
      <xdr:row>10</xdr:row>
      <xdr:rowOff>87630</xdr:rowOff>
    </xdr:from>
    <xdr:to>
      <xdr:col>39</xdr:col>
      <xdr:colOff>53340</xdr:colOff>
      <xdr:row>25</xdr:row>
      <xdr:rowOff>87630</xdr:rowOff>
    </xdr:to>
    <xdr:graphicFrame macro="">
      <xdr:nvGraphicFramePr>
        <xdr:cNvPr id="13" name="Gráfico 12">
          <a:extLst>
            <a:ext uri="{FF2B5EF4-FFF2-40B4-BE49-F238E27FC236}">
              <a16:creationId xmlns:a16="http://schemas.microsoft.com/office/drawing/2014/main" id="{7EB71BA4-E2FC-C070-373A-3D5A85CD1E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259080</xdr:colOff>
      <xdr:row>10</xdr:row>
      <xdr:rowOff>49530</xdr:rowOff>
    </xdr:from>
    <xdr:to>
      <xdr:col>42</xdr:col>
      <xdr:colOff>624840</xdr:colOff>
      <xdr:row>25</xdr:row>
      <xdr:rowOff>49530</xdr:rowOff>
    </xdr:to>
    <xdr:graphicFrame macro="">
      <xdr:nvGraphicFramePr>
        <xdr:cNvPr id="14" name="Gráfico 13">
          <a:extLst>
            <a:ext uri="{FF2B5EF4-FFF2-40B4-BE49-F238E27FC236}">
              <a16:creationId xmlns:a16="http://schemas.microsoft.com/office/drawing/2014/main" id="{C995FD6A-A16A-0165-8D38-F48DC2C508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548640</xdr:colOff>
      <xdr:row>43</xdr:row>
      <xdr:rowOff>34290</xdr:rowOff>
    </xdr:from>
    <xdr:to>
      <xdr:col>32</xdr:col>
      <xdr:colOff>754380</xdr:colOff>
      <xdr:row>58</xdr:row>
      <xdr:rowOff>34290</xdr:rowOff>
    </xdr:to>
    <xdr:graphicFrame macro="">
      <xdr:nvGraphicFramePr>
        <xdr:cNvPr id="18" name="Gráfico 17">
          <a:extLst>
            <a:ext uri="{FF2B5EF4-FFF2-40B4-BE49-F238E27FC236}">
              <a16:creationId xmlns:a16="http://schemas.microsoft.com/office/drawing/2014/main" id="{63CCE0C5-5715-C6D4-8511-F62192855D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25</xdr:col>
      <xdr:colOff>701040</xdr:colOff>
      <xdr:row>43</xdr:row>
      <xdr:rowOff>38100</xdr:rowOff>
    </xdr:from>
    <xdr:to>
      <xdr:col>27</xdr:col>
      <xdr:colOff>449580</xdr:colOff>
      <xdr:row>56</xdr:row>
      <xdr:rowOff>127635</xdr:rowOff>
    </xdr:to>
    <mc:AlternateContent xmlns:mc="http://schemas.openxmlformats.org/markup-compatibility/2006" xmlns:a14="http://schemas.microsoft.com/office/drawing/2010/main">
      <mc:Choice Requires="a14">
        <xdr:graphicFrame macro="">
          <xdr:nvGraphicFramePr>
            <xdr:cNvPr id="19" name="CATEGORY">
              <a:extLst>
                <a:ext uri="{FF2B5EF4-FFF2-40B4-BE49-F238E27FC236}">
                  <a16:creationId xmlns:a16="http://schemas.microsoft.com/office/drawing/2014/main" id="{25E63C28-5B9B-7543-4864-34DE8146BF5A}"/>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2303740" y="7901940"/>
              <a:ext cx="1828800" cy="246697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5</xdr:col>
      <xdr:colOff>533400</xdr:colOff>
      <xdr:row>30</xdr:row>
      <xdr:rowOff>152400</xdr:rowOff>
    </xdr:from>
    <xdr:to>
      <xdr:col>8</xdr:col>
      <xdr:colOff>411480</xdr:colOff>
      <xdr:row>44</xdr:row>
      <xdr:rowOff>59055</xdr:rowOff>
    </xdr:to>
    <mc:AlternateContent xmlns:mc="http://schemas.openxmlformats.org/markup-compatibility/2006" xmlns:a14="http://schemas.microsoft.com/office/drawing/2010/main">
      <mc:Choice Requires="a14">
        <xdr:graphicFrame macro="">
          <xdr:nvGraphicFramePr>
            <xdr:cNvPr id="20" name="CATEGORY 1">
              <a:extLst>
                <a:ext uri="{FF2B5EF4-FFF2-40B4-BE49-F238E27FC236}">
                  <a16:creationId xmlns:a16="http://schemas.microsoft.com/office/drawing/2014/main" id="{DD290BEF-3D65-9610-8898-87792A7032F6}"/>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5242560" y="5638800"/>
              <a:ext cx="1828800" cy="246697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xdr:colOff>
      <xdr:row>32</xdr:row>
      <xdr:rowOff>0</xdr:rowOff>
    </xdr:from>
    <xdr:to>
      <xdr:col>7</xdr:col>
      <xdr:colOff>38100</xdr:colOff>
      <xdr:row>48</xdr:row>
      <xdr:rowOff>144780</xdr:rowOff>
    </xdr:to>
    <xdr:sp macro="" textlink="">
      <xdr:nvSpPr>
        <xdr:cNvPr id="2" name="CuadroTexto 1">
          <a:extLst>
            <a:ext uri="{FF2B5EF4-FFF2-40B4-BE49-F238E27FC236}">
              <a16:creationId xmlns:a16="http://schemas.microsoft.com/office/drawing/2014/main" id="{DD110A40-9EE8-E8EB-BA5C-043E6AA9447C}"/>
            </a:ext>
          </a:extLst>
        </xdr:cNvPr>
        <xdr:cNvSpPr txBox="1"/>
      </xdr:nvSpPr>
      <xdr:spPr>
        <a:xfrm>
          <a:off x="15240" y="5852160"/>
          <a:ext cx="7437120" cy="3070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Tendencias</a:t>
          </a:r>
          <a:r>
            <a:rPr lang="es-ES" sz="1100" baseline="0"/>
            <a:t> por Mes del año:</a:t>
          </a:r>
        </a:p>
        <a:p>
          <a:r>
            <a:rPr lang="es-ES" sz="1100" baseline="0"/>
            <a:t> </a:t>
          </a:r>
        </a:p>
        <a:p>
          <a:r>
            <a:rPr lang="es-ES" sz="1100" baseline="0"/>
            <a:t>- La Category01 tuvo un mayor porcentaje de beneficio en Febrero de 2022 con un 46,13%.</a:t>
          </a:r>
        </a:p>
        <a:p>
          <a:r>
            <a:rPr lang="es-ES" sz="1100" baseline="0"/>
            <a:t>- La Category02 tuvo un mayor porcentaje de beneficio en Noviembre de 2022 con un 45,85%.</a:t>
          </a:r>
        </a:p>
        <a:p>
          <a:r>
            <a:rPr lang="es-ES" sz="1100" baseline="0"/>
            <a:t>- La Category03 tuvo un mayor porcentaje de beneficio en Agosto de 2021 con un 36,98%. </a:t>
          </a:r>
        </a:p>
        <a:p>
          <a:r>
            <a:rPr lang="es-ES" sz="1100" baseline="0"/>
            <a:t>- La Category04 tuvo un mayor porcentaje de beneficio en Marzo de 2022 con un 77,91%.</a:t>
          </a:r>
        </a:p>
        <a:p>
          <a:r>
            <a:rPr lang="es-ES" sz="1100" baseline="0"/>
            <a:t>- La Category05 tuvo un mayor porcentaje de beneficio en Noviembre de 2021 con un 49,84%. </a:t>
          </a:r>
        </a:p>
        <a:p>
          <a:endParaRPr lang="es-ES" sz="1100" baseline="0"/>
        </a:p>
        <a:p>
          <a:r>
            <a:rPr lang="es-ES" sz="1100"/>
            <a:t>Esta evolución de los beneficios</a:t>
          </a:r>
          <a:r>
            <a:rPr lang="es-ES" sz="1100" baseline="0"/>
            <a:t> por mes del año nos indica que hay variaciones en la ganancia del supermercado según el mes del año. El pico más alto de beneficios obtenidos es en Marzo de 2022, con un 77,91% de beneficios obtenidos gracias a la Category04. Este pico en el porcentaje de beneficio se puede considerar como un valor atípico, ya que a comparación con los demás meses, cuyo porcentaje de beneficio no supera más del 50%, en Marzo de 2022 tenemos en la  categoría 4 un 20% más de beneficios. La explicación a este suceso se debe a que, en las transacciones que se llevaron a cabo en Marzo de 2022, hubo 8 transacciones únicas en las que se compró productos de la Category04, por lo que el valor total de la cuenta en ese mes fue de 863,66 euros. En la Category01 hubo 5 transacciones, en la Category02 hubo 2 transacciones, en la Category 03 no hubo ninguna y en la Category05 hubo 2 transacciones. Esto explicaría el por qué ese pico tan elevado de beneficios (tabla dinámica más abajo). </a:t>
          </a:r>
          <a:endParaRPr lang="es-ES" sz="1100"/>
        </a:p>
      </xdr:txBody>
    </xdr:sp>
    <xdr:clientData/>
  </xdr:twoCellAnchor>
  <xdr:twoCellAnchor>
    <xdr:from>
      <xdr:col>0</xdr:col>
      <xdr:colOff>266700</xdr:colOff>
      <xdr:row>50</xdr:row>
      <xdr:rowOff>72390</xdr:rowOff>
    </xdr:from>
    <xdr:to>
      <xdr:col>4</xdr:col>
      <xdr:colOff>655320</xdr:colOff>
      <xdr:row>65</xdr:row>
      <xdr:rowOff>72390</xdr:rowOff>
    </xdr:to>
    <xdr:graphicFrame macro="">
      <xdr:nvGraphicFramePr>
        <xdr:cNvPr id="3" name="Gráfico 2">
          <a:extLst>
            <a:ext uri="{FF2B5EF4-FFF2-40B4-BE49-F238E27FC236}">
              <a16:creationId xmlns:a16="http://schemas.microsoft.com/office/drawing/2014/main" id="{086102F2-8029-9ACD-39C3-168DED8E5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533400</xdr:colOff>
      <xdr:row>12</xdr:row>
      <xdr:rowOff>129540</xdr:rowOff>
    </xdr:from>
    <xdr:to>
      <xdr:col>14</xdr:col>
      <xdr:colOff>716280</xdr:colOff>
      <xdr:row>30</xdr:row>
      <xdr:rowOff>144780</xdr:rowOff>
    </xdr:to>
    <xdr:sp macro="" textlink="">
      <xdr:nvSpPr>
        <xdr:cNvPr id="4" name="CuadroTexto 3">
          <a:extLst>
            <a:ext uri="{FF2B5EF4-FFF2-40B4-BE49-F238E27FC236}">
              <a16:creationId xmlns:a16="http://schemas.microsoft.com/office/drawing/2014/main" id="{55941E61-822D-A978-C10E-1E984A75D38E}"/>
            </a:ext>
          </a:extLst>
        </xdr:cNvPr>
        <xdr:cNvSpPr txBox="1"/>
      </xdr:nvSpPr>
      <xdr:spPr>
        <a:xfrm>
          <a:off x="8564880" y="2324100"/>
          <a:ext cx="5006340" cy="3307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Tendencias por año:</a:t>
          </a:r>
        </a:p>
        <a:p>
          <a:r>
            <a:rPr lang="es-ES" sz="1100"/>
            <a:t> </a:t>
          </a:r>
        </a:p>
        <a:p>
          <a:r>
            <a:rPr lang="es-ES" sz="1100"/>
            <a:t>-</a:t>
          </a:r>
          <a:r>
            <a:rPr lang="es-ES" sz="1100" baseline="0"/>
            <a:t> En 2021, la categoría de producto que obtuvo un mayor beneficio fue la Category03, con un 70,51%. </a:t>
          </a:r>
        </a:p>
        <a:p>
          <a:r>
            <a:rPr lang="es-ES" sz="1100" baseline="0"/>
            <a:t> </a:t>
          </a:r>
        </a:p>
        <a:p>
          <a:r>
            <a:rPr lang="es-ES" sz="1100" baseline="0"/>
            <a:t>- En 2022, la categoría de producto que obtuvo un mayor beneficio fue la Category04, con un 62,47%. </a:t>
          </a:r>
        </a:p>
        <a:p>
          <a:r>
            <a:rPr lang="es-ES" sz="1100" baseline="0"/>
            <a:t> </a:t>
          </a:r>
        </a:p>
        <a:p>
          <a:r>
            <a:rPr lang="es-ES" sz="1100" baseline="0"/>
            <a:t>Esto indica que hubo un pico de demanda en la Category03 en el año 2021 con un 70,51% de los beneficios, y luego en el año 2022 bajó a un 29,49%. Y, a la inversa, en el año 2021 hubo un 37,53% de beneficios en la Category04 y luego subió en el año 2022 a un 62,47%. Se observa que hay una relación inversa entre estas dos categorías, ya que la Category03 los beneficios suben en 2021 y bajan en 2022, y luego la Category03 bajan los beneficios en 2021 y luego suben en 2022. </a:t>
          </a:r>
          <a:endParaRPr lang="es-ES" sz="1100"/>
        </a:p>
      </xdr:txBody>
    </xdr:sp>
    <xdr:clientData/>
  </xdr:twoCellAnchor>
  <xdr:twoCellAnchor>
    <xdr:from>
      <xdr:col>9</xdr:col>
      <xdr:colOff>502920</xdr:colOff>
      <xdr:row>34</xdr:row>
      <xdr:rowOff>11430</xdr:rowOff>
    </xdr:from>
    <xdr:to>
      <xdr:col>14</xdr:col>
      <xdr:colOff>251460</xdr:colOff>
      <xdr:row>49</xdr:row>
      <xdr:rowOff>11430</xdr:rowOff>
    </xdr:to>
    <xdr:graphicFrame macro="">
      <xdr:nvGraphicFramePr>
        <xdr:cNvPr id="5" name="Gráfico 4">
          <a:extLst>
            <a:ext uri="{FF2B5EF4-FFF2-40B4-BE49-F238E27FC236}">
              <a16:creationId xmlns:a16="http://schemas.microsoft.com/office/drawing/2014/main" id="{17B711B1-3A58-A1FC-D68A-7CD6C20B09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7620</xdr:colOff>
      <xdr:row>11</xdr:row>
      <xdr:rowOff>53340</xdr:rowOff>
    </xdr:from>
    <xdr:to>
      <xdr:col>21</xdr:col>
      <xdr:colOff>60960</xdr:colOff>
      <xdr:row>30</xdr:row>
      <xdr:rowOff>60960</xdr:rowOff>
    </xdr:to>
    <xdr:sp macro="" textlink="">
      <xdr:nvSpPr>
        <xdr:cNvPr id="7" name="CuadroTexto 6">
          <a:extLst>
            <a:ext uri="{FF2B5EF4-FFF2-40B4-BE49-F238E27FC236}">
              <a16:creationId xmlns:a16="http://schemas.microsoft.com/office/drawing/2014/main" id="{446DABA6-9366-61E1-3D98-6058F02D749D}"/>
            </a:ext>
          </a:extLst>
        </xdr:cNvPr>
        <xdr:cNvSpPr txBox="1"/>
      </xdr:nvSpPr>
      <xdr:spPr>
        <a:xfrm>
          <a:off x="15125700" y="2065020"/>
          <a:ext cx="4114800" cy="3482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Tendencias por año</a:t>
          </a:r>
          <a:r>
            <a:rPr lang="es-ES" sz="1100" baseline="0"/>
            <a:t> y método de pago:</a:t>
          </a:r>
        </a:p>
        <a:p>
          <a:r>
            <a:rPr lang="es-ES" sz="1100" baseline="0"/>
            <a:t> </a:t>
          </a:r>
        </a:p>
        <a:p>
          <a:r>
            <a:rPr lang="es-ES" sz="1100" baseline="0"/>
            <a:t>- En 2021, se obtuvo un 43,25% de los beneficios por pagar con CASH, frente al 45,15% de los beneficios por pagar ONLINE. Aunque la diferencia no es significativa, se puede observar que en este año se obtuvieron mayores beneficios con el método de pago ONLINE.</a:t>
          </a:r>
        </a:p>
        <a:p>
          <a:r>
            <a:rPr lang="es-ES" sz="1100" baseline="0"/>
            <a:t> </a:t>
          </a:r>
        </a:p>
        <a:p>
          <a:r>
            <a:rPr lang="es-ES" sz="1100" baseline="0"/>
            <a:t>- En 2022, se obtuvo un 56,75% de los beneficios por pagar con CASH, frente al 54,85% de los beneficios por pagar con ONLINE. De nuevo la diferencia no es significativa, pero se puede observar que en este cambia la tendencia y es con el método de pago CASH donde el supermercado obtiene mayores beneficios. </a:t>
          </a:r>
          <a:endParaRPr lang="es-ES" sz="1100"/>
        </a:p>
      </xdr:txBody>
    </xdr:sp>
    <xdr:clientData/>
  </xdr:twoCellAnchor>
  <xdr:twoCellAnchor>
    <xdr:from>
      <xdr:col>16</xdr:col>
      <xdr:colOff>617220</xdr:colOff>
      <xdr:row>32</xdr:row>
      <xdr:rowOff>80010</xdr:rowOff>
    </xdr:from>
    <xdr:to>
      <xdr:col>21</xdr:col>
      <xdr:colOff>312420</xdr:colOff>
      <xdr:row>47</xdr:row>
      <xdr:rowOff>80010</xdr:rowOff>
    </xdr:to>
    <xdr:graphicFrame macro="">
      <xdr:nvGraphicFramePr>
        <xdr:cNvPr id="8" name="Gráfico 7">
          <a:extLst>
            <a:ext uri="{FF2B5EF4-FFF2-40B4-BE49-F238E27FC236}">
              <a16:creationId xmlns:a16="http://schemas.microsoft.com/office/drawing/2014/main" id="{8485FF4C-28E0-484E-FFDC-C8641488D9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24</xdr:col>
      <xdr:colOff>7620</xdr:colOff>
      <xdr:row>11</xdr:row>
      <xdr:rowOff>68580</xdr:rowOff>
    </xdr:from>
    <xdr:to>
      <xdr:col>29</xdr:col>
      <xdr:colOff>152400</xdr:colOff>
      <xdr:row>27</xdr:row>
      <xdr:rowOff>114300</xdr:rowOff>
    </xdr:to>
    <xdr:sp macro="" textlink="">
      <xdr:nvSpPr>
        <xdr:cNvPr id="9" name="CuadroTexto 8">
          <a:extLst>
            <a:ext uri="{FF2B5EF4-FFF2-40B4-BE49-F238E27FC236}">
              <a16:creationId xmlns:a16="http://schemas.microsoft.com/office/drawing/2014/main" id="{C9EF281E-CF6E-F871-F0C9-36CC0A272777}"/>
            </a:ext>
          </a:extLst>
        </xdr:cNvPr>
        <xdr:cNvSpPr txBox="1"/>
      </xdr:nvSpPr>
      <xdr:spPr>
        <a:xfrm>
          <a:off x="20421600" y="2080260"/>
          <a:ext cx="4587240" cy="297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a:t>Tendencias por año y categorías de ventas:</a:t>
          </a:r>
        </a:p>
        <a:p>
          <a:r>
            <a:rPr lang="es-ES" sz="1100" baseline="0"/>
            <a:t> </a:t>
          </a:r>
        </a:p>
        <a:p>
          <a:r>
            <a:rPr lang="es-ES" sz="1100" baseline="0"/>
            <a:t>- En 2021, se obtuvo un mayor porcentaje de beneficio en la categoría de ventas "Grande" (56,04%).</a:t>
          </a:r>
        </a:p>
        <a:p>
          <a:endParaRPr lang="es-ES" sz="1100" baseline="0"/>
        </a:p>
        <a:p>
          <a:r>
            <a:rPr lang="es-ES" sz="1100" baseline="0"/>
            <a:t>- En 2022, se obtuvo un mayor porcentaje de beneficio en la categoría de ventas "Mediana" (63,07%). </a:t>
          </a:r>
        </a:p>
        <a:p>
          <a:r>
            <a:rPr lang="es-ES" sz="1100" baseline="0"/>
            <a:t> </a:t>
          </a:r>
        </a:p>
        <a:p>
          <a:r>
            <a:rPr lang="es-ES" sz="1100" baseline="0"/>
            <a:t>Vemos que aquí la tendencia cambia, ya que en el año 2021 el supermercado obtenía mayores beneficios con un tamaño de transacción "Grande", y en 2022 pasa a obtener mayores beneficios con un tamaño de transacción "Mediana". Esto nos indica que en cada transacción única, el valor total de la cuenta tiende a disminuir, con lo cual los clientes hacen compras en las que no se gastan mucho dinero. </a:t>
          </a:r>
          <a:endParaRPr lang="es-ES" sz="1100"/>
        </a:p>
      </xdr:txBody>
    </xdr:sp>
    <xdr:clientData/>
  </xdr:twoCellAnchor>
  <xdr:twoCellAnchor>
    <xdr:from>
      <xdr:col>23</xdr:col>
      <xdr:colOff>327660</xdr:colOff>
      <xdr:row>32</xdr:row>
      <xdr:rowOff>3810</xdr:rowOff>
    </xdr:from>
    <xdr:to>
      <xdr:col>29</xdr:col>
      <xdr:colOff>45720</xdr:colOff>
      <xdr:row>47</xdr:row>
      <xdr:rowOff>3810</xdr:rowOff>
    </xdr:to>
    <xdr:graphicFrame macro="">
      <xdr:nvGraphicFramePr>
        <xdr:cNvPr id="10" name="Gráfico 9">
          <a:extLst>
            <a:ext uri="{FF2B5EF4-FFF2-40B4-BE49-F238E27FC236}">
              <a16:creationId xmlns:a16="http://schemas.microsoft.com/office/drawing/2014/main" id="{D64333BD-7A0B-B6E6-46C1-20AC6255F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1242060</xdr:colOff>
      <xdr:row>15</xdr:row>
      <xdr:rowOff>38100</xdr:rowOff>
    </xdr:from>
    <xdr:to>
      <xdr:col>6</xdr:col>
      <xdr:colOff>784860</xdr:colOff>
      <xdr:row>65</xdr:row>
      <xdr:rowOff>76200</xdr:rowOff>
    </xdr:to>
    <xdr:sp macro="" textlink="">
      <xdr:nvSpPr>
        <xdr:cNvPr id="2" name="CuadroTexto 1">
          <a:extLst>
            <a:ext uri="{FF2B5EF4-FFF2-40B4-BE49-F238E27FC236}">
              <a16:creationId xmlns:a16="http://schemas.microsoft.com/office/drawing/2014/main" id="{2B8C7F7B-68C2-104B-A87A-18FEF1776797}"/>
            </a:ext>
          </a:extLst>
        </xdr:cNvPr>
        <xdr:cNvSpPr txBox="1"/>
      </xdr:nvSpPr>
      <xdr:spPr>
        <a:xfrm>
          <a:off x="1242060" y="2788920"/>
          <a:ext cx="5273040" cy="918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Correlaciones más fuertes (positivas):</a:t>
          </a:r>
        </a:p>
        <a:p>
          <a:endParaRPr lang="es-ES" sz="1100" baseline="0"/>
        </a:p>
        <a:p>
          <a:r>
            <a:rPr lang="es-ES" sz="1100" baseline="0"/>
            <a:t>- Buying Price y Selling Price: La correlación de 0,98 significa que el costo de compra del producto está fuertemente correlacionado con el precio al que se vendió el producto al cliente. Esto sugiere que a mayor costo del producto, mayor va ser el precio por el que se venda ese producto en el supermercado, lo cual resulta lógico porque el supermecado tiene como objetivo sacar beneficios de esa venta, sino estaría perdiendo dinero. </a:t>
          </a:r>
        </a:p>
        <a:p>
          <a:r>
            <a:rPr lang="es-ES" sz="1100" baseline="0"/>
            <a:t> </a:t>
          </a:r>
        </a:p>
        <a:p>
          <a:r>
            <a:rPr lang="es-ES" sz="1100" baseline="0"/>
            <a:t>- Selling Price y profit_per_product: La correlación de 0,84 significa que el precio al que se vendió el producto al cliente está fuertemente correlacionado con el beneficio por producto. Esto indica que a mayor precio de venta del producto, mayor será en beneficio obtnenido por éste. </a:t>
          </a:r>
        </a:p>
        <a:p>
          <a:r>
            <a:rPr lang="es-ES" sz="1100" baseline="0"/>
            <a:t>  </a:t>
          </a:r>
        </a:p>
        <a:p>
          <a:r>
            <a:rPr lang="es-ES" sz="1100" baseline="0"/>
            <a:t>-  Total Selling Value y total_profit: La correlación de 0,86 significa que el valor total de la venta está fuertemente correlacionada con los beneficios totales por transacción. Esto indica que cuando el valor total de la venta aumenta, los beneficios también. </a:t>
          </a:r>
        </a:p>
        <a:p>
          <a:r>
            <a:rPr lang="es-ES" sz="1100" baseline="0"/>
            <a:t> </a:t>
          </a:r>
        </a:p>
        <a:p>
          <a:r>
            <a:rPr lang="es-ES" sz="1100" b="1" baseline="0"/>
            <a:t>Correlaciones moderadas (positivas):</a:t>
          </a:r>
        </a:p>
        <a:p>
          <a:r>
            <a:rPr lang="es-ES" sz="1100" baseline="0"/>
            <a:t>- Quantity y total_discount_value: La correlación de 0,45 significa que a mayor cantidad vendida de productos por transacción, mayor es el porcentaje de descuento que se aplicará a dicha compra.</a:t>
          </a:r>
        </a:p>
        <a:p>
          <a:r>
            <a:rPr lang="es-ES" sz="1100" baseline="0"/>
            <a:t> </a:t>
          </a:r>
        </a:p>
        <a:p>
          <a:r>
            <a:rPr lang="es-ES" sz="1100" baseline="0"/>
            <a:t>- Buying Price y total_profit: La correlación de 0,57 indica que cuando el costo de compra del producto aumenta, también lo hace el beneficio total por transacción. </a:t>
          </a:r>
        </a:p>
        <a:p>
          <a:r>
            <a:rPr lang="es-ES" sz="1100" baseline="0"/>
            <a:t> </a:t>
          </a:r>
        </a:p>
        <a:p>
          <a:r>
            <a:rPr lang="es-ES" sz="1100" baseline="0"/>
            <a:t>- Selling Price y total_discount_value: La correlación de 0,53 indica que cuando aumenta el precio de venta del producto también aumenta el descuento aplicado a esa venta, lo cual resulta lógico porque los supermercados quieren que los clientes compren aquellos productos que son más caros para generar mayor beneficio, pero se les recompensa aplicándoles un % de descuento, lo que fomenta también la fidelidad del cliente a esa cadena de supermercados.</a:t>
          </a:r>
        </a:p>
        <a:p>
          <a:r>
            <a:rPr lang="es-ES" sz="1100" baseline="0"/>
            <a:t> </a:t>
          </a:r>
        </a:p>
        <a:p>
          <a:r>
            <a:rPr lang="es-ES" sz="1100" b="1" baseline="0"/>
            <a:t>Correlaciones débiles (positivas):</a:t>
          </a:r>
        </a:p>
        <a:p>
          <a:r>
            <a:rPr lang="es-ES" sz="1100" baseline="0"/>
            <a:t> </a:t>
          </a:r>
        </a:p>
        <a:p>
          <a:r>
            <a:rPr lang="es-ES" sz="1100" baseline="0"/>
            <a:t>- Quantity y Buying Price: La correlación de 0,006 sugiere que cuanto mayor es la cantidad vendida de productos en cada transacción, el costo del producto es ligeramente mayor.</a:t>
          </a:r>
        </a:p>
        <a:p>
          <a:r>
            <a:rPr lang="es-ES" sz="1100" baseline="0"/>
            <a:t> </a:t>
          </a:r>
        </a:p>
        <a:p>
          <a:r>
            <a:rPr lang="es-ES" sz="1100" baseline="0"/>
            <a:t>- Discount y total_profit: La correlación de 0,03 sugiere que cuanto mayor es el descuento aplicado a los productos, será ligeramente mayor el beneficio obtenido por cada transacción.</a:t>
          </a:r>
        </a:p>
        <a:p>
          <a:r>
            <a:rPr lang="es-ES" sz="1100" baseline="0"/>
            <a:t> </a:t>
          </a:r>
        </a:p>
        <a:p>
          <a:r>
            <a:rPr lang="es-ES" sz="1100" b="1" baseline="0"/>
            <a:t>Correlaciones negativas:</a:t>
          </a:r>
        </a:p>
        <a:p>
          <a:r>
            <a:rPr lang="es-ES" sz="1100" baseline="0"/>
            <a:t> </a:t>
          </a:r>
        </a:p>
        <a:p>
          <a:r>
            <a:rPr lang="es-ES" sz="1100" baseline="0"/>
            <a:t>- Quantity y profit_per_product: La correlación de -0,05 indica que a mayor cantidad de unidades vendidas de producto en cada transacción menor es la rentabilidad del producto. Esto puede deberse a que el costo por adquirir ese producto es ligeramente mayor que al precio al que se vendió a los clientes. </a:t>
          </a:r>
        </a:p>
        <a:p>
          <a:r>
            <a:rPr lang="es-ES" sz="1100" baseline="0"/>
            <a:t>- Total Buying Value y profit_margin: La correlación de -0,06 indica que a mayor costo total de la compra, menor margen de beneficio, lo cual resulta lógico ya que si el supermercado paga más por adquirir ese producto pierde más dinero. </a:t>
          </a:r>
        </a:p>
        <a:p>
          <a:r>
            <a:rPr lang="es-ES" sz="1100" baseline="0"/>
            <a:t> </a:t>
          </a:r>
        </a:p>
        <a:p>
          <a:endParaRPr lang="es-E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1226820</xdr:colOff>
      <xdr:row>13</xdr:row>
      <xdr:rowOff>167640</xdr:rowOff>
    </xdr:from>
    <xdr:to>
      <xdr:col>8</xdr:col>
      <xdr:colOff>83820</xdr:colOff>
      <xdr:row>41</xdr:row>
      <xdr:rowOff>129540</xdr:rowOff>
    </xdr:to>
    <xdr:sp macro="" textlink="">
      <xdr:nvSpPr>
        <xdr:cNvPr id="2" name="CuadroTexto 1">
          <a:extLst>
            <a:ext uri="{FF2B5EF4-FFF2-40B4-BE49-F238E27FC236}">
              <a16:creationId xmlns:a16="http://schemas.microsoft.com/office/drawing/2014/main" id="{B418D954-252C-1573-3367-61A827D4BE15}"/>
            </a:ext>
          </a:extLst>
        </xdr:cNvPr>
        <xdr:cNvSpPr txBox="1"/>
      </xdr:nvSpPr>
      <xdr:spPr>
        <a:xfrm>
          <a:off x="1226820" y="2552700"/>
          <a:ext cx="7048500" cy="50825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a:t>Covarianzas más altas (positivas):</a:t>
          </a:r>
        </a:p>
        <a:p>
          <a:r>
            <a:rPr lang="es-ES" sz="1100"/>
            <a:t> </a:t>
          </a:r>
        </a:p>
        <a:p>
          <a:r>
            <a:rPr lang="es-ES" sz="1100"/>
            <a:t>-</a:t>
          </a:r>
          <a:r>
            <a:rPr lang="es-ES" sz="1100" baseline="0"/>
            <a:t> Quantity y Total Selling Value: La covarianza de 1749,47 sugiere una relación muy fuerte entre la cantidad de unidades vendidas del producto en cada transacción y el valor total de la venta. Esto indica que a mayor cantidad de productos vendidos mayor será el importe total de la transacción.</a:t>
          </a:r>
        </a:p>
        <a:p>
          <a:r>
            <a:rPr lang="es-ES" sz="1100" baseline="0"/>
            <a:t> </a:t>
          </a:r>
        </a:p>
        <a:p>
          <a:r>
            <a:rPr lang="es-ES" sz="1100" baseline="0"/>
            <a:t>- Total Selling Value y total_discount_value: La covarianza de 109792,28 sugiere que existe una relación muy fuerte entre el valor total de la venta y el valor total del descuento aplicado a la venta. Esto indica que a medida que aumenta el importe total de la venta, aumenta el descuento aplicado a ésta. </a:t>
          </a:r>
          <a:endParaRPr lang="es-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mn-lt"/>
              <a:ea typeface="+mn-ea"/>
              <a:cs typeface="+mn-cs"/>
            </a:rPr>
            <a:t> </a:t>
          </a:r>
        </a:p>
        <a:p>
          <a:r>
            <a:rPr lang="es-ES" sz="1100" b="1" i="0" u="none" strike="noStrike" baseline="0">
              <a:solidFill>
                <a:schemeClr val="dk1"/>
              </a:solidFill>
              <a:effectLst/>
              <a:latin typeface="+mn-lt"/>
              <a:ea typeface="+mn-ea"/>
              <a:cs typeface="+mn-cs"/>
            </a:rPr>
            <a:t>Covarianzas moderadas (positivas):</a:t>
          </a:r>
        </a:p>
        <a:p>
          <a:r>
            <a:rPr lang="es-ES" sz="1100" b="0" i="0" u="none" strike="noStrike" baseline="0">
              <a:solidFill>
                <a:schemeClr val="dk1"/>
              </a:solidFill>
              <a:effectLst/>
              <a:latin typeface="+mn-lt"/>
              <a:ea typeface="+mn-ea"/>
              <a:cs typeface="+mn-cs"/>
            </a:rPr>
            <a:t> </a:t>
          </a:r>
        </a:p>
        <a:p>
          <a:r>
            <a:rPr lang="es-ES" sz="1100" b="0" i="0" u="none" strike="noStrike" baseline="0">
              <a:solidFill>
                <a:schemeClr val="dk1"/>
              </a:solidFill>
              <a:effectLst/>
              <a:latin typeface="+mn-lt"/>
              <a:ea typeface="+mn-ea"/>
              <a:cs typeface="+mn-cs"/>
            </a:rPr>
            <a:t>- Quantity y total_profit: La covarianza de 282,91 sugiere que hay una relación leve entre la cantidad de unidades vendidas del producto en cada transacción y el beneficio total por transacción. </a:t>
          </a:r>
        </a:p>
        <a:p>
          <a:endParaRPr lang="es-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mn-lt"/>
              <a:ea typeface="+mn-ea"/>
              <a:cs typeface="+mn-cs"/>
            </a:rPr>
            <a:t>- Discount y Total Selling Value: La covarianza de 0,33 sugiere que hay una relación leve entre el descuento aplicado al producto y el valor total de la venta. A medida que aumenta el descuento aplicado al producto, el valor total de la cuenta es mayor, lo que puede deberse a que los clientes compran más a sabiendas que van a obtener descuentos por comprar dichos productos. </a:t>
          </a:r>
        </a:p>
        <a:p>
          <a:r>
            <a:rPr lang="es-ES" sz="1100" b="0" i="0" u="none" strike="noStrike" baseline="0">
              <a:solidFill>
                <a:schemeClr val="dk1"/>
              </a:solidFill>
              <a:effectLst/>
              <a:latin typeface="+mn-lt"/>
              <a:ea typeface="+mn-ea"/>
              <a:cs typeface="+mn-cs"/>
            </a:rPr>
            <a:t> </a:t>
          </a:r>
        </a:p>
        <a:p>
          <a:r>
            <a:rPr lang="es-ES" sz="1100" b="1" i="0" u="none" strike="noStrike" baseline="0">
              <a:solidFill>
                <a:schemeClr val="dk1"/>
              </a:solidFill>
              <a:effectLst/>
              <a:latin typeface="+mn-lt"/>
              <a:ea typeface="+mn-ea"/>
              <a:cs typeface="+mn-cs"/>
            </a:rPr>
            <a:t>Covarianzas negativas:</a:t>
          </a:r>
        </a:p>
        <a:p>
          <a:r>
            <a:rPr lang="es-ES" sz="1100" b="0" i="0" u="none" strike="noStrike" baseline="0">
              <a:solidFill>
                <a:schemeClr val="dk1"/>
              </a:solidFill>
              <a:effectLst/>
              <a:latin typeface="+mn-lt"/>
              <a:ea typeface="+mn-ea"/>
              <a:cs typeface="+mn-cs"/>
            </a:rPr>
            <a:t> </a:t>
          </a:r>
        </a:p>
        <a:p>
          <a:r>
            <a:rPr lang="es-ES" sz="1100" b="0" i="0" u="none" strike="noStrike" baseline="0">
              <a:solidFill>
                <a:schemeClr val="dk1"/>
              </a:solidFill>
              <a:effectLst/>
              <a:latin typeface="+mn-lt"/>
              <a:ea typeface="+mn-ea"/>
              <a:cs typeface="+mn-cs"/>
            </a:rPr>
            <a:t>- Quantity y Selling Price: La covarianza de -2,28 indica que a medida que aumenta la cantidad de unidades vendidas de producto en cada transacción, disminuye el precio al que se vendió el producto al cliente. Esto puede deberse a que en determiandos productos se aplican descuentos y por ello salen a menor precio. </a:t>
          </a:r>
        </a:p>
        <a:p>
          <a:endParaRPr lang="es-ES" sz="1100" b="0" i="0" u="none" strike="noStrike" baseline="0">
            <a:solidFill>
              <a:schemeClr val="dk1"/>
            </a:solidFill>
            <a:effectLst/>
            <a:latin typeface="+mn-lt"/>
            <a:ea typeface="+mn-ea"/>
            <a:cs typeface="+mn-cs"/>
          </a:endParaRPr>
        </a:p>
        <a:p>
          <a:r>
            <a:rPr lang="es-ES" sz="1100" b="0" i="0" u="none" strike="noStrike" baseline="0">
              <a:solidFill>
                <a:schemeClr val="dk1"/>
              </a:solidFill>
              <a:effectLst/>
              <a:latin typeface="+mn-lt"/>
              <a:ea typeface="+mn-ea"/>
              <a:cs typeface="+mn-cs"/>
            </a:rPr>
            <a:t>- Total Buying Value y profit_margin: La covarianza de -2,60 indica que a medida que aumenta el costo total de la compra disminuye el margen de beneficio.</a:t>
          </a:r>
        </a:p>
        <a:p>
          <a:r>
            <a:rPr lang="es-ES" sz="1100" b="0" i="0" u="none" strike="noStrike" baseline="0">
              <a:solidFill>
                <a:schemeClr val="dk1"/>
              </a:solidFill>
              <a:effectLst/>
              <a:latin typeface="+mn-lt"/>
              <a:ea typeface="+mn-ea"/>
              <a:cs typeface="+mn-cs"/>
            </a:rPr>
            <a:t> </a:t>
          </a:r>
        </a:p>
        <a:p>
          <a:endParaRPr lang="es-E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46</xdr:col>
      <xdr:colOff>426720</xdr:colOff>
      <xdr:row>5</xdr:row>
      <xdr:rowOff>156210</xdr:rowOff>
    </xdr:from>
    <xdr:to>
      <xdr:col>52</xdr:col>
      <xdr:colOff>144780</xdr:colOff>
      <xdr:row>20</xdr:row>
      <xdr:rowOff>156210</xdr:rowOff>
    </xdr:to>
    <xdr:graphicFrame macro="">
      <xdr:nvGraphicFramePr>
        <xdr:cNvPr id="10" name="Gráfico 9">
          <a:extLst>
            <a:ext uri="{FF2B5EF4-FFF2-40B4-BE49-F238E27FC236}">
              <a16:creationId xmlns:a16="http://schemas.microsoft.com/office/drawing/2014/main" id="{B2745E9C-18CF-C655-E8F1-FD9145716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54</xdr:col>
      <xdr:colOff>228600</xdr:colOff>
      <xdr:row>8</xdr:row>
      <xdr:rowOff>57150</xdr:rowOff>
    </xdr:from>
    <xdr:to>
      <xdr:col>58</xdr:col>
      <xdr:colOff>1066800</xdr:colOff>
      <xdr:row>23</xdr:row>
      <xdr:rowOff>57150</xdr:rowOff>
    </xdr:to>
    <xdr:graphicFrame macro="">
      <xdr:nvGraphicFramePr>
        <xdr:cNvPr id="11" name="Gráfico 10">
          <a:extLst>
            <a:ext uri="{FF2B5EF4-FFF2-40B4-BE49-F238E27FC236}">
              <a16:creationId xmlns:a16="http://schemas.microsoft.com/office/drawing/2014/main" id="{EFFED6D0-F3A8-BF5E-E9B0-C7E8D6EEDC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59</xdr:col>
      <xdr:colOff>1219200</xdr:colOff>
      <xdr:row>7</xdr:row>
      <xdr:rowOff>19050</xdr:rowOff>
    </xdr:from>
    <xdr:to>
      <xdr:col>64</xdr:col>
      <xdr:colOff>190500</xdr:colOff>
      <xdr:row>22</xdr:row>
      <xdr:rowOff>19050</xdr:rowOff>
    </xdr:to>
    <xdr:graphicFrame macro="">
      <xdr:nvGraphicFramePr>
        <xdr:cNvPr id="14" name="Gráfico 13">
          <a:extLst>
            <a:ext uri="{FF2B5EF4-FFF2-40B4-BE49-F238E27FC236}">
              <a16:creationId xmlns:a16="http://schemas.microsoft.com/office/drawing/2014/main" id="{812525F3-32E7-0BC3-A82D-4DD5E8157F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34</xdr:col>
      <xdr:colOff>137160</xdr:colOff>
      <xdr:row>0</xdr:row>
      <xdr:rowOff>171450</xdr:rowOff>
    </xdr:from>
    <xdr:to>
      <xdr:col>43</xdr:col>
      <xdr:colOff>144780</xdr:colOff>
      <xdr:row>15</xdr:row>
      <xdr:rowOff>171450</xdr:rowOff>
    </xdr:to>
    <xdr:graphicFrame macro="">
      <xdr:nvGraphicFramePr>
        <xdr:cNvPr id="2" name="Gráfico 1">
          <a:extLst>
            <a:ext uri="{FF2B5EF4-FFF2-40B4-BE49-F238E27FC236}">
              <a16:creationId xmlns:a16="http://schemas.microsoft.com/office/drawing/2014/main" id="{40F141D5-EACF-52D6-9295-93453633A9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68</xdr:col>
      <xdr:colOff>335280</xdr:colOff>
      <xdr:row>9</xdr:row>
      <xdr:rowOff>49530</xdr:rowOff>
    </xdr:from>
    <xdr:to>
      <xdr:col>74</xdr:col>
      <xdr:colOff>22860</xdr:colOff>
      <xdr:row>24</xdr:row>
      <xdr:rowOff>49530</xdr:rowOff>
    </xdr:to>
    <xdr:graphicFrame macro="">
      <xdr:nvGraphicFramePr>
        <xdr:cNvPr id="3" name="Gráfico 2">
          <a:extLst>
            <a:ext uri="{FF2B5EF4-FFF2-40B4-BE49-F238E27FC236}">
              <a16:creationId xmlns:a16="http://schemas.microsoft.com/office/drawing/2014/main" id="{B980777F-608D-D84F-BFBA-1BA3F2A2A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88</xdr:col>
      <xdr:colOff>281940</xdr:colOff>
      <xdr:row>0</xdr:row>
      <xdr:rowOff>133350</xdr:rowOff>
    </xdr:from>
    <xdr:to>
      <xdr:col>100</xdr:col>
      <xdr:colOff>7620</xdr:colOff>
      <xdr:row>15</xdr:row>
      <xdr:rowOff>133350</xdr:rowOff>
    </xdr:to>
    <xdr:graphicFrame macro="">
      <xdr:nvGraphicFramePr>
        <xdr:cNvPr id="6" name="Gráfico 5">
          <a:extLst>
            <a:ext uri="{FF2B5EF4-FFF2-40B4-BE49-F238E27FC236}">
              <a16:creationId xmlns:a16="http://schemas.microsoft.com/office/drawing/2014/main" id="{EF5BDA9B-B719-0821-A3CA-D6256CDD60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77</xdr:col>
      <xdr:colOff>335280</xdr:colOff>
      <xdr:row>8</xdr:row>
      <xdr:rowOff>171450</xdr:rowOff>
    </xdr:from>
    <xdr:to>
      <xdr:col>82</xdr:col>
      <xdr:colOff>7620</xdr:colOff>
      <xdr:row>23</xdr:row>
      <xdr:rowOff>171450</xdr:rowOff>
    </xdr:to>
    <xdr:graphicFrame macro="">
      <xdr:nvGraphicFramePr>
        <xdr:cNvPr id="8" name="Gráfico 7">
          <a:extLst>
            <a:ext uri="{FF2B5EF4-FFF2-40B4-BE49-F238E27FC236}">
              <a16:creationId xmlns:a16="http://schemas.microsoft.com/office/drawing/2014/main" id="{A5EB5067-3825-106B-738C-E5A8E76A2A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108</xdr:col>
      <xdr:colOff>106680</xdr:colOff>
      <xdr:row>12</xdr:row>
      <xdr:rowOff>125730</xdr:rowOff>
    </xdr:from>
    <xdr:to>
      <xdr:col>113</xdr:col>
      <xdr:colOff>304800</xdr:colOff>
      <xdr:row>27</xdr:row>
      <xdr:rowOff>125730</xdr:rowOff>
    </xdr:to>
    <xdr:graphicFrame macro="">
      <xdr:nvGraphicFramePr>
        <xdr:cNvPr id="9" name="Gráfico 8">
          <a:extLst>
            <a:ext uri="{FF2B5EF4-FFF2-40B4-BE49-F238E27FC236}">
              <a16:creationId xmlns:a16="http://schemas.microsoft.com/office/drawing/2014/main" id="{A92685B1-1A7D-2E8C-B8E3-98FAEBD33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584200</xdr:colOff>
      <xdr:row>0</xdr:row>
      <xdr:rowOff>165100</xdr:rowOff>
    </xdr:from>
    <xdr:to>
      <xdr:col>21</xdr:col>
      <xdr:colOff>292100</xdr:colOff>
      <xdr:row>42</xdr:row>
      <xdr:rowOff>38100</xdr:rowOff>
    </xdr:to>
    <xdr:sp macro="" textlink="">
      <xdr:nvSpPr>
        <xdr:cNvPr id="2" name="Rectángulo redondeado 1">
          <a:extLst>
            <a:ext uri="{FF2B5EF4-FFF2-40B4-BE49-F238E27FC236}">
              <a16:creationId xmlns:a16="http://schemas.microsoft.com/office/drawing/2014/main" id="{67F68AB1-0811-4039-868E-EB7F5EB85F24}"/>
            </a:ext>
          </a:extLst>
        </xdr:cNvPr>
        <xdr:cNvSpPr/>
      </xdr:nvSpPr>
      <xdr:spPr>
        <a:xfrm>
          <a:off x="584200" y="165100"/>
          <a:ext cx="17630140" cy="821690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endParaRPr lang="es-ES_tradnl" sz="1100"/>
        </a:p>
      </xdr:txBody>
    </xdr:sp>
    <xdr:clientData/>
  </xdr:twoCellAnchor>
  <xdr:twoCellAnchor>
    <xdr:from>
      <xdr:col>0</xdr:col>
      <xdr:colOff>762000</xdr:colOff>
      <xdr:row>3</xdr:row>
      <xdr:rowOff>50804</xdr:rowOff>
    </xdr:from>
    <xdr:to>
      <xdr:col>3</xdr:col>
      <xdr:colOff>584479</xdr:colOff>
      <xdr:row>39</xdr:row>
      <xdr:rowOff>12704</xdr:rowOff>
    </xdr:to>
    <xdr:sp macro="" textlink="">
      <xdr:nvSpPr>
        <xdr:cNvPr id="3" name="Redondear rectángulo de esquina del mismo lado 19">
          <a:extLst>
            <a:ext uri="{FF2B5EF4-FFF2-40B4-BE49-F238E27FC236}">
              <a16:creationId xmlns:a16="http://schemas.microsoft.com/office/drawing/2014/main" id="{D6CC299A-41B8-4807-BC80-AF868BB95F34}"/>
            </a:ext>
          </a:extLst>
        </xdr:cNvPr>
        <xdr:cNvSpPr/>
      </xdr:nvSpPr>
      <xdr:spPr>
        <a:xfrm rot="16200000">
          <a:off x="-1605140" y="3012304"/>
          <a:ext cx="7117080" cy="2382799"/>
        </a:xfrm>
        <a:prstGeom prst="round2SameRect">
          <a:avLst>
            <a:gd name="adj1" fmla="val 37046"/>
            <a:gd name="adj2" fmla="val 0"/>
          </a:avLst>
        </a:prstGeom>
        <a:solidFill>
          <a:schemeClr val="bg1">
            <a:alpha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p>
      </xdr:txBody>
    </xdr:sp>
    <xdr:clientData/>
  </xdr:twoCellAnchor>
  <xdr:twoCellAnchor>
    <xdr:from>
      <xdr:col>5</xdr:col>
      <xdr:colOff>596901</xdr:colOff>
      <xdr:row>2</xdr:row>
      <xdr:rowOff>165100</xdr:rowOff>
    </xdr:from>
    <xdr:to>
      <xdr:col>7</xdr:col>
      <xdr:colOff>469900</xdr:colOff>
      <xdr:row>7</xdr:row>
      <xdr:rowOff>46567</xdr:rowOff>
    </xdr:to>
    <xdr:sp macro="" textlink="">
      <xdr:nvSpPr>
        <xdr:cNvPr id="4" name="Rectángulo redondeado 2">
          <a:extLst>
            <a:ext uri="{FF2B5EF4-FFF2-40B4-BE49-F238E27FC236}">
              <a16:creationId xmlns:a16="http://schemas.microsoft.com/office/drawing/2014/main" id="{7CCA6FDC-6D24-4432-A642-5C4055F8883D}"/>
            </a:ext>
          </a:extLst>
        </xdr:cNvPr>
        <xdr:cNvSpPr/>
      </xdr:nvSpPr>
      <xdr:spPr>
        <a:xfrm>
          <a:off x="4576234" y="554567"/>
          <a:ext cx="1464733" cy="880533"/>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Ventas</a:t>
          </a:r>
          <a:r>
            <a:rPr lang="es-ES" sz="1400" b="1" i="0" u="none" strike="noStrike" baseline="0">
              <a:solidFill>
                <a:schemeClr val="tx1"/>
              </a:solidFill>
              <a:effectLst/>
              <a:latin typeface="Abadi" panose="020F0502020204030204" pitchFamily="34" charset="0"/>
              <a:ea typeface="Segoe UI Symbol" panose="020B0502040204020203" pitchFamily="34" charset="0"/>
              <a:cs typeface="Abadi" panose="020F0502020204030204" pitchFamily="34" charset="0"/>
            </a:rPr>
            <a:t> totales</a:t>
          </a:r>
          <a:endPar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a:p>
          <a:pPr algn="ctr"/>
          <a:r>
            <a:rPr lang="es-ES" sz="1800" b="0"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4229</a:t>
          </a:r>
          <a:endParaRPr lang="es-ES" b="1">
            <a:solidFill>
              <a:schemeClr val="tx1"/>
            </a:solidFill>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0</xdr:col>
      <xdr:colOff>774700</xdr:colOff>
      <xdr:row>4</xdr:row>
      <xdr:rowOff>114300</xdr:rowOff>
    </xdr:from>
    <xdr:to>
      <xdr:col>3</xdr:col>
      <xdr:colOff>622300</xdr:colOff>
      <xdr:row>13</xdr:row>
      <xdr:rowOff>152400</xdr:rowOff>
    </xdr:to>
    <xdr:sp macro="" textlink="">
      <xdr:nvSpPr>
        <xdr:cNvPr id="5" name="CuadroTexto 4">
          <a:extLst>
            <a:ext uri="{FF2B5EF4-FFF2-40B4-BE49-F238E27FC236}">
              <a16:creationId xmlns:a16="http://schemas.microsoft.com/office/drawing/2014/main" id="{51CFC882-7816-4EBE-A905-F77EB6184340}"/>
            </a:ext>
          </a:extLst>
        </xdr:cNvPr>
        <xdr:cNvSpPr txBox="1"/>
      </xdr:nvSpPr>
      <xdr:spPr>
        <a:xfrm>
          <a:off x="774700" y="906780"/>
          <a:ext cx="2407920" cy="18440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2400" b="1" i="0" u="none" strike="noStrike">
              <a:solidFill>
                <a:schemeClr val="dk1"/>
              </a:solidFill>
              <a:effectLst/>
              <a:latin typeface="Abadi" panose="020F0502020204030204" pitchFamily="34" charset="0"/>
              <a:ea typeface="Segoe UI Historic" panose="020B0502040204020203" pitchFamily="34" charset="0"/>
              <a:cs typeface="Abadi" panose="020F0502020204030204" pitchFamily="34" charset="0"/>
            </a:rPr>
            <a:t>Análisis de</a:t>
          </a:r>
          <a:r>
            <a:rPr lang="es-ES" sz="2400" b="1" i="0" u="none" strike="noStrike" baseline="0">
              <a:solidFill>
                <a:schemeClr val="dk1"/>
              </a:solidFill>
              <a:effectLst/>
              <a:latin typeface="Abadi" panose="020F0502020204030204" pitchFamily="34" charset="0"/>
              <a:ea typeface="Segoe UI Historic" panose="020B0502040204020203" pitchFamily="34" charset="0"/>
              <a:cs typeface="Abadi" panose="020F0502020204030204" pitchFamily="34" charset="0"/>
            </a:rPr>
            <a:t> ventas en un supermercado</a:t>
          </a:r>
          <a:endParaRPr lang="es-ES" sz="2400" b="1" i="0" u="none" strike="noStrike">
            <a:solidFill>
              <a:schemeClr val="dk1"/>
            </a:solidFill>
            <a:effectLst/>
            <a:latin typeface="Abadi" panose="020F0502020204030204" pitchFamily="34" charset="0"/>
            <a:ea typeface="Segoe UI Historic" panose="020B0502040204020203" pitchFamily="34" charset="0"/>
            <a:cs typeface="Abadi" panose="020F0502020204030204" pitchFamily="34" charset="0"/>
          </a:endParaRPr>
        </a:p>
        <a:p>
          <a:pPr algn="ctr"/>
          <a:r>
            <a:rPr lang="es-ES" sz="1100" b="1" i="0" u="none" strike="noStrike">
              <a:solidFill>
                <a:schemeClr val="dk1"/>
              </a:solidFill>
              <a:effectLst/>
              <a:latin typeface="Abadi" panose="020F0502020204030204" pitchFamily="34" charset="0"/>
              <a:ea typeface="Segoe UI Symbol" panose="020B0502040204020203" pitchFamily="34" charset="0"/>
              <a:cs typeface="Abadi" panose="020F0502020204030204" pitchFamily="34" charset="0"/>
            </a:rPr>
            <a:t>Productos,</a:t>
          </a:r>
          <a:r>
            <a:rPr lang="es-ES" sz="1100" b="1" i="0" u="none" strike="noStrike" baseline="0">
              <a:solidFill>
                <a:schemeClr val="dk1"/>
              </a:solidFill>
              <a:effectLst/>
              <a:latin typeface="Abadi" panose="020F0502020204030204" pitchFamily="34" charset="0"/>
              <a:ea typeface="Segoe UI Symbol" panose="020B0502040204020203" pitchFamily="34" charset="0"/>
              <a:cs typeface="Abadi" panose="020F0502020204030204" pitchFamily="34" charset="0"/>
            </a:rPr>
            <a:t> categorías y métodos de pago</a:t>
          </a:r>
          <a:endParaRPr lang="es-ES" sz="1100" b="1" i="0" u="none" strike="noStrike">
            <a:solidFill>
              <a:schemeClr val="dk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8</xdr:col>
      <xdr:colOff>372533</xdr:colOff>
      <xdr:row>2</xdr:row>
      <xdr:rowOff>173566</xdr:rowOff>
    </xdr:from>
    <xdr:to>
      <xdr:col>10</xdr:col>
      <xdr:colOff>537633</xdr:colOff>
      <xdr:row>7</xdr:row>
      <xdr:rowOff>80433</xdr:rowOff>
    </xdr:to>
    <xdr:sp macro="" textlink="">
      <xdr:nvSpPr>
        <xdr:cNvPr id="6" name="Rectángulo redondeado 6">
          <a:extLst>
            <a:ext uri="{FF2B5EF4-FFF2-40B4-BE49-F238E27FC236}">
              <a16:creationId xmlns:a16="http://schemas.microsoft.com/office/drawing/2014/main" id="{C0DCC81F-EDDF-4A3C-A623-628DF88ED86D}"/>
            </a:ext>
          </a:extLst>
        </xdr:cNvPr>
        <xdr:cNvSpPr/>
      </xdr:nvSpPr>
      <xdr:spPr>
        <a:xfrm>
          <a:off x="6739466" y="563033"/>
          <a:ext cx="1756834" cy="905933"/>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r>
            <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Transacciones</a:t>
          </a:r>
          <a:r>
            <a:rPr lang="es-ES" sz="1400" b="1" i="0" u="none" strike="noStrike" baseline="0">
              <a:solidFill>
                <a:schemeClr val="tx1"/>
              </a:solidFill>
              <a:effectLst/>
              <a:latin typeface="Abadi" panose="020F0502020204030204" pitchFamily="34" charset="0"/>
              <a:ea typeface="Segoe UI Symbol" panose="020B0502040204020203" pitchFamily="34" charset="0"/>
              <a:cs typeface="Abadi" panose="020F0502020204030204" pitchFamily="34" charset="0"/>
            </a:rPr>
            <a:t> totales</a:t>
          </a:r>
          <a:endPar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a:p>
          <a:pPr marL="0" indent="0" algn="ctr"/>
          <a:r>
            <a:rPr lang="es-ES" sz="1800" b="0" i="0" u="none" strike="noStrike">
              <a:solidFill>
                <a:schemeClr val="dk1"/>
              </a:solidFill>
              <a:effectLst/>
              <a:latin typeface="Abadi" panose="020F0502020204030204" pitchFamily="34" charset="0"/>
              <a:ea typeface="Segoe UI Symbol" panose="020B0502040204020203" pitchFamily="34" charset="0"/>
              <a:cs typeface="Abadi" panose="020F0502020204030204" pitchFamily="34" charset="0"/>
            </a:rPr>
            <a:t>521</a:t>
          </a:r>
          <a:r>
            <a:rPr lang="es-ES" sz="1400">
              <a:latin typeface="Abadi" panose="020F0502020204030204" pitchFamily="34" charset="0"/>
              <a:ea typeface="Segoe UI Symbol" panose="020B0502040204020203" pitchFamily="34" charset="0"/>
              <a:cs typeface="Abadi" panose="020F0502020204030204" pitchFamily="34" charset="0"/>
            </a:rPr>
            <a:t> </a:t>
          </a:r>
          <a:endParaRPr lang="es-ES_tradnl"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4</xdr:col>
      <xdr:colOff>59266</xdr:colOff>
      <xdr:row>9</xdr:row>
      <xdr:rowOff>173566</xdr:rowOff>
    </xdr:from>
    <xdr:to>
      <xdr:col>20</xdr:col>
      <xdr:colOff>567266</xdr:colOff>
      <xdr:row>39</xdr:row>
      <xdr:rowOff>173566</xdr:rowOff>
    </xdr:to>
    <xdr:sp macro="" textlink="">
      <xdr:nvSpPr>
        <xdr:cNvPr id="7" name="Rectángulo redondeado 10">
          <a:extLst>
            <a:ext uri="{FF2B5EF4-FFF2-40B4-BE49-F238E27FC236}">
              <a16:creationId xmlns:a16="http://schemas.microsoft.com/office/drawing/2014/main" id="{5D043749-693F-4596-83A6-8572854FD652}"/>
            </a:ext>
          </a:extLst>
        </xdr:cNvPr>
        <xdr:cNvSpPr/>
      </xdr:nvSpPr>
      <xdr:spPr>
        <a:xfrm>
          <a:off x="3242733" y="1951566"/>
          <a:ext cx="13241866" cy="5842000"/>
        </a:xfrm>
        <a:prstGeom prst="roundRect">
          <a:avLst/>
        </a:prstGeom>
        <a:solidFill>
          <a:schemeClr val="bg1">
            <a:lumMod val="85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s-ES_tradnl" sz="1100"/>
        </a:p>
      </xdr:txBody>
    </xdr:sp>
    <xdr:clientData/>
  </xdr:twoCellAnchor>
  <xdr:twoCellAnchor>
    <xdr:from>
      <xdr:col>6</xdr:col>
      <xdr:colOff>787400</xdr:colOff>
      <xdr:row>28</xdr:row>
      <xdr:rowOff>38100</xdr:rowOff>
    </xdr:from>
    <xdr:to>
      <xdr:col>14</xdr:col>
      <xdr:colOff>774700</xdr:colOff>
      <xdr:row>38</xdr:row>
      <xdr:rowOff>176591</xdr:rowOff>
    </xdr:to>
    <xdr:graphicFrame macro="">
      <xdr:nvGraphicFramePr>
        <xdr:cNvPr id="8" name="Gráfico 7">
          <a:extLst>
            <a:ext uri="{FF2B5EF4-FFF2-40B4-BE49-F238E27FC236}">
              <a16:creationId xmlns:a16="http://schemas.microsoft.com/office/drawing/2014/main" id="{5D7525D0-0DFB-4DDA-BB73-513495D63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474132</xdr:colOff>
      <xdr:row>2</xdr:row>
      <xdr:rowOff>67735</xdr:rowOff>
    </xdr:from>
    <xdr:to>
      <xdr:col>14</xdr:col>
      <xdr:colOff>21166</xdr:colOff>
      <xdr:row>7</xdr:row>
      <xdr:rowOff>177801</xdr:rowOff>
    </xdr:to>
    <xdr:sp macro="" textlink="">
      <xdr:nvSpPr>
        <xdr:cNvPr id="11" name="Rectángulo redondeado 29">
          <a:extLst>
            <a:ext uri="{FF2B5EF4-FFF2-40B4-BE49-F238E27FC236}">
              <a16:creationId xmlns:a16="http://schemas.microsoft.com/office/drawing/2014/main" id="{AE27412C-62BB-43C7-9E24-A95222391388}"/>
            </a:ext>
          </a:extLst>
        </xdr:cNvPr>
        <xdr:cNvSpPr/>
      </xdr:nvSpPr>
      <xdr:spPr>
        <a:xfrm>
          <a:off x="9228665" y="457202"/>
          <a:ext cx="1934634" cy="1109132"/>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r>
            <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Tasa</a:t>
          </a:r>
          <a:r>
            <a:rPr lang="es-ES" sz="1400" b="1" i="0" u="none" strike="noStrike" baseline="0">
              <a:solidFill>
                <a:schemeClr val="tx1"/>
              </a:solidFill>
              <a:effectLst/>
              <a:latin typeface="Abadi" panose="020F0502020204030204" pitchFamily="34" charset="0"/>
              <a:ea typeface="Segoe UI Symbol" panose="020B0502040204020203" pitchFamily="34" charset="0"/>
              <a:cs typeface="Abadi" panose="020F0502020204030204" pitchFamily="34" charset="0"/>
            </a:rPr>
            <a:t> de repetición ventas</a:t>
          </a:r>
          <a:endPar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a:p>
          <a:pPr marL="0" indent="0" algn="ctr"/>
          <a:r>
            <a:rPr lang="es-ES" sz="1800" b="0" i="0" u="none" strike="noStrike">
              <a:solidFill>
                <a:schemeClr val="dk1"/>
              </a:solidFill>
              <a:effectLst/>
              <a:latin typeface="Abadi" panose="020F0502020204030204" pitchFamily="34" charset="0"/>
              <a:ea typeface="+mn-ea"/>
              <a:cs typeface="Abadi" panose="020F0502020204030204" pitchFamily="34" charset="0"/>
            </a:rPr>
            <a:t>28,14%</a:t>
          </a:r>
          <a:r>
            <a:rPr lang="es-ES" sz="1800">
              <a:latin typeface="Abadi" panose="020F0502020204030204" pitchFamily="34" charset="0"/>
              <a:cs typeface="Abadi" panose="020F0502020204030204" pitchFamily="34" charset="0"/>
            </a:rPr>
            <a:t> </a:t>
          </a:r>
        </a:p>
        <a:p>
          <a:pPr marL="0" indent="0" algn="ctr"/>
          <a:r>
            <a:rPr lang="es-ES" sz="12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(category04)</a:t>
          </a:r>
        </a:p>
      </xdr:txBody>
    </xdr:sp>
    <xdr:clientData/>
  </xdr:twoCellAnchor>
  <xdr:twoCellAnchor>
    <xdr:from>
      <xdr:col>14</xdr:col>
      <xdr:colOff>609602</xdr:colOff>
      <xdr:row>2</xdr:row>
      <xdr:rowOff>182034</xdr:rowOff>
    </xdr:from>
    <xdr:to>
      <xdr:col>17</xdr:col>
      <xdr:colOff>149015</xdr:colOff>
      <xdr:row>7</xdr:row>
      <xdr:rowOff>76201</xdr:rowOff>
    </xdr:to>
    <xdr:sp macro="" textlink="">
      <xdr:nvSpPr>
        <xdr:cNvPr id="12" name="Rectángulo redondeado 30">
          <a:extLst>
            <a:ext uri="{FF2B5EF4-FFF2-40B4-BE49-F238E27FC236}">
              <a16:creationId xmlns:a16="http://schemas.microsoft.com/office/drawing/2014/main" id="{E88D3648-10BC-4341-93DE-8D962C8B349C}"/>
            </a:ext>
          </a:extLst>
        </xdr:cNvPr>
        <xdr:cNvSpPr/>
      </xdr:nvSpPr>
      <xdr:spPr>
        <a:xfrm>
          <a:off x="11751735" y="571501"/>
          <a:ext cx="1927013" cy="893233"/>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r>
            <a:rPr lang="es-ES" sz="1400" b="1" i="0" u="none" strike="noStrike" baseline="0">
              <a:solidFill>
                <a:schemeClr val="dk1"/>
              </a:solidFill>
              <a:effectLst/>
              <a:latin typeface="Abadi" panose="020F0502020204030204" pitchFamily="34" charset="0"/>
              <a:ea typeface="+mn-ea"/>
              <a:cs typeface="Abadi" panose="020F0502020204030204" pitchFamily="34" charset="0"/>
            </a:rPr>
            <a:t>Ticked promedio</a:t>
          </a:r>
        </a:p>
        <a:p>
          <a:pPr marL="0" indent="0" algn="ctr"/>
          <a:r>
            <a:rPr lang="es-ES" sz="1800" b="0" i="0" u="none" strike="noStrike">
              <a:solidFill>
                <a:schemeClr val="dk1"/>
              </a:solidFill>
              <a:effectLst/>
              <a:latin typeface="Abadi" panose="020F0502020204030204" pitchFamily="34" charset="0"/>
              <a:ea typeface="+mn-ea"/>
              <a:cs typeface="Abadi" panose="020F0502020204030204" pitchFamily="34" charset="0"/>
            </a:rPr>
            <a:t>760,07 </a:t>
          </a:r>
          <a:r>
            <a:rPr kumimoji="0" lang="es-ES" sz="1800" b="0" i="0" u="none" strike="noStrike" kern="0" cap="none" spc="0" normalizeH="0" baseline="0" noProof="0">
              <a:ln>
                <a:noFill/>
              </a:ln>
              <a:solidFill>
                <a:prstClr val="black"/>
              </a:solidFill>
              <a:effectLst/>
              <a:uLnTx/>
              <a:uFillTx/>
              <a:latin typeface="Abadi" panose="020F0502020204030204" pitchFamily="34" charset="0"/>
              <a:ea typeface="+mn-ea"/>
              <a:cs typeface="Abadi" panose="020F0502020204030204" pitchFamily="34" charset="0"/>
            </a:rPr>
            <a:t>€</a:t>
          </a:r>
          <a:endParaRPr lang="es-ES" sz="18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4</xdr:col>
      <xdr:colOff>38101</xdr:colOff>
      <xdr:row>11</xdr:row>
      <xdr:rowOff>139701</xdr:rowOff>
    </xdr:from>
    <xdr:to>
      <xdr:col>7</xdr:col>
      <xdr:colOff>177801</xdr:colOff>
      <xdr:row>37</xdr:row>
      <xdr:rowOff>50801</xdr:rowOff>
    </xdr:to>
    <xdr:graphicFrame macro="">
      <xdr:nvGraphicFramePr>
        <xdr:cNvPr id="16" name="Gráfico 15">
          <a:extLst>
            <a:ext uri="{FF2B5EF4-FFF2-40B4-BE49-F238E27FC236}">
              <a16:creationId xmlns:a16="http://schemas.microsoft.com/office/drawing/2014/main" id="{DCAC4972-EF9A-43F2-9A99-A4E8E44C3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36</xdr:row>
      <xdr:rowOff>38100</xdr:rowOff>
    </xdr:from>
    <xdr:to>
      <xdr:col>7</xdr:col>
      <xdr:colOff>88900</xdr:colOff>
      <xdr:row>39</xdr:row>
      <xdr:rowOff>0</xdr:rowOff>
    </xdr:to>
    <xdr:sp macro="" textlink="">
      <xdr:nvSpPr>
        <xdr:cNvPr id="17" name="CuadroTexto 16">
          <a:extLst>
            <a:ext uri="{FF2B5EF4-FFF2-40B4-BE49-F238E27FC236}">
              <a16:creationId xmlns:a16="http://schemas.microsoft.com/office/drawing/2014/main" id="{7094C9BB-6F70-4D4F-8454-9EE6D3247D6F}"/>
            </a:ext>
          </a:extLst>
        </xdr:cNvPr>
        <xdr:cNvSpPr txBox="1"/>
      </xdr:nvSpPr>
      <xdr:spPr>
        <a:xfrm>
          <a:off x="3718560" y="7193280"/>
          <a:ext cx="234442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ES_tradnl" sz="1100" u="dbl">
            <a:solidFill>
              <a:sysClr val="windowText" lastClr="000000"/>
            </a:solidFill>
            <a:latin typeface="Abadi" panose="020F0502020204030204" pitchFamily="34" charset="0"/>
            <a:cs typeface="Abadi" panose="020F0502020204030204" pitchFamily="34" charset="0"/>
          </a:endParaRPr>
        </a:p>
      </xdr:txBody>
    </xdr:sp>
    <xdr:clientData/>
  </xdr:twoCellAnchor>
  <xdr:twoCellAnchor>
    <xdr:from>
      <xdr:col>1</xdr:col>
      <xdr:colOff>364066</xdr:colOff>
      <xdr:row>35</xdr:row>
      <xdr:rowOff>186266</xdr:rowOff>
    </xdr:from>
    <xdr:to>
      <xdr:col>3</xdr:col>
      <xdr:colOff>561621</xdr:colOff>
      <xdr:row>38</xdr:row>
      <xdr:rowOff>67732</xdr:rowOff>
    </xdr:to>
    <xdr:sp macro="" textlink="">
      <xdr:nvSpPr>
        <xdr:cNvPr id="18" name="Esquina doblada 38">
          <a:hlinkClick xmlns:r="http://schemas.openxmlformats.org/officeDocument/2006/relationships" r:id="rId3"/>
          <a:extLst>
            <a:ext uri="{FF2B5EF4-FFF2-40B4-BE49-F238E27FC236}">
              <a16:creationId xmlns:a16="http://schemas.microsoft.com/office/drawing/2014/main" id="{862FBED7-C378-4ABF-9E7E-3134753B5BA7}"/>
            </a:ext>
          </a:extLst>
        </xdr:cNvPr>
        <xdr:cNvSpPr/>
      </xdr:nvSpPr>
      <xdr:spPr>
        <a:xfrm>
          <a:off x="1159933" y="7027333"/>
          <a:ext cx="1789288" cy="465666"/>
        </a:xfrm>
        <a:prstGeom prst="foldedCorner">
          <a:avLst/>
        </a:prstGeom>
        <a:solidFill>
          <a:schemeClr val="accent5">
            <a:lumMod val="20000"/>
            <a:lumOff val="80000"/>
          </a:schemeClr>
        </a:solidFill>
        <a:scene3d>
          <a:camera prst="obliqueTopLeft"/>
          <a:lightRig rig="threePt" dir="t"/>
        </a:scene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ES_tradnl" sz="1400" b="1">
              <a:solidFill>
                <a:sysClr val="windowText" lastClr="000000"/>
              </a:solidFill>
              <a:latin typeface="Abadi" panose="020F0502020204030204" pitchFamily="34" charset="0"/>
              <a:ea typeface="+mn-ea"/>
              <a:cs typeface="Abadi" panose="020F0502020204030204" pitchFamily="34" charset="0"/>
            </a:rPr>
            <a:t>Análisis de beneficios</a:t>
          </a:r>
        </a:p>
      </xdr:txBody>
    </xdr:sp>
    <xdr:clientData/>
  </xdr:twoCellAnchor>
  <xdr:twoCellAnchor>
    <xdr:from>
      <xdr:col>4</xdr:col>
      <xdr:colOff>404706</xdr:colOff>
      <xdr:row>10</xdr:row>
      <xdr:rowOff>163830</xdr:rowOff>
    </xdr:from>
    <xdr:to>
      <xdr:col>10</xdr:col>
      <xdr:colOff>201506</xdr:colOff>
      <xdr:row>24</xdr:row>
      <xdr:rowOff>180763</xdr:rowOff>
    </xdr:to>
    <xdr:graphicFrame macro="">
      <xdr:nvGraphicFramePr>
        <xdr:cNvPr id="14" name="Gráfico 7">
          <a:extLst>
            <a:ext uri="{FF2B5EF4-FFF2-40B4-BE49-F238E27FC236}">
              <a16:creationId xmlns:a16="http://schemas.microsoft.com/office/drawing/2014/main" id="{A253DC21-C376-28D3-D157-BD0E28DA69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364066</xdr:colOff>
      <xdr:row>25</xdr:row>
      <xdr:rowOff>105833</xdr:rowOff>
    </xdr:from>
    <xdr:to>
      <xdr:col>9</xdr:col>
      <xdr:colOff>550332</xdr:colOff>
      <xdr:row>39</xdr:row>
      <xdr:rowOff>8467</xdr:rowOff>
    </xdr:to>
    <xdr:graphicFrame macro="">
      <xdr:nvGraphicFramePr>
        <xdr:cNvPr id="24" name="Gráfico 23">
          <a:extLst>
            <a:ext uri="{FF2B5EF4-FFF2-40B4-BE49-F238E27FC236}">
              <a16:creationId xmlns:a16="http://schemas.microsoft.com/office/drawing/2014/main" id="{376F5054-D7CA-472B-A45A-D74C5FBA03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330200</xdr:colOff>
      <xdr:row>10</xdr:row>
      <xdr:rowOff>190499</xdr:rowOff>
    </xdr:from>
    <xdr:to>
      <xdr:col>18</xdr:col>
      <xdr:colOff>127000</xdr:colOff>
      <xdr:row>25</xdr:row>
      <xdr:rowOff>12699</xdr:rowOff>
    </xdr:to>
    <xdr:graphicFrame macro="">
      <xdr:nvGraphicFramePr>
        <xdr:cNvPr id="25" name="Gráfico 24">
          <a:extLst>
            <a:ext uri="{FF2B5EF4-FFF2-40B4-BE49-F238E27FC236}">
              <a16:creationId xmlns:a16="http://schemas.microsoft.com/office/drawing/2014/main" id="{E64B60EA-5FEB-48B2-A980-F3E69B42F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364067</xdr:colOff>
      <xdr:row>25</xdr:row>
      <xdr:rowOff>88900</xdr:rowOff>
    </xdr:from>
    <xdr:to>
      <xdr:col>18</xdr:col>
      <xdr:colOff>160867</xdr:colOff>
      <xdr:row>39</xdr:row>
      <xdr:rowOff>105833</xdr:rowOff>
    </xdr:to>
    <xdr:graphicFrame macro="">
      <xdr:nvGraphicFramePr>
        <xdr:cNvPr id="26" name="Gráfico 25">
          <a:extLst>
            <a:ext uri="{FF2B5EF4-FFF2-40B4-BE49-F238E27FC236}">
              <a16:creationId xmlns:a16="http://schemas.microsoft.com/office/drawing/2014/main" id="{335F01D0-D435-4561-B2B9-A11DEC28D6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xdr:col>
      <xdr:colOff>170180</xdr:colOff>
      <xdr:row>12</xdr:row>
      <xdr:rowOff>76201</xdr:rowOff>
    </xdr:from>
    <xdr:to>
      <xdr:col>3</xdr:col>
      <xdr:colOff>407247</xdr:colOff>
      <xdr:row>18</xdr:row>
      <xdr:rowOff>110067</xdr:rowOff>
    </xdr:to>
    <mc:AlternateContent xmlns:mc="http://schemas.openxmlformats.org/markup-compatibility/2006" xmlns:a14="http://schemas.microsoft.com/office/drawing/2010/main">
      <mc:Choice Requires="a14">
        <xdr:graphicFrame macro="">
          <xdr:nvGraphicFramePr>
            <xdr:cNvPr id="28" name="Month">
              <a:extLst>
                <a:ext uri="{FF2B5EF4-FFF2-40B4-BE49-F238E27FC236}">
                  <a16:creationId xmlns:a16="http://schemas.microsoft.com/office/drawing/2014/main" id="{90F30ACC-6162-D5CF-2D17-3A5896023A0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966047" y="2438401"/>
              <a:ext cx="1828800" cy="1202266"/>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xdr:col>
      <xdr:colOff>176106</xdr:colOff>
      <xdr:row>19</xdr:row>
      <xdr:rowOff>14394</xdr:rowOff>
    </xdr:from>
    <xdr:to>
      <xdr:col>3</xdr:col>
      <xdr:colOff>413173</xdr:colOff>
      <xdr:row>24</xdr:row>
      <xdr:rowOff>25400</xdr:rowOff>
    </xdr:to>
    <mc:AlternateContent xmlns:mc="http://schemas.openxmlformats.org/markup-compatibility/2006" xmlns:a14="http://schemas.microsoft.com/office/drawing/2010/main">
      <mc:Choice Requires="a14">
        <xdr:graphicFrame macro="">
          <xdr:nvGraphicFramePr>
            <xdr:cNvPr id="29" name="Year">
              <a:extLst>
                <a:ext uri="{FF2B5EF4-FFF2-40B4-BE49-F238E27FC236}">
                  <a16:creationId xmlns:a16="http://schemas.microsoft.com/office/drawing/2014/main" id="{2A6DD850-18FF-1446-B22A-6964F6B6411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71973" y="3739727"/>
              <a:ext cx="1828800" cy="984673"/>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xdr:col>
      <xdr:colOff>183726</xdr:colOff>
      <xdr:row>24</xdr:row>
      <xdr:rowOff>115993</xdr:rowOff>
    </xdr:from>
    <xdr:to>
      <xdr:col>3</xdr:col>
      <xdr:colOff>420793</xdr:colOff>
      <xdr:row>29</xdr:row>
      <xdr:rowOff>16933</xdr:rowOff>
    </xdr:to>
    <mc:AlternateContent xmlns:mc="http://schemas.openxmlformats.org/markup-compatibility/2006" xmlns:a14="http://schemas.microsoft.com/office/drawing/2010/main">
      <mc:Choice Requires="a14">
        <xdr:graphicFrame macro="">
          <xdr:nvGraphicFramePr>
            <xdr:cNvPr id="30" name="CATEGORY 2">
              <a:extLst>
                <a:ext uri="{FF2B5EF4-FFF2-40B4-BE49-F238E27FC236}">
                  <a16:creationId xmlns:a16="http://schemas.microsoft.com/office/drawing/2014/main" id="{0C4CD55F-00BC-B36F-A165-B3D70CD3A96D}"/>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979593" y="4814993"/>
              <a:ext cx="1828800" cy="874607"/>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xdr:col>
      <xdr:colOff>195580</xdr:colOff>
      <xdr:row>29</xdr:row>
      <xdr:rowOff>83820</xdr:rowOff>
    </xdr:from>
    <xdr:to>
      <xdr:col>3</xdr:col>
      <xdr:colOff>432647</xdr:colOff>
      <xdr:row>35</xdr:row>
      <xdr:rowOff>110065</xdr:rowOff>
    </xdr:to>
    <mc:AlternateContent xmlns:mc="http://schemas.openxmlformats.org/markup-compatibility/2006" xmlns:a14="http://schemas.microsoft.com/office/drawing/2010/main">
      <mc:Choice Requires="a14">
        <xdr:graphicFrame macro="">
          <xdr:nvGraphicFramePr>
            <xdr:cNvPr id="32" name="SALE TYPE">
              <a:extLst>
                <a:ext uri="{FF2B5EF4-FFF2-40B4-BE49-F238E27FC236}">
                  <a16:creationId xmlns:a16="http://schemas.microsoft.com/office/drawing/2014/main" id="{BDE43E01-F6DB-01C9-27F8-4F0FB8D66E1F}"/>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991447" y="5756487"/>
              <a:ext cx="1828800" cy="119464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0</xdr:col>
      <xdr:colOff>584200</xdr:colOff>
      <xdr:row>0</xdr:row>
      <xdr:rowOff>165100</xdr:rowOff>
    </xdr:from>
    <xdr:to>
      <xdr:col>21</xdr:col>
      <xdr:colOff>292100</xdr:colOff>
      <xdr:row>42</xdr:row>
      <xdr:rowOff>38100</xdr:rowOff>
    </xdr:to>
    <xdr:sp macro="" textlink="">
      <xdr:nvSpPr>
        <xdr:cNvPr id="2" name="Rectángulo redondeado 1">
          <a:extLst>
            <a:ext uri="{FF2B5EF4-FFF2-40B4-BE49-F238E27FC236}">
              <a16:creationId xmlns:a16="http://schemas.microsoft.com/office/drawing/2014/main" id="{AC2D3F7D-EDF0-46B0-A044-5867C12F80E7}"/>
            </a:ext>
          </a:extLst>
        </xdr:cNvPr>
        <xdr:cNvSpPr/>
      </xdr:nvSpPr>
      <xdr:spPr>
        <a:xfrm>
          <a:off x="584200" y="165100"/>
          <a:ext cx="16349980" cy="8216900"/>
        </a:xfrm>
        <a:prstGeom prst="roundRect">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l"/>
          <a:endParaRPr lang="es-ES_tradnl" sz="1100"/>
        </a:p>
      </xdr:txBody>
    </xdr:sp>
    <xdr:clientData/>
  </xdr:twoCellAnchor>
  <xdr:twoCellAnchor>
    <xdr:from>
      <xdr:col>0</xdr:col>
      <xdr:colOff>762000</xdr:colOff>
      <xdr:row>3</xdr:row>
      <xdr:rowOff>50804</xdr:rowOff>
    </xdr:from>
    <xdr:to>
      <xdr:col>3</xdr:col>
      <xdr:colOff>584479</xdr:colOff>
      <xdr:row>39</xdr:row>
      <xdr:rowOff>12704</xdr:rowOff>
    </xdr:to>
    <xdr:sp macro="" textlink="">
      <xdr:nvSpPr>
        <xdr:cNvPr id="3" name="Redondear rectángulo de esquina del mismo lado 19">
          <a:extLst>
            <a:ext uri="{FF2B5EF4-FFF2-40B4-BE49-F238E27FC236}">
              <a16:creationId xmlns:a16="http://schemas.microsoft.com/office/drawing/2014/main" id="{AC3F0981-08C7-459E-BF71-A92F9A23E858}"/>
            </a:ext>
          </a:extLst>
        </xdr:cNvPr>
        <xdr:cNvSpPr/>
      </xdr:nvSpPr>
      <xdr:spPr>
        <a:xfrm rot="16200000">
          <a:off x="-1696580" y="3103744"/>
          <a:ext cx="7117080" cy="2199919"/>
        </a:xfrm>
        <a:prstGeom prst="round2SameRect">
          <a:avLst>
            <a:gd name="adj1" fmla="val 37046"/>
            <a:gd name="adj2" fmla="val 0"/>
          </a:avLst>
        </a:prstGeom>
        <a:solidFill>
          <a:schemeClr val="bg1">
            <a:alpha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_tradnl" sz="1100"/>
        </a:p>
      </xdr:txBody>
    </xdr:sp>
    <xdr:clientData/>
  </xdr:twoCellAnchor>
  <xdr:twoCellAnchor>
    <xdr:from>
      <xdr:col>0</xdr:col>
      <xdr:colOff>774700</xdr:colOff>
      <xdr:row>4</xdr:row>
      <xdr:rowOff>114300</xdr:rowOff>
    </xdr:from>
    <xdr:to>
      <xdr:col>3</xdr:col>
      <xdr:colOff>622300</xdr:colOff>
      <xdr:row>13</xdr:row>
      <xdr:rowOff>152400</xdr:rowOff>
    </xdr:to>
    <xdr:sp macro="" textlink="">
      <xdr:nvSpPr>
        <xdr:cNvPr id="5" name="CuadroTexto 4">
          <a:extLst>
            <a:ext uri="{FF2B5EF4-FFF2-40B4-BE49-F238E27FC236}">
              <a16:creationId xmlns:a16="http://schemas.microsoft.com/office/drawing/2014/main" id="{06A2285E-39FF-45FD-B71C-256B03F19583}"/>
            </a:ext>
          </a:extLst>
        </xdr:cNvPr>
        <xdr:cNvSpPr txBox="1"/>
      </xdr:nvSpPr>
      <xdr:spPr>
        <a:xfrm>
          <a:off x="774700" y="906780"/>
          <a:ext cx="2225040" cy="184404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2400" b="1" i="0" u="none" strike="noStrike">
              <a:solidFill>
                <a:schemeClr val="dk1"/>
              </a:solidFill>
              <a:effectLst/>
              <a:latin typeface="Abadi" panose="020F0502020204030204" pitchFamily="34" charset="0"/>
              <a:ea typeface="Segoe UI Historic" panose="020B0502040204020203" pitchFamily="34" charset="0"/>
              <a:cs typeface="Abadi" panose="020F0502020204030204" pitchFamily="34" charset="0"/>
            </a:rPr>
            <a:t>Análisis de</a:t>
          </a:r>
          <a:r>
            <a:rPr lang="es-ES" sz="2400" b="1" i="0" u="none" strike="noStrike" baseline="0">
              <a:solidFill>
                <a:schemeClr val="dk1"/>
              </a:solidFill>
              <a:effectLst/>
              <a:latin typeface="Abadi" panose="020F0502020204030204" pitchFamily="34" charset="0"/>
              <a:ea typeface="Segoe UI Historic" panose="020B0502040204020203" pitchFamily="34" charset="0"/>
              <a:cs typeface="Abadi" panose="020F0502020204030204" pitchFamily="34" charset="0"/>
            </a:rPr>
            <a:t> ventas en un supermercado</a:t>
          </a:r>
          <a:endParaRPr lang="es-ES" sz="1100" b="1" i="0" u="none" strike="noStrike" baseline="0">
            <a:solidFill>
              <a:schemeClr val="dk1"/>
            </a:solidFill>
            <a:effectLst/>
            <a:latin typeface="Abadi" panose="020F0502020204030204" pitchFamily="34" charset="0"/>
            <a:ea typeface="Segoe UI Symbol" panose="020B0502040204020203" pitchFamily="34" charset="0"/>
            <a:cs typeface="Abadi" panose="020F0502020204030204" pitchFamily="34" charset="0"/>
          </a:endParaRPr>
        </a:p>
        <a:p>
          <a:pPr algn="ctr"/>
          <a:r>
            <a:rPr lang="es-ES" sz="1100" b="1" i="0" u="none" strike="noStrike" baseline="0">
              <a:solidFill>
                <a:schemeClr val="dk1"/>
              </a:solidFill>
              <a:effectLst/>
              <a:latin typeface="Abadi" panose="020F0502020204030204" pitchFamily="34" charset="0"/>
              <a:ea typeface="Segoe UI Symbol" panose="020B0502040204020203" pitchFamily="34" charset="0"/>
              <a:cs typeface="Abadi" panose="020F0502020204030204" pitchFamily="34" charset="0"/>
            </a:rPr>
            <a:t>Beneficios y márgenes de beneficio</a:t>
          </a:r>
          <a:endParaRPr lang="es-ES" sz="1100" b="1" i="0" u="none" strike="noStrike">
            <a:solidFill>
              <a:schemeClr val="dk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4</xdr:col>
      <xdr:colOff>59266</xdr:colOff>
      <xdr:row>9</xdr:row>
      <xdr:rowOff>173566</xdr:rowOff>
    </xdr:from>
    <xdr:to>
      <xdr:col>20</xdr:col>
      <xdr:colOff>567266</xdr:colOff>
      <xdr:row>39</xdr:row>
      <xdr:rowOff>173566</xdr:rowOff>
    </xdr:to>
    <xdr:sp macro="" textlink="">
      <xdr:nvSpPr>
        <xdr:cNvPr id="7" name="Rectángulo redondeado 10">
          <a:extLst>
            <a:ext uri="{FF2B5EF4-FFF2-40B4-BE49-F238E27FC236}">
              <a16:creationId xmlns:a16="http://schemas.microsoft.com/office/drawing/2014/main" id="{14D42CD0-0F5F-433D-A7EA-BFEA60CEB5C3}"/>
            </a:ext>
          </a:extLst>
        </xdr:cNvPr>
        <xdr:cNvSpPr/>
      </xdr:nvSpPr>
      <xdr:spPr>
        <a:xfrm>
          <a:off x="3229186" y="1979506"/>
          <a:ext cx="13187680" cy="5943600"/>
        </a:xfrm>
        <a:prstGeom prst="roundRect">
          <a:avLst/>
        </a:prstGeom>
        <a:solidFill>
          <a:schemeClr val="bg1">
            <a:lumMod val="85000"/>
          </a:schemeClr>
        </a:solidFill>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s-ES_tradnl" sz="1100"/>
        </a:p>
      </xdr:txBody>
    </xdr:sp>
    <xdr:clientData/>
  </xdr:twoCellAnchor>
  <xdr:twoCellAnchor>
    <xdr:from>
      <xdr:col>6</xdr:col>
      <xdr:colOff>787400</xdr:colOff>
      <xdr:row>28</xdr:row>
      <xdr:rowOff>38100</xdr:rowOff>
    </xdr:from>
    <xdr:to>
      <xdr:col>14</xdr:col>
      <xdr:colOff>774700</xdr:colOff>
      <xdr:row>38</xdr:row>
      <xdr:rowOff>176591</xdr:rowOff>
    </xdr:to>
    <xdr:graphicFrame macro="">
      <xdr:nvGraphicFramePr>
        <xdr:cNvPr id="8" name="Gráfico 7">
          <a:extLst>
            <a:ext uri="{FF2B5EF4-FFF2-40B4-BE49-F238E27FC236}">
              <a16:creationId xmlns:a16="http://schemas.microsoft.com/office/drawing/2014/main" id="{004F9EC9-3CBF-40E4-8EA3-4A20676643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304799</xdr:colOff>
      <xdr:row>3</xdr:row>
      <xdr:rowOff>8468</xdr:rowOff>
    </xdr:from>
    <xdr:to>
      <xdr:col>7</xdr:col>
      <xdr:colOff>647699</xdr:colOff>
      <xdr:row>7</xdr:row>
      <xdr:rowOff>97368</xdr:rowOff>
    </xdr:to>
    <xdr:sp macro="" textlink="">
      <xdr:nvSpPr>
        <xdr:cNvPr id="9" name="Rectángulo redondeado 29">
          <a:extLst>
            <a:ext uri="{FF2B5EF4-FFF2-40B4-BE49-F238E27FC236}">
              <a16:creationId xmlns:a16="http://schemas.microsoft.com/office/drawing/2014/main" id="{EEF1B0AB-597A-4771-89CC-019B7C71FCFA}"/>
            </a:ext>
          </a:extLst>
        </xdr:cNvPr>
        <xdr:cNvSpPr/>
      </xdr:nvSpPr>
      <xdr:spPr>
        <a:xfrm>
          <a:off x="4284132" y="592668"/>
          <a:ext cx="1934634" cy="893233"/>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r>
            <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rPr>
            <a:t>Margen</a:t>
          </a:r>
          <a:r>
            <a:rPr lang="es-ES" sz="1400" b="1" i="0" u="none" strike="noStrike" baseline="0">
              <a:solidFill>
                <a:schemeClr val="tx1"/>
              </a:solidFill>
              <a:effectLst/>
              <a:latin typeface="Abadi" panose="020F0502020204030204" pitchFamily="34" charset="0"/>
              <a:ea typeface="Segoe UI Symbol" panose="020B0502040204020203" pitchFamily="34" charset="0"/>
              <a:cs typeface="Abadi" panose="020F0502020204030204" pitchFamily="34" charset="0"/>
            </a:rPr>
            <a:t> de beneficio</a:t>
          </a:r>
          <a:endParaRPr lang="es-ES" sz="14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a:p>
          <a:pPr marL="0" indent="0" algn="ctr"/>
          <a:r>
            <a:rPr lang="es-ES" sz="1800" b="0" i="0" u="none" strike="noStrike">
              <a:solidFill>
                <a:schemeClr val="dk1"/>
              </a:solidFill>
              <a:effectLst/>
              <a:latin typeface="Abadi" panose="020F0502020204030204" pitchFamily="34" charset="0"/>
              <a:ea typeface="+mn-ea"/>
              <a:cs typeface="Abadi" panose="020F0502020204030204" pitchFamily="34" charset="0"/>
            </a:rPr>
            <a:t>17%</a:t>
          </a:r>
          <a:r>
            <a:rPr lang="es-ES" sz="1800">
              <a:latin typeface="Abadi" panose="020F0502020204030204" pitchFamily="34" charset="0"/>
              <a:cs typeface="Abadi" panose="020F0502020204030204" pitchFamily="34" charset="0"/>
            </a:rPr>
            <a:t> </a:t>
          </a:r>
          <a:endParaRPr lang="es-ES" sz="18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9</xdr:col>
      <xdr:colOff>143935</xdr:colOff>
      <xdr:row>2</xdr:row>
      <xdr:rowOff>190501</xdr:rowOff>
    </xdr:from>
    <xdr:to>
      <xdr:col>11</xdr:col>
      <xdr:colOff>479215</xdr:colOff>
      <xdr:row>7</xdr:row>
      <xdr:rowOff>84668</xdr:rowOff>
    </xdr:to>
    <xdr:sp macro="" textlink="">
      <xdr:nvSpPr>
        <xdr:cNvPr id="10" name="Rectángulo redondeado 30">
          <a:extLst>
            <a:ext uri="{FF2B5EF4-FFF2-40B4-BE49-F238E27FC236}">
              <a16:creationId xmlns:a16="http://schemas.microsoft.com/office/drawing/2014/main" id="{48E7616A-3CA5-4F9C-B665-4DD1E2983A8B}"/>
            </a:ext>
          </a:extLst>
        </xdr:cNvPr>
        <xdr:cNvSpPr/>
      </xdr:nvSpPr>
      <xdr:spPr>
        <a:xfrm>
          <a:off x="7306735" y="579968"/>
          <a:ext cx="1927013" cy="893233"/>
        </a:xfrm>
        <a:prstGeom prst="roundRect">
          <a:avLst/>
        </a:prstGeom>
        <a:solidFill>
          <a:schemeClr val="bg1">
            <a:lumMod val="85000"/>
            <a:alpha val="48010"/>
          </a:schemeClr>
        </a:solidFill>
        <a:ln>
          <a:solidFill>
            <a:schemeClr val="bg1">
              <a:lumMod val="75000"/>
            </a:schemeClr>
          </a:solidFill>
        </a:ln>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marL="0" indent="0" algn="ctr"/>
          <a:r>
            <a:rPr lang="es-ES" sz="1400" b="1" i="0" u="none" strike="noStrike" baseline="0">
              <a:solidFill>
                <a:schemeClr val="dk1"/>
              </a:solidFill>
              <a:effectLst/>
              <a:latin typeface="Abadi" panose="020F0502020204030204" pitchFamily="34" charset="0"/>
              <a:ea typeface="+mn-ea"/>
              <a:cs typeface="Abadi" panose="020F0502020204030204" pitchFamily="34" charset="0"/>
            </a:rPr>
            <a:t>Margen de beneficio (con descuento)</a:t>
          </a:r>
        </a:p>
        <a:p>
          <a:pPr marL="0" indent="0" algn="ctr"/>
          <a:r>
            <a:rPr lang="es-ES" sz="1800" b="0" i="0" u="none" strike="noStrike">
              <a:solidFill>
                <a:schemeClr val="dk1"/>
              </a:solidFill>
              <a:effectLst/>
              <a:latin typeface="Abadi" panose="020F0502020204030204" pitchFamily="34" charset="0"/>
              <a:ea typeface="+mn-ea"/>
              <a:cs typeface="Abadi" panose="020F0502020204030204" pitchFamily="34" charset="0"/>
            </a:rPr>
            <a:t>-18%</a:t>
          </a:r>
          <a:endParaRPr lang="es-ES" sz="1800" b="1" i="0" u="none" strike="noStrike">
            <a:solidFill>
              <a:schemeClr val="tx1"/>
            </a:solidFill>
            <a:effectLst/>
            <a:latin typeface="Abadi" panose="020F0502020204030204" pitchFamily="34" charset="0"/>
            <a:ea typeface="Segoe UI Symbol" panose="020B0502040204020203" pitchFamily="34" charset="0"/>
            <a:cs typeface="Abadi" panose="020F0502020204030204" pitchFamily="34" charset="0"/>
          </a:endParaRPr>
        </a:p>
      </xdr:txBody>
    </xdr:sp>
    <xdr:clientData/>
  </xdr:twoCellAnchor>
  <xdr:twoCellAnchor>
    <xdr:from>
      <xdr:col>4</xdr:col>
      <xdr:colOff>38101</xdr:colOff>
      <xdr:row>11</xdr:row>
      <xdr:rowOff>139701</xdr:rowOff>
    </xdr:from>
    <xdr:to>
      <xdr:col>7</xdr:col>
      <xdr:colOff>177801</xdr:colOff>
      <xdr:row>37</xdr:row>
      <xdr:rowOff>50801</xdr:rowOff>
    </xdr:to>
    <xdr:graphicFrame macro="">
      <xdr:nvGraphicFramePr>
        <xdr:cNvPr id="11" name="Gráfico 10">
          <a:extLst>
            <a:ext uri="{FF2B5EF4-FFF2-40B4-BE49-F238E27FC236}">
              <a16:creationId xmlns:a16="http://schemas.microsoft.com/office/drawing/2014/main" id="{4C1A55EE-5E2A-4827-8E73-21C6D75237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304800</xdr:colOff>
      <xdr:row>36</xdr:row>
      <xdr:rowOff>38100</xdr:rowOff>
    </xdr:from>
    <xdr:to>
      <xdr:col>7</xdr:col>
      <xdr:colOff>88900</xdr:colOff>
      <xdr:row>39</xdr:row>
      <xdr:rowOff>0</xdr:rowOff>
    </xdr:to>
    <xdr:sp macro="" textlink="">
      <xdr:nvSpPr>
        <xdr:cNvPr id="12" name="CuadroTexto 11">
          <a:extLst>
            <a:ext uri="{FF2B5EF4-FFF2-40B4-BE49-F238E27FC236}">
              <a16:creationId xmlns:a16="http://schemas.microsoft.com/office/drawing/2014/main" id="{66BEB113-0CC0-4BE8-B30D-12A922CA0005}"/>
            </a:ext>
          </a:extLst>
        </xdr:cNvPr>
        <xdr:cNvSpPr txBox="1"/>
      </xdr:nvSpPr>
      <xdr:spPr>
        <a:xfrm>
          <a:off x="3474720" y="7193280"/>
          <a:ext cx="2161540" cy="556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s-ES_tradnl" sz="1100" u="dbl">
            <a:solidFill>
              <a:sysClr val="windowText" lastClr="000000"/>
            </a:solidFill>
            <a:latin typeface="Abadi" panose="020F0502020204030204" pitchFamily="34" charset="0"/>
            <a:cs typeface="Abadi" panose="020F0502020204030204" pitchFamily="34" charset="0"/>
          </a:endParaRPr>
        </a:p>
      </xdr:txBody>
    </xdr:sp>
    <xdr:clientData/>
  </xdr:twoCellAnchor>
  <xdr:twoCellAnchor>
    <xdr:from>
      <xdr:col>4</xdr:col>
      <xdr:colOff>773853</xdr:colOff>
      <xdr:row>11</xdr:row>
      <xdr:rowOff>15240</xdr:rowOff>
    </xdr:from>
    <xdr:to>
      <xdr:col>10</xdr:col>
      <xdr:colOff>570653</xdr:colOff>
      <xdr:row>25</xdr:row>
      <xdr:rowOff>32174</xdr:rowOff>
    </xdr:to>
    <xdr:graphicFrame macro="">
      <xdr:nvGraphicFramePr>
        <xdr:cNvPr id="22" name="Gráfico 21">
          <a:extLst>
            <a:ext uri="{FF2B5EF4-FFF2-40B4-BE49-F238E27FC236}">
              <a16:creationId xmlns:a16="http://schemas.microsoft.com/office/drawing/2014/main" id="{25A3D691-2353-46B5-B25A-21AF37C327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770464</xdr:colOff>
      <xdr:row>25</xdr:row>
      <xdr:rowOff>135467</xdr:rowOff>
    </xdr:from>
    <xdr:to>
      <xdr:col>11</xdr:col>
      <xdr:colOff>558799</xdr:colOff>
      <xdr:row>39</xdr:row>
      <xdr:rowOff>42333</xdr:rowOff>
    </xdr:to>
    <xdr:graphicFrame macro="">
      <xdr:nvGraphicFramePr>
        <xdr:cNvPr id="24" name="Gráfico 23">
          <a:extLst>
            <a:ext uri="{FF2B5EF4-FFF2-40B4-BE49-F238E27FC236}">
              <a16:creationId xmlns:a16="http://schemas.microsoft.com/office/drawing/2014/main" id="{8B4AC3B0-9791-44B3-9DBF-14ADAAF872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350519</xdr:colOff>
      <xdr:row>10</xdr:row>
      <xdr:rowOff>177800</xdr:rowOff>
    </xdr:from>
    <xdr:to>
      <xdr:col>19</xdr:col>
      <xdr:colOff>147319</xdr:colOff>
      <xdr:row>24</xdr:row>
      <xdr:rowOff>127000</xdr:rowOff>
    </xdr:to>
    <xdr:graphicFrame macro="">
      <xdr:nvGraphicFramePr>
        <xdr:cNvPr id="29" name="Gráfico 28">
          <a:extLst>
            <a:ext uri="{FF2B5EF4-FFF2-40B4-BE49-F238E27FC236}">
              <a16:creationId xmlns:a16="http://schemas.microsoft.com/office/drawing/2014/main" id="{EF0C1A8C-F0C6-4FE1-AD8B-F4560A79B4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719667</xdr:colOff>
      <xdr:row>25</xdr:row>
      <xdr:rowOff>57573</xdr:rowOff>
    </xdr:from>
    <xdr:to>
      <xdr:col>19</xdr:col>
      <xdr:colOff>482599</xdr:colOff>
      <xdr:row>39</xdr:row>
      <xdr:rowOff>67733</xdr:rowOff>
    </xdr:to>
    <xdr:graphicFrame macro="">
      <xdr:nvGraphicFramePr>
        <xdr:cNvPr id="30" name="Gráfico 29">
          <a:extLst>
            <a:ext uri="{FF2B5EF4-FFF2-40B4-BE49-F238E27FC236}">
              <a16:creationId xmlns:a16="http://schemas.microsoft.com/office/drawing/2014/main" id="{8ABB7973-240C-48A2-B128-40597789B8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155786</xdr:colOff>
      <xdr:row>12</xdr:row>
      <xdr:rowOff>121074</xdr:rowOff>
    </xdr:from>
    <xdr:to>
      <xdr:col>3</xdr:col>
      <xdr:colOff>392853</xdr:colOff>
      <xdr:row>20</xdr:row>
      <xdr:rowOff>8466</xdr:rowOff>
    </xdr:to>
    <mc:AlternateContent xmlns:mc="http://schemas.openxmlformats.org/markup-compatibility/2006" xmlns:a14="http://schemas.microsoft.com/office/drawing/2010/main">
      <mc:Choice Requires="a14">
        <xdr:graphicFrame macro="">
          <xdr:nvGraphicFramePr>
            <xdr:cNvPr id="31" name="Trimestres (DATE)">
              <a:extLst>
                <a:ext uri="{FF2B5EF4-FFF2-40B4-BE49-F238E27FC236}">
                  <a16:creationId xmlns:a16="http://schemas.microsoft.com/office/drawing/2014/main" id="{50263D93-E6E8-3967-4A0A-5D045D09E885}"/>
                </a:ext>
              </a:extLst>
            </xdr:cNvPr>
            <xdr:cNvGraphicFramePr/>
          </xdr:nvGraphicFramePr>
          <xdr:xfrm>
            <a:off x="0" y="0"/>
            <a:ext cx="0" cy="0"/>
          </xdr:xfrm>
          <a:graphic>
            <a:graphicData uri="http://schemas.microsoft.com/office/drawing/2010/slicer">
              <sle:slicer xmlns:sle="http://schemas.microsoft.com/office/drawing/2010/slicer" name="Trimestres (DATE)"/>
            </a:graphicData>
          </a:graphic>
        </xdr:graphicFrame>
      </mc:Choice>
      <mc:Fallback xmlns="">
        <xdr:sp macro="" textlink="">
          <xdr:nvSpPr>
            <xdr:cNvPr id="0" name=""/>
            <xdr:cNvSpPr>
              <a:spLocks noTextEdit="1"/>
            </xdr:cNvSpPr>
          </xdr:nvSpPr>
          <xdr:spPr>
            <a:xfrm>
              <a:off x="951653" y="2483274"/>
              <a:ext cx="1828800" cy="1445259"/>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xdr:col>
      <xdr:colOff>174413</xdr:colOff>
      <xdr:row>23</xdr:row>
      <xdr:rowOff>4233</xdr:rowOff>
    </xdr:from>
    <xdr:to>
      <xdr:col>3</xdr:col>
      <xdr:colOff>411480</xdr:colOff>
      <xdr:row>30</xdr:row>
      <xdr:rowOff>110068</xdr:rowOff>
    </xdr:to>
    <mc:AlternateContent xmlns:mc="http://schemas.openxmlformats.org/markup-compatibility/2006" xmlns:a14="http://schemas.microsoft.com/office/drawing/2010/main">
      <mc:Choice Requires="a14">
        <xdr:graphicFrame macro="">
          <xdr:nvGraphicFramePr>
            <xdr:cNvPr id="32" name="Trimestres (DATE) 1">
              <a:extLst>
                <a:ext uri="{FF2B5EF4-FFF2-40B4-BE49-F238E27FC236}">
                  <a16:creationId xmlns:a16="http://schemas.microsoft.com/office/drawing/2014/main" id="{E23E9CF9-5050-E8BC-35C9-2DADD15C7971}"/>
                </a:ext>
              </a:extLst>
            </xdr:cNvPr>
            <xdr:cNvGraphicFramePr/>
          </xdr:nvGraphicFramePr>
          <xdr:xfrm>
            <a:off x="0" y="0"/>
            <a:ext cx="0" cy="0"/>
          </xdr:xfrm>
          <a:graphic>
            <a:graphicData uri="http://schemas.microsoft.com/office/drawing/2010/slicer">
              <sle:slicer xmlns:sle="http://schemas.microsoft.com/office/drawing/2010/slicer" name="Trimestres (DATE) 1"/>
            </a:graphicData>
          </a:graphic>
        </xdr:graphicFrame>
      </mc:Choice>
      <mc:Fallback xmlns="">
        <xdr:sp macro="" textlink="">
          <xdr:nvSpPr>
            <xdr:cNvPr id="0" name=""/>
            <xdr:cNvSpPr>
              <a:spLocks noTextEdit="1"/>
            </xdr:cNvSpPr>
          </xdr:nvSpPr>
          <xdr:spPr>
            <a:xfrm>
              <a:off x="970280" y="4508500"/>
              <a:ext cx="1828800" cy="1468968"/>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claud\GIT\HACKIO\mibootcamp\Supermarket-Sales-Datav2.xlsx" TargetMode="External"/><Relationship Id="rId1" Type="http://schemas.openxmlformats.org/officeDocument/2006/relationships/externalLinkPath" Target="/Users/claud/GIT/HACKIO/mibootcamp/Supermarket-Sales-Data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ja1"/>
      <sheetName val="Sheet1"/>
      <sheetName val="Supermarket-Sales-Datav2"/>
    </sheetNames>
    <sheetDataSet>
      <sheetData sheetId="0" refreshError="1"/>
      <sheetData sheetId="1"/>
      <sheetData sheetId="2"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udia Soler de la Cruz" refreshedDate="45597.687686574071" createdVersion="8" refreshedVersion="8" minRefreshableVersion="3" recordCount="529" xr:uid="{9144F087-7C32-4AA7-B0D4-863115ED4FC4}">
  <cacheSource type="worksheet">
    <worksheetSource ref="A1:X530" sheet="datos_limpio"/>
  </cacheSource>
  <cacheFields count="24">
    <cacheField name="DATE" numFmtId="14">
      <sharedItems containsSemiMixedTypes="0" containsNonDate="0" containsDate="1" containsString="0" minDate="2021-01-01T00:00:00" maxDate="2023-01-01T00:00:00"/>
    </cacheField>
    <cacheField name="PRODUCT ID" numFmtId="49">
      <sharedItems/>
    </cacheField>
    <cacheField name="QUANTITY" numFmtId="1">
      <sharedItems containsSemiMixedTypes="0" containsString="0" containsNumber="1" containsInteger="1" minValue="1" maxValue="15"/>
    </cacheField>
    <cacheField name="SALE TYPE" numFmtId="49">
      <sharedItems count="3">
        <s v="WHOLESALER"/>
        <s v="DIRECT SALES"/>
        <s v="ONLINE"/>
      </sharedItems>
    </cacheField>
    <cacheField name="PAYMENT MODE" numFmtId="49">
      <sharedItems count="2">
        <s v="ONLINE"/>
        <s v="CASH"/>
      </sharedItems>
    </cacheField>
    <cacheField name="DISCOUNT %" numFmtId="9">
      <sharedItems containsSemiMixedTypes="0" containsString="0" containsNumber="1" minValue="0" maxValue="0.54"/>
    </cacheField>
    <cacheField name="PRODUCT" numFmtId="49">
      <sharedItems/>
    </cacheField>
    <cacheField name="CATEGORY" numFmtId="49">
      <sharedItems count="5">
        <s v="Category03"/>
        <s v="Category02"/>
        <s v="Category05"/>
        <s v="Category01"/>
        <s v="Category04"/>
      </sharedItems>
    </cacheField>
    <cacheField name="UOM" numFmtId="0">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1">
      <sharedItems containsSemiMixedTypes="0" containsString="0" containsNumber="1" containsInteger="1" minValue="1" maxValue="31"/>
    </cacheField>
    <cacheField name="Month" numFmtId="49">
      <sharedItems/>
    </cacheField>
    <cacheField name="Year" numFmtId="0">
      <sharedItems containsSemiMixedTypes="0" containsString="0" containsNumber="1" containsInteger="1" minValue="2021" maxValue="2022" count="2">
        <n v="2021"/>
        <n v="2022"/>
      </sharedItems>
    </cacheField>
    <cacheField name="total_discount_value" numFmtId="164">
      <sharedItems containsSemiMixedTypes="0" containsString="0" containsNumber="1" minValue="0" maxValue="1600.1759999999999"/>
    </cacheField>
    <cacheField name="profit_per_product" numFmtId="164">
      <sharedItems containsSemiMixedTypes="0" containsString="0" containsNumber="1" minValue="1.33" maxValue="60"/>
    </cacheField>
    <cacheField name="total_profit" numFmtId="164">
      <sharedItems containsSemiMixedTypes="0" containsString="0" containsNumber="1" minValue="1.7000000000000002" maxValue="900"/>
    </cacheField>
    <cacheField name="profit_margin" numFmtId="9">
      <sharedItems containsSemiMixedTypes="0" containsString="0" containsNumber="1" minValue="5.3526027030643651E-2" maxValue="0.2857142857142857"/>
    </cacheField>
    <cacheField name="sales_category" numFmtId="49">
      <sharedItems count="3">
        <s v="Mediana"/>
        <s v="Pequeña"/>
        <s v="Grande"/>
      </sharedItems>
    </cacheField>
    <cacheField name="payment_type_indicator" numFmtId="0">
      <sharedItems/>
    </cacheField>
    <cacheField name="month_year" numFmtId="49">
      <sharedItems count="24">
        <s v="Jan2021"/>
        <s v="Feb2021"/>
        <s v="Mar2021"/>
        <s v="Apr2021"/>
        <s v="May2021"/>
        <s v="Jun2021"/>
        <s v="Jul2021"/>
        <s v="Aug2021"/>
        <s v="Sep2021"/>
        <s v="Oct2021"/>
        <s v="Nov2021"/>
        <s v="Dec2021"/>
        <s v="Jan2022"/>
        <s v="Feb2022"/>
        <s v="Mar2022"/>
        <s v="Apr2022"/>
        <s v="May2022"/>
        <s v="Jun2022"/>
        <s v="Jul2022"/>
        <s v="Aug2022"/>
        <s v="Sep2022"/>
        <s v="Oct2022"/>
        <s v="Nov2022"/>
        <s v="Dec2022"/>
      </sharedItems>
    </cacheField>
    <cacheField name="transaction_date" numFmtId="49">
      <sharedItems count="521">
        <s v="44197P0024"/>
        <s v="44198P0013"/>
        <s v="44198P0038"/>
        <s v="44199P0004"/>
        <s v="44200P0035"/>
        <s v="44205P0025"/>
        <s v="44205P0031"/>
        <s v="44205P0003"/>
        <s v="44207P0037"/>
        <s v="44207P0014"/>
        <s v="44207P0042"/>
        <s v="44208P0042"/>
        <s v="44214P0044"/>
        <s v="44214P0023"/>
        <s v="44215P0035"/>
        <s v="44216P0034"/>
        <s v="44216P0020"/>
        <s v="44217P0004"/>
        <s v="44217P0003"/>
        <s v="44217P0042"/>
        <s v="44221P0035"/>
        <s v="44221P0034"/>
        <s v="44221P0031"/>
        <s v="44222P0001"/>
        <s v="44222P0044"/>
        <s v="44222P0006"/>
        <s v="44223P0032"/>
        <s v="44223P0040"/>
        <s v="44224P0029"/>
        <s v="44224P0004"/>
        <s v="44229P0010"/>
        <s v="44230P0022"/>
        <s v="44230P0016"/>
        <s v="44231P0037"/>
        <s v="44232P0005"/>
        <s v="44232P0043"/>
        <s v="44233P0035"/>
        <s v="44236P0034"/>
        <s v="44239P0023"/>
        <s v="44239P0008"/>
        <s v="44242P0027"/>
        <s v="44245P0015"/>
        <s v="44247P0030"/>
        <s v="44249P0013"/>
        <s v="44250P0025"/>
        <s v="44250P0005"/>
        <s v="44252P0030"/>
        <s v="44252P0002"/>
        <s v="44252P0032"/>
        <s v="44254P0018"/>
        <s v="44258P0011"/>
        <s v="44262P0021"/>
        <s v="44263P0027"/>
        <s v="44263P0044"/>
        <s v="44264P0029"/>
        <s v="44266P0025"/>
        <s v="44268P0028"/>
        <s v="44270P0039"/>
        <s v="44271P0012"/>
        <s v="44273P0042"/>
        <s v="44274P0028"/>
        <s v="44276P0039"/>
        <s v="44276P0020"/>
        <s v="44277P0012"/>
        <s v="44277P0002"/>
        <s v="44280P0038"/>
        <s v="44280P0006"/>
        <s v="44280P0029"/>
        <s v="44280P0024"/>
        <s v="44281P0001"/>
        <s v="44281P0042"/>
        <s v="44281P0010"/>
        <s v="44282P0030"/>
        <s v="44283P0007"/>
        <s v="44285P0038"/>
        <s v="44286P0042"/>
        <s v="44290P0009"/>
        <s v="44290P0040"/>
        <s v="44291P0031"/>
        <s v="44295P0005"/>
        <s v="44296P0022"/>
        <s v="44298P0029"/>
        <s v="44298P0037"/>
        <s v="44298P0027"/>
        <s v="44298P0033"/>
        <s v="44301P0017"/>
        <s v="44302P0018"/>
        <s v="44304P0038"/>
        <s v="44304P0019"/>
        <s v="44309P0028"/>
        <s v="44309P0042"/>
        <s v="44310P0030"/>
        <s v="44312P0037"/>
        <s v="44315P0030"/>
        <s v="44316P0029"/>
        <s v="44317P0018"/>
        <s v="44317P0042"/>
        <s v="44319P0034"/>
        <s v="44320P0015"/>
        <s v="44320P0014"/>
        <s v="44321P0009"/>
        <s v="44322P0009"/>
        <s v="44322P0008"/>
        <s v="44323P0018"/>
        <s v="44325P0016"/>
        <s v="44325P0028"/>
        <s v="44328P0016"/>
        <s v="44328P0035"/>
        <s v="44329P0029"/>
        <s v="44336P0042"/>
        <s v="44339P0040"/>
        <s v="44346P0013"/>
        <s v="44346P0023"/>
        <s v="44350P0021"/>
        <s v="44351P0020"/>
        <s v="44352P0035"/>
        <s v="44352P0022"/>
        <s v="44353P0033"/>
        <s v="44355P0028"/>
        <s v="44355P0004"/>
        <s v="44356P0001"/>
        <s v="44358P0032"/>
        <s v="44359P0041"/>
        <s v="44361P0025"/>
        <s v="44363P0015"/>
        <s v="44363P0039"/>
        <s v="44363P0019"/>
        <s v="44365P0025"/>
        <s v="44366P0041"/>
        <s v="44367P0016"/>
        <s v="44370P0016"/>
        <s v="44371P0011"/>
        <s v="44373P0009"/>
        <s v="44374P0005"/>
        <s v="44375P0035"/>
        <s v="44375P0021"/>
        <s v="44376P0014"/>
        <s v="44378P0005"/>
        <s v="44379P0010"/>
        <s v="44380P0003"/>
        <s v="44380P0033"/>
        <s v="44382P0002"/>
        <s v="44383P0041"/>
        <s v="44385P0004"/>
        <s v="44387P0034"/>
        <s v="44388P0009"/>
        <s v="44390P0019"/>
        <s v="44393P0023"/>
        <s v="44395P0027"/>
        <s v="44397P0043"/>
        <s v="44397P0038"/>
        <s v="44398P0029"/>
        <s v="44399P0026"/>
        <s v="44399P0024"/>
        <s v="44400P0036"/>
        <s v="44400P0037"/>
        <s v="44401P0009"/>
        <s v="44406P0044"/>
        <s v="44409P0001"/>
        <s v="44410P0023"/>
        <s v="44411P0034"/>
        <s v="44411P0022"/>
        <s v="44413P0028"/>
        <s v="44414P0037"/>
        <s v="44418P0044"/>
        <s v="44418P0006"/>
        <s v="44418P0005"/>
        <s v="44419P0023"/>
        <s v="44421P0011"/>
        <s v="44421P0027"/>
        <s v="44424P0003"/>
        <s v="44426P0025"/>
        <s v="44428P0028"/>
        <s v="44428P0031"/>
        <s v="44428P0020"/>
        <s v="44434P0039"/>
        <s v="44437P0034"/>
        <s v="44438P0013"/>
        <s v="44439P0001"/>
        <s v="44439P0035"/>
        <s v="44440P0024"/>
        <s v="44440P0003"/>
        <s v="44442P0041"/>
        <s v="44443P0028"/>
        <s v="44443P0023"/>
        <s v="44444P0032"/>
        <s v="44446P0019"/>
        <s v="44448P0044"/>
        <s v="44449P0026"/>
        <s v="44449P0001"/>
        <s v="44449P0030"/>
        <s v="44450P0001"/>
        <s v="44452P0041"/>
        <s v="44454P0042"/>
        <s v="44460P0020"/>
        <s v="44461P0040"/>
        <s v="44461P0002"/>
        <s v="44462P0018"/>
        <s v="44462P0021"/>
        <s v="44466P0034"/>
        <s v="44469P0006"/>
        <s v="44469P0014"/>
        <s v="44470P0030"/>
        <s v="44471P0014"/>
        <s v="44472P0019"/>
        <s v="44475P0035"/>
        <s v="44475P0036"/>
        <s v="44476P0026"/>
        <s v="44478P0038"/>
        <s v="44478P0032"/>
        <s v="44479P0035"/>
        <s v="44480P0011"/>
        <s v="44481P0027"/>
        <s v="44486P0001"/>
        <s v="44487P0025"/>
        <s v="44487P0021"/>
        <s v="44491P0009"/>
        <s v="44491P0011"/>
        <s v="44491P0024"/>
        <s v="44493P0011"/>
        <s v="44494P0044"/>
        <s v="44495P0004"/>
        <s v="44497P0008"/>
        <s v="44498P0038"/>
        <s v="44500P0021"/>
        <s v="44503P0013"/>
        <s v="44506P0036"/>
        <s v="44508P0007"/>
        <s v="44510P0042"/>
        <s v="44511P0040"/>
        <s v="44512P0010"/>
        <s v="44520P0034"/>
        <s v="44520P0008"/>
        <s v="44521P0006"/>
        <s v="44521P0014"/>
        <s v="44527P0012"/>
        <s v="44528P0040"/>
        <s v="44530P0039"/>
        <s v="44532P0016"/>
        <s v="44533P0034"/>
        <s v="44533P0019"/>
        <s v="44535P0010"/>
        <s v="44535P0004"/>
        <s v="44537P0013"/>
        <s v="44538P0044"/>
        <s v="44544P0042"/>
        <s v="44548P0003"/>
        <s v="44548P0022"/>
        <s v="44549P0029"/>
        <s v="44549P0011"/>
        <s v="44549P0023"/>
        <s v="44550P0012"/>
        <s v="44551P0026"/>
        <s v="44554P0036"/>
        <s v="44554P0042"/>
        <s v="44556P0041"/>
        <s v="44557P0029"/>
        <s v="44558P0029"/>
        <s v="44560P0010"/>
        <s v="44562P0022"/>
        <s v="44563P0015"/>
        <s v="44563P0033"/>
        <s v="44563P0010"/>
        <s v="44564P0043"/>
        <s v="44565P0029"/>
        <s v="44565P0012"/>
        <s v="44570P0032"/>
        <s v="44571P0034"/>
        <s v="44572P0032"/>
        <s v="44574P0019"/>
        <s v="44575P0011"/>
        <s v="44576P0022"/>
        <s v="44577P0014"/>
        <s v="44578P0040"/>
        <s v="44579P0008"/>
        <s v="44581P0021"/>
        <s v="44581P0014"/>
        <s v="44583P0001"/>
        <s v="44584P0002"/>
        <s v="44584P0042"/>
        <s v="44585P0030"/>
        <s v="44586P0017"/>
        <s v="44589P0016"/>
        <s v="44592P0023"/>
        <s v="44592P0041"/>
        <s v="44593P0005"/>
        <s v="44595P0014"/>
        <s v="44597P0018"/>
        <s v="44598P0002"/>
        <s v="44600P0004"/>
        <s v="44600P0005"/>
        <s v="44601P0032"/>
        <s v="44604P0010"/>
        <s v="44606P0028"/>
        <s v="44606P0026"/>
        <s v="44608P0032"/>
        <s v="44611P0002"/>
        <s v="44612P0012"/>
        <s v="44615P0036"/>
        <s v="44615P0016"/>
        <s v="44615P0013"/>
        <s v="44619P0012"/>
        <s v="44619P0005"/>
        <s v="44620P0037"/>
        <s v="44624P0026"/>
        <s v="44626P0004"/>
        <s v="44627P0003"/>
        <s v="44628P0044"/>
        <s v="44629P0004"/>
        <s v="44629P0030"/>
        <s v="44630P0033"/>
        <s v="44634P0016"/>
        <s v="44634P0026"/>
        <s v="44638P0027"/>
        <s v="44638P0019"/>
        <s v="44639P0041"/>
        <s v="44643P0032"/>
        <s v="44645P0001"/>
        <s v="44645P0030"/>
        <s v="44649P0032"/>
        <s v="44650P0001"/>
        <s v="44652P0002"/>
        <s v="44653P0002"/>
        <s v="44657P0040"/>
        <s v="44658P0026"/>
        <s v="44660P0039"/>
        <s v="44660P0002"/>
        <s v="44664P0016"/>
        <s v="44669P0041"/>
        <s v="44671P0018"/>
        <s v="44671P0012"/>
        <s v="44672P0026"/>
        <s v="44672P0030"/>
        <s v="44674P0044"/>
        <s v="44675P0034"/>
        <s v="44676P0004"/>
        <s v="44676P0003"/>
        <s v="44677P0027"/>
        <s v="44679P0014"/>
        <s v="44681P0016"/>
        <s v="44681P0027"/>
        <s v="44682P0034"/>
        <s v="44682P0033"/>
        <s v="44683P0013"/>
        <s v="44685P0020"/>
        <s v="44687P0034"/>
        <s v="44688P0027"/>
        <s v="44688P0015"/>
        <s v="44689P0022"/>
        <s v="44690P0017"/>
        <s v="44691P0009"/>
        <s v="44693P0011"/>
        <s v="44694P0012"/>
        <s v="44695P0008"/>
        <s v="44696P0020"/>
        <s v="44697P0031"/>
        <s v="44697P0010"/>
        <s v="44698P0027"/>
        <s v="44699P0027"/>
        <s v="44699P0038"/>
        <s v="44701P0044"/>
        <s v="44703P0015"/>
        <s v="44706P0002"/>
        <s v="44707P0028"/>
        <s v="44707P0027"/>
        <s v="44709P0004"/>
        <s v="44709P0008"/>
        <s v="44709P0010"/>
        <s v="44709P0020"/>
        <s v="44709P0041"/>
        <s v="44711P0044"/>
        <s v="44711P0033"/>
        <s v="44711P0005"/>
        <s v="44715P0008"/>
        <s v="44722P0028"/>
        <s v="44723P0039"/>
        <s v="44723P0021"/>
        <s v="44725P0026"/>
        <s v="44727P0042"/>
        <s v="44728P0029"/>
        <s v="44731P0002"/>
        <s v="44733P0017"/>
        <s v="44734P0001"/>
        <s v="44734P0040"/>
        <s v="44735P0004"/>
        <s v="44736P0018"/>
        <s v="44737P0012"/>
        <s v="44738P0034"/>
        <s v="44738P0043"/>
        <s v="44745P0033"/>
        <s v="44746P0007"/>
        <s v="44747P0025"/>
        <s v="44747P0015"/>
        <s v="44748P0041"/>
        <s v="44750P0018"/>
        <s v="44752P0032"/>
        <s v="44754P0028"/>
        <s v="44755P0025"/>
        <s v="44756P0033"/>
        <s v="44757P0004"/>
        <s v="44759P0041"/>
        <s v="44760P0010"/>
        <s v="44762P0042"/>
        <s v="44764P0034"/>
        <s v="44765P0018"/>
        <s v="44766P0027"/>
        <s v="44766P0006"/>
        <s v="44767P0044"/>
        <s v="44767P0003"/>
        <s v="44767P0017"/>
        <s v="44768P0026"/>
        <s v="44768P0003"/>
        <s v="44776P0012"/>
        <s v="44779P0016"/>
        <s v="44781P0016"/>
        <s v="44781P0032"/>
        <s v="44781P0021"/>
        <s v="44787P0030"/>
        <s v="44788P0015"/>
        <s v="44788P0011"/>
        <s v="44791P0010"/>
        <s v="44791P0029"/>
        <s v="44792P0007"/>
        <s v="44793P0023"/>
        <s v="44793P0033"/>
        <s v="44794P0016"/>
        <s v="44796P0044"/>
        <s v="44796P0029"/>
        <s v="44797P0005"/>
        <s v="44799P0037"/>
        <s v="44799P0019"/>
        <s v="44800P0039"/>
        <s v="44801P0039"/>
        <s v="44801P0005"/>
        <s v="44803P0025"/>
        <s v="44803P0006"/>
        <s v="44803P0043"/>
        <s v="44804P0015"/>
        <s v="44808P0002"/>
        <s v="44810P0005"/>
        <s v="44813P0003"/>
        <s v="44813P0041"/>
        <s v="44814P0035"/>
        <s v="44814P0038"/>
        <s v="44818P0029"/>
        <s v="44819P0037"/>
        <s v="44822P0026"/>
        <s v="44823P0033"/>
        <s v="44824P0001"/>
        <s v="44824P0033"/>
        <s v="44825P0026"/>
        <s v="44825P0018"/>
        <s v="44826P0043"/>
        <s v="44827P0012"/>
        <s v="44828P0032"/>
        <s v="44831P0038"/>
        <s v="44831P0036"/>
        <s v="44831P0044"/>
        <s v="44833P0034"/>
        <s v="44837P0011"/>
        <s v="44838P0007"/>
        <s v="44840P0035"/>
        <s v="44843P0038"/>
        <s v="44844P0044"/>
        <s v="44844P0019"/>
        <s v="44845P0008"/>
        <s v="44847P0002"/>
        <s v="44848P0044"/>
        <s v="44849P0015"/>
        <s v="44850P0036"/>
        <s v="44857P0024"/>
        <s v="44864P0042"/>
        <s v="44865P0038"/>
        <s v="44866P0012"/>
        <s v="44867P0035"/>
        <s v="44867P0015"/>
        <s v="44867P0030"/>
        <s v="44868P0020"/>
        <s v="44869P0008"/>
        <s v="44870P0019"/>
        <s v="44871P0015"/>
        <s v="44871P0043"/>
        <s v="44871P0042"/>
        <s v="44872P0040"/>
        <s v="44873P0036"/>
        <s v="44873P0019"/>
        <s v="44874P0027"/>
        <s v="44875P0018"/>
        <s v="44878P0027"/>
        <s v="44879P0002"/>
        <s v="44880P0012"/>
        <s v="44881P0017"/>
        <s v="44883P0034"/>
        <s v="44886P0020"/>
        <s v="44888P0036"/>
        <s v="44890P0004"/>
        <s v="44891P0032"/>
        <s v="44892P0034"/>
        <s v="44893P0031"/>
        <s v="44895P0015"/>
        <s v="44898P0028"/>
        <s v="44899P0026"/>
        <s v="44899P0044"/>
        <s v="44902P0038"/>
        <s v="44902P0016"/>
        <s v="44906P0027"/>
        <s v="44906P0013"/>
        <s v="44906P0014"/>
        <s v="44907P0041"/>
        <s v="44907P0030"/>
        <s v="44909P0005"/>
        <s v="44910P0009"/>
        <s v="44914P0009"/>
        <s v="44914P0044"/>
        <s v="44914P0011"/>
        <s v="44916P0006"/>
        <s v="44924P0042"/>
        <s v="44924P0008"/>
        <s v="44925P0041"/>
        <s v="44926P0011"/>
        <s v="44926P0033"/>
      </sharedItems>
    </cacheField>
  </cacheFields>
  <extLst>
    <ext xmlns:x14="http://schemas.microsoft.com/office/spreadsheetml/2009/9/main" uri="{725AE2AE-9491-48be-B2B4-4EB974FC3084}">
      <x14:pivotCacheDefinition pivotCacheId="19308486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laudia Soler de la Cruz" refreshedDate="45599.535988541669" createdVersion="8" refreshedVersion="8" minRefreshableVersion="3" recordCount="521" xr:uid="{3689D69C-A6CE-4AA4-85ED-36AED477E4DE}">
  <cacheSource type="worksheet">
    <worksheetSource name="Tabla1_1"/>
  </cacheSource>
  <cacheFields count="31">
    <cacheField name="DATE" numFmtId="14">
      <sharedItems containsSemiMixedTypes="0" containsNonDate="0" containsDate="1" containsString="0" minDate="2021-01-01T00:00:00" maxDate="2023-01-01T00:00:00" count="374">
        <d v="2021-01-01T00:00:00"/>
        <d v="2021-01-02T00:00:00"/>
        <d v="2021-01-03T00:00:00"/>
        <d v="2021-01-04T00:00:00"/>
        <d v="2021-01-09T00:00:00"/>
        <d v="2021-01-11T00:00:00"/>
        <d v="2021-01-12T00:00:00"/>
        <d v="2021-01-18T00:00:00"/>
        <d v="2021-01-19T00:00:00"/>
        <d v="2021-01-20T00:00:00"/>
        <d v="2021-01-21T00:00:00"/>
        <d v="2021-01-25T00:00:00"/>
        <d v="2021-01-26T00:00:00"/>
        <d v="2021-01-27T00:00:00"/>
        <d v="2021-01-28T00:00:00"/>
        <d v="2021-02-02T00:00:00"/>
        <d v="2021-02-03T00:00:00"/>
        <d v="2021-02-04T00:00:00"/>
        <d v="2021-02-05T00:00:00"/>
        <d v="2021-02-06T00:00:00"/>
        <d v="2021-02-09T00:00:00"/>
        <d v="2021-02-12T00:00:00"/>
        <d v="2021-02-15T00:00:00"/>
        <d v="2021-02-18T00:00:00"/>
        <d v="2021-02-20T00:00:00"/>
        <d v="2021-02-22T00:00:00"/>
        <d v="2021-02-23T00:00:00"/>
        <d v="2021-02-25T00:00:00"/>
        <d v="2021-02-27T00:00:00"/>
        <d v="2021-03-03T00:00:00"/>
        <d v="2021-03-07T00:00:00"/>
        <d v="2021-03-08T00:00:00"/>
        <d v="2021-03-09T00:00:00"/>
        <d v="2021-03-11T00:00:00"/>
        <d v="2021-03-13T00:00:00"/>
        <d v="2021-03-15T00:00:00"/>
        <d v="2021-03-16T00:00:00"/>
        <d v="2021-03-18T00:00:00"/>
        <d v="2021-03-19T00:00:00"/>
        <d v="2021-03-21T00:00:00"/>
        <d v="2021-03-22T00:00:00"/>
        <d v="2021-03-25T00:00:00"/>
        <d v="2021-03-26T00:00:00"/>
        <d v="2021-03-27T00:00:00"/>
        <d v="2021-03-28T00:00:00"/>
        <d v="2021-03-30T00:00:00"/>
        <d v="2021-03-31T00:00:00"/>
        <d v="2021-04-04T00:00:00"/>
        <d v="2021-04-05T00:00:00"/>
        <d v="2021-04-09T00:00:00"/>
        <d v="2021-04-10T00:00:00"/>
        <d v="2021-04-12T00:00:00"/>
        <d v="2021-04-15T00:00:00"/>
        <d v="2021-04-16T00:00:00"/>
        <d v="2021-04-18T00:00:00"/>
        <d v="2021-04-23T00:00:00"/>
        <d v="2021-04-24T00:00:00"/>
        <d v="2021-04-26T00:00:00"/>
        <d v="2021-04-29T00:00:00"/>
        <d v="2021-04-30T00:00:00"/>
        <d v="2021-05-01T00:00:00"/>
        <d v="2021-05-03T00:00:00"/>
        <d v="2021-05-04T00:00:00"/>
        <d v="2021-05-05T00:00:00"/>
        <d v="2021-05-06T00:00:00"/>
        <d v="2021-05-07T00:00:00"/>
        <d v="2021-05-09T00:00:00"/>
        <d v="2021-05-12T00:00:00"/>
        <d v="2021-05-13T00:00:00"/>
        <d v="2021-05-20T00:00:00"/>
        <d v="2021-05-23T00:00:00"/>
        <d v="2021-05-30T00:00:00"/>
        <d v="2021-06-03T00:00:00"/>
        <d v="2021-06-04T00:00:00"/>
        <d v="2021-06-05T00:00:00"/>
        <d v="2021-06-06T00:00:00"/>
        <d v="2021-06-08T00:00:00"/>
        <d v="2021-06-09T00:00:00"/>
        <d v="2021-06-11T00:00:00"/>
        <d v="2021-06-12T00:00:00"/>
        <d v="2021-06-14T00:00:00"/>
        <d v="2021-06-16T00:00:00"/>
        <d v="2021-06-18T00:00:00"/>
        <d v="2021-06-19T00:00:00"/>
        <d v="2021-06-20T00:00:00"/>
        <d v="2021-06-23T00:00:00"/>
        <d v="2021-06-24T00:00:00"/>
        <d v="2021-06-26T00:00:00"/>
        <d v="2021-06-27T00:00:00"/>
        <d v="2021-06-28T00:00:00"/>
        <d v="2021-06-29T00:00:00"/>
        <d v="2021-07-01T00:00:00"/>
        <d v="2021-07-02T00:00:00"/>
        <d v="2021-07-03T00:00:00"/>
        <d v="2021-07-05T00:00:00"/>
        <d v="2021-07-06T00:00:00"/>
        <d v="2021-07-08T00:00:00"/>
        <d v="2021-07-10T00:00:00"/>
        <d v="2021-07-11T00:00:00"/>
        <d v="2021-07-13T00:00:00"/>
        <d v="2021-07-16T00:00:00"/>
        <d v="2021-07-18T00:00:00"/>
        <d v="2021-07-20T00:00:00"/>
        <d v="2021-07-21T00:00:00"/>
        <d v="2021-07-22T00:00:00"/>
        <d v="2021-07-23T00:00:00"/>
        <d v="2021-07-24T00:00:00"/>
        <d v="2021-07-29T00:00:00"/>
        <d v="2021-08-01T00:00:00"/>
        <d v="2021-08-02T00:00:00"/>
        <d v="2021-08-03T00:00:00"/>
        <d v="2021-08-05T00:00:00"/>
        <d v="2021-08-06T00:00:00"/>
        <d v="2021-08-10T00:00:00"/>
        <d v="2021-08-11T00:00:00"/>
        <d v="2021-08-13T00:00:00"/>
        <d v="2021-08-16T00:00:00"/>
        <d v="2021-08-18T00:00:00"/>
        <d v="2021-08-20T00:00:00"/>
        <d v="2021-08-26T00:00:00"/>
        <d v="2021-08-29T00:00:00"/>
        <d v="2021-08-30T00:00:00"/>
        <d v="2021-08-31T00:00:00"/>
        <d v="2021-09-01T00:00:00"/>
        <d v="2021-09-03T00:00:00"/>
        <d v="2021-09-04T00:00:00"/>
        <d v="2021-09-05T00:00:00"/>
        <d v="2021-09-07T00:00:00"/>
        <d v="2021-09-09T00:00:00"/>
        <d v="2021-09-10T00:00:00"/>
        <d v="2021-09-11T00:00:00"/>
        <d v="2021-09-13T00:00:00"/>
        <d v="2021-09-15T00:00:00"/>
        <d v="2021-09-21T00:00:00"/>
        <d v="2021-09-22T00:00:00"/>
        <d v="2021-09-23T00:00:00"/>
        <d v="2021-09-27T00:00:00"/>
        <d v="2021-09-30T00:00:00"/>
        <d v="2021-10-01T00:00:00"/>
        <d v="2021-10-02T00:00:00"/>
        <d v="2021-10-03T00:00:00"/>
        <d v="2021-10-06T00:00:00"/>
        <d v="2021-10-07T00:00:00"/>
        <d v="2021-10-09T00:00:00"/>
        <d v="2021-10-10T00:00:00"/>
        <d v="2021-10-11T00:00:00"/>
        <d v="2021-10-12T00:00:00"/>
        <d v="2021-10-17T00:00:00"/>
        <d v="2021-10-18T00:00:00"/>
        <d v="2021-10-22T00:00:00"/>
        <d v="2021-10-24T00:00:00"/>
        <d v="2021-10-25T00:00:00"/>
        <d v="2021-10-26T00:00:00"/>
        <d v="2021-10-28T00:00:00"/>
        <d v="2021-10-29T00:00:00"/>
        <d v="2021-10-31T00:00:00"/>
        <d v="2021-11-03T00:00:00"/>
        <d v="2021-11-06T00:00:00"/>
        <d v="2021-11-08T00:00:00"/>
        <d v="2021-11-10T00:00:00"/>
        <d v="2021-11-11T00:00:00"/>
        <d v="2021-11-12T00:00:00"/>
        <d v="2021-11-20T00:00:00"/>
        <d v="2021-11-21T00:00:00"/>
        <d v="2021-11-27T00:00:00"/>
        <d v="2021-11-28T00:00:00"/>
        <d v="2021-11-30T00:00:00"/>
        <d v="2021-12-02T00:00:00"/>
        <d v="2021-12-03T00:00:00"/>
        <d v="2021-12-05T00:00:00"/>
        <d v="2021-12-07T00:00:00"/>
        <d v="2021-12-08T00:00:00"/>
        <d v="2021-12-14T00:00:00"/>
        <d v="2021-12-18T00:00:00"/>
        <d v="2021-12-19T00:00:00"/>
        <d v="2021-12-20T00:00:00"/>
        <d v="2021-12-21T00:00:00"/>
        <d v="2021-12-24T00:00:00"/>
        <d v="2021-12-26T00:00:00"/>
        <d v="2021-12-27T00:00:00"/>
        <d v="2021-12-28T00:00:00"/>
        <d v="2021-12-30T00:00:00"/>
        <d v="2022-01-01T00:00:00"/>
        <d v="2022-01-02T00:00:00"/>
        <d v="2022-01-03T00:00:00"/>
        <d v="2022-01-04T00:00:00"/>
        <d v="2022-01-09T00:00:00"/>
        <d v="2022-01-10T00:00:00"/>
        <d v="2022-01-11T00:00:00"/>
        <d v="2022-01-13T00:00:00"/>
        <d v="2022-01-14T00:00:00"/>
        <d v="2022-01-15T00:00:00"/>
        <d v="2022-01-16T00:00:00"/>
        <d v="2022-01-17T00:00:00"/>
        <d v="2022-01-18T00:00:00"/>
        <d v="2022-01-20T00:00:00"/>
        <d v="2022-01-22T00:00:00"/>
        <d v="2022-01-23T00:00:00"/>
        <d v="2022-01-24T00:00:00"/>
        <d v="2022-01-25T00:00:00"/>
        <d v="2022-01-28T00:00:00"/>
        <d v="2022-01-31T00:00:00"/>
        <d v="2022-02-01T00:00:00"/>
        <d v="2022-02-03T00:00:00"/>
        <d v="2022-02-05T00:00:00"/>
        <d v="2022-02-06T00:00:00"/>
        <d v="2022-02-08T00:00:00"/>
        <d v="2022-02-09T00:00:00"/>
        <d v="2022-02-12T00:00:00"/>
        <d v="2022-02-14T00:00:00"/>
        <d v="2022-02-16T00:00:00"/>
        <d v="2022-02-19T00:00:00"/>
        <d v="2022-02-20T00:00:00"/>
        <d v="2022-02-23T00:00:00"/>
        <d v="2022-02-27T00:00:00"/>
        <d v="2022-02-28T00:00:00"/>
        <d v="2022-03-04T00:00:00"/>
        <d v="2022-03-06T00:00:00"/>
        <d v="2022-03-07T00:00:00"/>
        <d v="2022-03-08T00:00:00"/>
        <d v="2022-03-09T00:00:00"/>
        <d v="2022-03-10T00:00:00"/>
        <d v="2022-03-14T00:00:00"/>
        <d v="2022-03-18T00:00:00"/>
        <d v="2022-03-19T00:00:00"/>
        <d v="2022-03-23T00:00:00"/>
        <d v="2022-03-25T00:00:00"/>
        <d v="2022-03-29T00:00:00"/>
        <d v="2022-03-30T00:00:00"/>
        <d v="2022-04-01T00:00:00"/>
        <d v="2022-04-02T00:00:00"/>
        <d v="2022-04-06T00:00:00"/>
        <d v="2022-04-07T00:00:00"/>
        <d v="2022-04-09T00:00:00"/>
        <d v="2022-04-13T00:00:00"/>
        <d v="2022-04-18T00:00:00"/>
        <d v="2022-04-20T00:00:00"/>
        <d v="2022-04-21T00:00:00"/>
        <d v="2022-04-23T00:00:00"/>
        <d v="2022-04-24T00:00:00"/>
        <d v="2022-04-25T00:00:00"/>
        <d v="2022-04-26T00:00:00"/>
        <d v="2022-04-28T00:00:00"/>
        <d v="2022-04-30T00:00:00"/>
        <d v="2022-05-01T00:00:00"/>
        <d v="2022-05-02T00:00:00"/>
        <d v="2022-05-04T00:00:00"/>
        <d v="2022-05-06T00:00:00"/>
        <d v="2022-05-07T00:00:00"/>
        <d v="2022-05-08T00:00:00"/>
        <d v="2022-05-09T00:00:00"/>
        <d v="2022-05-10T00:00:00"/>
        <d v="2022-05-12T00:00:00"/>
        <d v="2022-05-13T00:00:00"/>
        <d v="2022-05-14T00:00:00"/>
        <d v="2022-05-15T00:00:00"/>
        <d v="2022-05-16T00:00:00"/>
        <d v="2022-05-17T00:00:00"/>
        <d v="2022-05-18T00:00:00"/>
        <d v="2022-05-20T00:00:00"/>
        <d v="2022-05-22T00:00:00"/>
        <d v="2022-05-25T00:00:00"/>
        <d v="2022-05-26T00:00:00"/>
        <d v="2022-05-28T00:00:00"/>
        <d v="2022-05-30T00:00:00"/>
        <d v="2022-06-03T00:00:00"/>
        <d v="2022-06-10T00:00:00"/>
        <d v="2022-06-11T00:00:00"/>
        <d v="2022-06-13T00:00:00"/>
        <d v="2022-06-15T00:00:00"/>
        <d v="2022-06-16T00:00:00"/>
        <d v="2022-06-19T00:00:00"/>
        <d v="2022-06-21T00:00:00"/>
        <d v="2022-06-22T00:00:00"/>
        <d v="2022-06-23T00:00:00"/>
        <d v="2022-06-24T00:00:00"/>
        <d v="2022-06-25T00:00:00"/>
        <d v="2022-06-26T00:00:00"/>
        <d v="2022-07-03T00:00:00"/>
        <d v="2022-07-04T00:00:00"/>
        <d v="2022-07-05T00:00:00"/>
        <d v="2022-07-06T00:00:00"/>
        <d v="2022-07-08T00:00:00"/>
        <d v="2022-07-10T00:00:00"/>
        <d v="2022-07-12T00:00:00"/>
        <d v="2022-07-13T00:00:00"/>
        <d v="2022-07-14T00:00:00"/>
        <d v="2022-07-15T00:00:00"/>
        <d v="2022-07-17T00:00:00"/>
        <d v="2022-07-18T00:00:00"/>
        <d v="2022-07-20T00:00:00"/>
        <d v="2022-07-22T00:00:00"/>
        <d v="2022-07-23T00:00:00"/>
        <d v="2022-07-24T00:00:00"/>
        <d v="2022-07-25T00:00:00"/>
        <d v="2022-07-26T00:00:00"/>
        <d v="2022-08-03T00:00:00"/>
        <d v="2022-08-06T00:00:00"/>
        <d v="2022-08-08T00:00:00"/>
        <d v="2022-08-14T00:00:00"/>
        <d v="2022-08-15T00:00:00"/>
        <d v="2022-08-18T00:00:00"/>
        <d v="2022-08-19T00:00:00"/>
        <d v="2022-08-20T00:00:00"/>
        <d v="2022-08-21T00:00:00"/>
        <d v="2022-08-23T00:00:00"/>
        <d v="2022-08-24T00:00:00"/>
        <d v="2022-08-26T00:00:00"/>
        <d v="2022-08-27T00:00:00"/>
        <d v="2022-08-28T00:00:00"/>
        <d v="2022-08-30T00:00:00"/>
        <d v="2022-08-31T00:00:00"/>
        <d v="2022-09-04T00:00:00"/>
        <d v="2022-09-06T00:00:00"/>
        <d v="2022-09-09T00:00:00"/>
        <d v="2022-09-10T00:00:00"/>
        <d v="2022-09-14T00:00:00"/>
        <d v="2022-09-15T00:00:00"/>
        <d v="2022-09-18T00:00:00"/>
        <d v="2022-09-19T00:00:00"/>
        <d v="2022-09-20T00:00:00"/>
        <d v="2022-09-21T00:00:00"/>
        <d v="2022-09-22T00:00:00"/>
        <d v="2022-09-23T00:00:00"/>
        <d v="2022-09-24T00:00:00"/>
        <d v="2022-09-27T00:00:00"/>
        <d v="2022-09-29T00:00:00"/>
        <d v="2022-10-03T00:00:00"/>
        <d v="2022-10-04T00:00:00"/>
        <d v="2022-10-06T00:00:00"/>
        <d v="2022-10-09T00:00:00"/>
        <d v="2022-10-10T00:00:00"/>
        <d v="2022-10-11T00:00:00"/>
        <d v="2022-10-13T00:00:00"/>
        <d v="2022-10-14T00:00:00"/>
        <d v="2022-10-15T00:00:00"/>
        <d v="2022-10-16T00:00:00"/>
        <d v="2022-10-23T00:00:00"/>
        <d v="2022-10-30T00:00:00"/>
        <d v="2022-10-31T00:00:00"/>
        <d v="2022-11-01T00:00:00"/>
        <d v="2022-11-02T00:00:00"/>
        <d v="2022-11-03T00:00:00"/>
        <d v="2022-11-04T00:00:00"/>
        <d v="2022-11-05T00:00:00"/>
        <d v="2022-11-06T00:00:00"/>
        <d v="2022-11-07T00:00:00"/>
        <d v="2022-11-08T00:00:00"/>
        <d v="2022-11-09T00:00:00"/>
        <d v="2022-11-10T00:00:00"/>
        <d v="2022-11-13T00:00:00"/>
        <d v="2022-11-14T00:00:00"/>
        <d v="2022-11-15T00:00:00"/>
        <d v="2022-11-16T00:00:00"/>
        <d v="2022-11-18T00:00:00"/>
        <d v="2022-11-21T00:00:00"/>
        <d v="2022-11-23T00:00:00"/>
        <d v="2022-11-25T00:00:00"/>
        <d v="2022-11-26T00:00:00"/>
        <d v="2022-11-27T00:00:00"/>
        <d v="2022-11-28T00:00:00"/>
        <d v="2022-11-30T00:00:00"/>
        <d v="2022-12-03T00:00:00"/>
        <d v="2022-12-04T00:00:00"/>
        <d v="2022-12-07T00:00:00"/>
        <d v="2022-12-11T00:00:00"/>
        <d v="2022-12-12T00:00:00"/>
        <d v="2022-12-14T00:00:00"/>
        <d v="2022-12-15T00:00:00"/>
        <d v="2022-12-19T00:00:00"/>
        <d v="2022-12-21T00:00:00"/>
        <d v="2022-12-29T00:00:00"/>
        <d v="2022-12-30T00:00:00"/>
        <d v="2022-12-31T00:00:00"/>
      </sharedItems>
      <fieldGroup par="30"/>
    </cacheField>
    <cacheField name="PRODUCT ID" numFmtId="49">
      <sharedItems/>
    </cacheField>
    <cacheField name="QUANTITY" numFmtId="1">
      <sharedItems containsSemiMixedTypes="0" containsString="0" containsNumber="1" containsInteger="1" minValue="1" maxValue="15"/>
    </cacheField>
    <cacheField name="SALE TYPE" numFmtId="49">
      <sharedItems count="3">
        <s v="WHOLESALER"/>
        <s v="ONLINE"/>
        <s v="DIRECT SALES"/>
      </sharedItems>
    </cacheField>
    <cacheField name="PAYMENT MODE" numFmtId="49">
      <sharedItems count="2">
        <s v="ONLINE"/>
        <s v="CASH"/>
      </sharedItems>
    </cacheField>
    <cacheField name="DISCOUNT %" numFmtId="9">
      <sharedItems containsSemiMixedTypes="0" containsString="0" containsNumber="1" minValue="0" maxValue="0.54"/>
    </cacheField>
    <cacheField name="PRODUCT" numFmtId="49">
      <sharedItems/>
    </cacheField>
    <cacheField name="CATEGORY" numFmtId="49">
      <sharedItems count="5">
        <s v="Category03"/>
        <s v="Category05"/>
        <s v="Category02"/>
        <s v="Category01"/>
        <s v="Category04"/>
      </sharedItems>
    </cacheField>
    <cacheField name="UOM" numFmtId="49">
      <sharedItems/>
    </cacheField>
    <cacheField name="BUYING PRIZE" numFmtId="164">
      <sharedItems containsSemiMixedTypes="0" containsString="0" containsNumber="1" containsInteger="1" minValue="5" maxValue="150"/>
    </cacheField>
    <cacheField name="SELLING PRICE" numFmtId="164">
      <sharedItems containsSemiMixedTypes="0" containsString="0" containsNumber="1" minValue="6.7" maxValue="210"/>
    </cacheField>
    <cacheField name="Total Buying Value" numFmtId="164">
      <sharedItems containsSemiMixedTypes="0" containsString="0" containsNumber="1" containsInteger="1" minValue="5" maxValue="2250"/>
    </cacheField>
    <cacheField name="Total Selling Value" numFmtId="164">
      <sharedItems containsSemiMixedTypes="0" containsString="0" containsNumber="1" minValue="6.7" maxValue="3150"/>
    </cacheField>
    <cacheField name="Day" numFmtId="0">
      <sharedItems containsSemiMixedTypes="0" containsString="0" containsNumber="1" containsInteger="1" minValue="1" maxValue="31"/>
    </cacheField>
    <cacheField name="Month" numFmtId="49">
      <sharedItems count="12">
        <s v="Jan"/>
        <s v="Feb"/>
        <s v="Mar"/>
        <s v="Apr"/>
        <s v="May"/>
        <s v="Jun"/>
        <s v="Jul"/>
        <s v="Aug"/>
        <s v="Sep"/>
        <s v="Oct"/>
        <s v="Nov"/>
        <s v="Dec"/>
      </sharedItems>
    </cacheField>
    <cacheField name="Year" numFmtId="1">
      <sharedItems containsSemiMixedTypes="0" containsString="0" containsNumber="1" containsInteger="1" minValue="2021" maxValue="2022" count="2">
        <n v="2021"/>
        <n v="2022"/>
      </sharedItems>
    </cacheField>
    <cacheField name="total_discount_value" numFmtId="164">
      <sharedItems containsSemiMixedTypes="0" containsString="0" containsNumber="1" minValue="0" maxValue="1600.1759999999999"/>
    </cacheField>
    <cacheField name="profit_per_product" numFmtId="164">
      <sharedItems containsSemiMixedTypes="0" containsString="0" containsNumber="1" minValue="1.33" maxValue="60"/>
    </cacheField>
    <cacheField name="total_profit" numFmtId="164">
      <sharedItems containsSemiMixedTypes="0" containsString="0" containsNumber="1" minValue="1.7" maxValue="900"/>
    </cacheField>
    <cacheField name="profit_margin" numFmtId="9">
      <sharedItems containsSemiMixedTypes="0" containsString="0" containsNumber="1" minValue="5.3526027030643651E-2" maxValue="0.2857142857142857"/>
    </cacheField>
    <cacheField name="sales_category" numFmtId="49">
      <sharedItems/>
    </cacheField>
    <cacheField name="payment_type_indicator" numFmtId="49">
      <sharedItems/>
    </cacheField>
    <cacheField name="month_year" numFmtId="49">
      <sharedItems count="24">
        <s v="Jan2021"/>
        <s v="Feb2021"/>
        <s v="Mar2021"/>
        <s v="Apr2021"/>
        <s v="May2021"/>
        <s v="Jun2021"/>
        <s v="Jul2021"/>
        <s v="Aug2021"/>
        <s v="Sep2021"/>
        <s v="Oct2021"/>
        <s v="Nov2021"/>
        <s v="Dec2021"/>
        <s v="Jan2022"/>
        <s v="Feb2022"/>
        <s v="Mar2022"/>
        <s v="Apr2022"/>
        <s v="May2022"/>
        <s v="Jun2022"/>
        <s v="Jul2022"/>
        <s v="Aug2022"/>
        <s v="Sep2022"/>
        <s v="Oct2022"/>
        <s v="Nov2022"/>
        <s v="Dec2022"/>
      </sharedItems>
    </cacheField>
    <cacheField name="transaction_date" numFmtId="49">
      <sharedItems count="521">
        <s v="44197P0024"/>
        <s v="44198P0038"/>
        <s v="44198P0013"/>
        <s v="44199P0004"/>
        <s v="44200P0035"/>
        <s v="44205P0031"/>
        <s v="44205P0003"/>
        <s v="44205P0025"/>
        <s v="44207P0037"/>
        <s v="44207P0014"/>
        <s v="44207P0042"/>
        <s v="44208P0042"/>
        <s v="44214P0044"/>
        <s v="44214P0023"/>
        <s v="44215P0035"/>
        <s v="44216P0034"/>
        <s v="44216P0020"/>
        <s v="44217P0004"/>
        <s v="44217P0003"/>
        <s v="44217P0042"/>
        <s v="44221P0034"/>
        <s v="44221P0035"/>
        <s v="44221P0031"/>
        <s v="44222P0044"/>
        <s v="44222P0006"/>
        <s v="44222P0001"/>
        <s v="44223P0040"/>
        <s v="44223P0032"/>
        <s v="44224P0004"/>
        <s v="44224P0029"/>
        <s v="44229P0010"/>
        <s v="44230P0016"/>
        <s v="44230P0022"/>
        <s v="44231P0037"/>
        <s v="44232P0043"/>
        <s v="44232P0005"/>
        <s v="44233P0035"/>
        <s v="44236P0034"/>
        <s v="44239P0008"/>
        <s v="44239P0023"/>
        <s v="44242P0027"/>
        <s v="44245P0015"/>
        <s v="44247P0030"/>
        <s v="44249P0013"/>
        <s v="44250P0025"/>
        <s v="44250P0005"/>
        <s v="44252P0002"/>
        <s v="44252P0032"/>
        <s v="44252P0030"/>
        <s v="44254P0018"/>
        <s v="44258P0011"/>
        <s v="44262P0021"/>
        <s v="44263P0027"/>
        <s v="44263P0044"/>
        <s v="44264P0029"/>
        <s v="44266P0025"/>
        <s v="44268P0028"/>
        <s v="44270P0039"/>
        <s v="44271P0012"/>
        <s v="44273P0042"/>
        <s v="44274P0028"/>
        <s v="44276P0020"/>
        <s v="44276P0039"/>
        <s v="44277P0002"/>
        <s v="44277P0012"/>
        <s v="44280P0024"/>
        <s v="44280P0006"/>
        <s v="44280P0029"/>
        <s v="44280P0038"/>
        <s v="44281P0001"/>
        <s v="44281P0042"/>
        <s v="44281P0010"/>
        <s v="44282P0030"/>
        <s v="44283P0007"/>
        <s v="44285P0038"/>
        <s v="44286P0042"/>
        <s v="44290P0040"/>
        <s v="44290P0009"/>
        <s v="44291P0031"/>
        <s v="44295P0005"/>
        <s v="44296P0022"/>
        <s v="44298P0037"/>
        <s v="44298P0029"/>
        <s v="44298P0027"/>
        <s v="44298P0033"/>
        <s v="44301P0017"/>
        <s v="44302P0018"/>
        <s v="44304P0038"/>
        <s v="44304P0019"/>
        <s v="44309P0042"/>
        <s v="44309P0028"/>
        <s v="44310P0030"/>
        <s v="44312P0037"/>
        <s v="44315P0030"/>
        <s v="44316P0029"/>
        <s v="44317P0018"/>
        <s v="44317P0042"/>
        <s v="44319P0034"/>
        <s v="44320P0015"/>
        <s v="44320P0014"/>
        <s v="44321P0009"/>
        <s v="44322P0008"/>
        <s v="44322P0009"/>
        <s v="44323P0018"/>
        <s v="44325P0016"/>
        <s v="44325P0028"/>
        <s v="44328P0016"/>
        <s v="44328P0035"/>
        <s v="44329P0029"/>
        <s v="44336P0042"/>
        <s v="44339P0040"/>
        <s v="44346P0023"/>
        <s v="44346P0013"/>
        <s v="44350P0021"/>
        <s v="44351P0020"/>
        <s v="44352P0022"/>
        <s v="44352P0035"/>
        <s v="44353P0033"/>
        <s v="44355P0028"/>
        <s v="44355P0004"/>
        <s v="44356P0001"/>
        <s v="44358P0032"/>
        <s v="44359P0041"/>
        <s v="44361P0025"/>
        <s v="44363P0019"/>
        <s v="44363P0015"/>
        <s v="44363P0039"/>
        <s v="44365P0025"/>
        <s v="44366P0041"/>
        <s v="44367P0016"/>
        <s v="44370P0016"/>
        <s v="44371P0011"/>
        <s v="44373P0009"/>
        <s v="44374P0005"/>
        <s v="44375P0021"/>
        <s v="44375P0035"/>
        <s v="44376P0014"/>
        <s v="44378P0005"/>
        <s v="44379P0010"/>
        <s v="44380P0033"/>
        <s v="44380P0003"/>
        <s v="44382P0002"/>
        <s v="44383P0041"/>
        <s v="44385P0004"/>
        <s v="44387P0034"/>
        <s v="44388P0009"/>
        <s v="44390P0019"/>
        <s v="44393P0023"/>
        <s v="44395P0027"/>
        <s v="44397P0038"/>
        <s v="44397P0043"/>
        <s v="44398P0029"/>
        <s v="44399P0026"/>
        <s v="44399P0024"/>
        <s v="44400P0036"/>
        <s v="44400P0037"/>
        <s v="44401P0009"/>
        <s v="44406P0044"/>
        <s v="44409P0001"/>
        <s v="44410P0023"/>
        <s v="44411P0022"/>
        <s v="44411P0034"/>
        <s v="44413P0028"/>
        <s v="44414P0037"/>
        <s v="44418P0005"/>
        <s v="44418P0044"/>
        <s v="44418P0006"/>
        <s v="44419P0023"/>
        <s v="44421P0011"/>
        <s v="44421P0027"/>
        <s v="44424P0003"/>
        <s v="44426P0025"/>
        <s v="44428P0020"/>
        <s v="44428P0031"/>
        <s v="44428P0028"/>
        <s v="44434P0039"/>
        <s v="44437P0034"/>
        <s v="44438P0013"/>
        <s v="44439P0001"/>
        <s v="44439P0035"/>
        <s v="44440P0024"/>
        <s v="44440P0003"/>
        <s v="44442P0041"/>
        <s v="44443P0028"/>
        <s v="44443P0023"/>
        <s v="44444P0032"/>
        <s v="44446P0019"/>
        <s v="44448P0044"/>
        <s v="44449P0030"/>
        <s v="44449P0001"/>
        <s v="44449P0026"/>
        <s v="44450P0001"/>
        <s v="44452P0041"/>
        <s v="44454P0042"/>
        <s v="44460P0020"/>
        <s v="44461P0040"/>
        <s v="44461P0002"/>
        <s v="44462P0018"/>
        <s v="44462P0021"/>
        <s v="44466P0034"/>
        <s v="44469P0014"/>
        <s v="44469P0006"/>
        <s v="44470P0030"/>
        <s v="44471P0014"/>
        <s v="44472P0019"/>
        <s v="44475P0035"/>
        <s v="44475P0036"/>
        <s v="44476P0026"/>
        <s v="44478P0038"/>
        <s v="44478P0032"/>
        <s v="44479P0035"/>
        <s v="44480P0011"/>
        <s v="44481P0027"/>
        <s v="44486P0001"/>
        <s v="44487P0025"/>
        <s v="44487P0021"/>
        <s v="44491P0011"/>
        <s v="44491P0024"/>
        <s v="44491P0009"/>
        <s v="44493P0011"/>
        <s v="44494P0044"/>
        <s v="44495P0004"/>
        <s v="44497P0008"/>
        <s v="44498P0038"/>
        <s v="44500P0021"/>
        <s v="44503P0013"/>
        <s v="44506P0036"/>
        <s v="44508P0007"/>
        <s v="44510P0042"/>
        <s v="44511P0040"/>
        <s v="44512P0010"/>
        <s v="44520P0034"/>
        <s v="44520P0008"/>
        <s v="44521P0014"/>
        <s v="44521P0006"/>
        <s v="44527P0012"/>
        <s v="44528P0040"/>
        <s v="44530P0039"/>
        <s v="44532P0016"/>
        <s v="44533P0034"/>
        <s v="44533P0019"/>
        <s v="44535P0004"/>
        <s v="44535P0010"/>
        <s v="44537P0013"/>
        <s v="44538P0044"/>
        <s v="44544P0042"/>
        <s v="44548P0003"/>
        <s v="44548P0022"/>
        <s v="44549P0023"/>
        <s v="44549P0029"/>
        <s v="44549P0011"/>
        <s v="44550P0012"/>
        <s v="44551P0026"/>
        <s v="44554P0042"/>
        <s v="44554P0036"/>
        <s v="44556P0041"/>
        <s v="44557P0029"/>
        <s v="44558P0029"/>
        <s v="44560P0010"/>
        <s v="44562P0022"/>
        <s v="44563P0010"/>
        <s v="44563P0015"/>
        <s v="44563P0033"/>
        <s v="44564P0043"/>
        <s v="44565P0012"/>
        <s v="44565P0029"/>
        <s v="44570P0032"/>
        <s v="44571P0034"/>
        <s v="44572P0032"/>
        <s v="44574P0019"/>
        <s v="44575P0011"/>
        <s v="44576P0022"/>
        <s v="44577P0014"/>
        <s v="44578P0040"/>
        <s v="44579P0008"/>
        <s v="44581P0021"/>
        <s v="44581P0014"/>
        <s v="44583P0001"/>
        <s v="44584P0002"/>
        <s v="44584P0042"/>
        <s v="44585P0030"/>
        <s v="44586P0017"/>
        <s v="44589P0016"/>
        <s v="44592P0023"/>
        <s v="44592P0041"/>
        <s v="44593P0005"/>
        <s v="44595P0014"/>
        <s v="44597P0018"/>
        <s v="44598P0002"/>
        <s v="44600P0005"/>
        <s v="44600P0004"/>
        <s v="44601P0032"/>
        <s v="44604P0010"/>
        <s v="44606P0026"/>
        <s v="44606P0028"/>
        <s v="44608P0032"/>
        <s v="44611P0002"/>
        <s v="44612P0012"/>
        <s v="44615P0013"/>
        <s v="44615P0016"/>
        <s v="44615P0036"/>
        <s v="44619P0012"/>
        <s v="44619P0005"/>
        <s v="44620P0037"/>
        <s v="44624P0026"/>
        <s v="44626P0004"/>
        <s v="44627P0003"/>
        <s v="44628P0044"/>
        <s v="44629P0030"/>
        <s v="44629P0004"/>
        <s v="44630P0033"/>
        <s v="44634P0016"/>
        <s v="44634P0026"/>
        <s v="44638P0019"/>
        <s v="44638P0027"/>
        <s v="44639P0041"/>
        <s v="44643P0032"/>
        <s v="44645P0001"/>
        <s v="44645P0030"/>
        <s v="44649P0032"/>
        <s v="44650P0001"/>
        <s v="44652P0002"/>
        <s v="44653P0002"/>
        <s v="44657P0040"/>
        <s v="44658P0026"/>
        <s v="44660P0039"/>
        <s v="44660P0002"/>
        <s v="44664P0016"/>
        <s v="44669P0041"/>
        <s v="44671P0018"/>
        <s v="44671P0012"/>
        <s v="44672P0030"/>
        <s v="44672P0026"/>
        <s v="44674P0044"/>
        <s v="44675P0034"/>
        <s v="44676P0004"/>
        <s v="44676P0003"/>
        <s v="44677P0027"/>
        <s v="44679P0014"/>
        <s v="44681P0016"/>
        <s v="44681P0027"/>
        <s v="44682P0034"/>
        <s v="44682P0033"/>
        <s v="44683P0013"/>
        <s v="44685P0020"/>
        <s v="44687P0034"/>
        <s v="44688P0015"/>
        <s v="44688P0027"/>
        <s v="44689P0022"/>
        <s v="44690P0017"/>
        <s v="44691P0009"/>
        <s v="44693P0011"/>
        <s v="44694P0012"/>
        <s v="44695P0008"/>
        <s v="44696P0020"/>
        <s v="44697P0010"/>
        <s v="44697P0031"/>
        <s v="44698P0027"/>
        <s v="44699P0027"/>
        <s v="44699P0038"/>
        <s v="44701P0044"/>
        <s v="44703P0015"/>
        <s v="44706P0002"/>
        <s v="44707P0028"/>
        <s v="44707P0027"/>
        <s v="44709P0041"/>
        <s v="44709P0008"/>
        <s v="44709P0010"/>
        <s v="44709P0004"/>
        <s v="44709P0020"/>
        <s v="44711P0044"/>
        <s v="44711P0005"/>
        <s v="44711P0033"/>
        <s v="44715P0008"/>
        <s v="44722P0028"/>
        <s v="44723P0039"/>
        <s v="44723P0021"/>
        <s v="44725P0026"/>
        <s v="44727P0042"/>
        <s v="44728P0029"/>
        <s v="44731P0002"/>
        <s v="44733P0017"/>
        <s v="44734P0040"/>
        <s v="44734P0001"/>
        <s v="44735P0004"/>
        <s v="44736P0018"/>
        <s v="44737P0012"/>
        <s v="44738P0034"/>
        <s v="44738P0043"/>
        <s v="44745P0033"/>
        <s v="44746P0007"/>
        <s v="44747P0025"/>
        <s v="44747P0015"/>
        <s v="44748P0041"/>
        <s v="44750P0018"/>
        <s v="44752P0032"/>
        <s v="44754P0028"/>
        <s v="44755P0025"/>
        <s v="44756P0033"/>
        <s v="44757P0004"/>
        <s v="44759P0041"/>
        <s v="44760P0010"/>
        <s v="44762P0042"/>
        <s v="44764P0034"/>
        <s v="44765P0018"/>
        <s v="44766P0006"/>
        <s v="44766P0027"/>
        <s v="44767P0044"/>
        <s v="44767P0017"/>
        <s v="44767P0003"/>
        <s v="44768P0003"/>
        <s v="44768P0026"/>
        <s v="44776P0012"/>
        <s v="44779P0016"/>
        <s v="44781P0016"/>
        <s v="44781P0032"/>
        <s v="44781P0021"/>
        <s v="44787P0030"/>
        <s v="44788P0011"/>
        <s v="44788P0015"/>
        <s v="44791P0029"/>
        <s v="44791P0010"/>
        <s v="44792P0007"/>
        <s v="44793P0023"/>
        <s v="44793P0033"/>
        <s v="44794P0016"/>
        <s v="44796P0044"/>
        <s v="44796P0029"/>
        <s v="44797P0005"/>
        <s v="44799P0019"/>
        <s v="44799P0037"/>
        <s v="44800P0039"/>
        <s v="44801P0005"/>
        <s v="44801P0039"/>
        <s v="44803P0006"/>
        <s v="44803P0043"/>
        <s v="44803P0025"/>
        <s v="44804P0015"/>
        <s v="44808P0002"/>
        <s v="44810P0005"/>
        <s v="44813P0041"/>
        <s v="44813P0003"/>
        <s v="44814P0035"/>
        <s v="44814P0038"/>
        <s v="44818P0029"/>
        <s v="44819P0037"/>
        <s v="44822P0026"/>
        <s v="44823P0033"/>
        <s v="44824P0033"/>
        <s v="44824P0001"/>
        <s v="44825P0018"/>
        <s v="44825P0026"/>
        <s v="44826P0043"/>
        <s v="44827P0012"/>
        <s v="44828P0032"/>
        <s v="44831P0036"/>
        <s v="44831P0044"/>
        <s v="44831P0038"/>
        <s v="44833P0034"/>
        <s v="44837P0011"/>
        <s v="44838P0007"/>
        <s v="44840P0035"/>
        <s v="44843P0038"/>
        <s v="44844P0019"/>
        <s v="44844P0044"/>
        <s v="44845P0008"/>
        <s v="44847P0002"/>
        <s v="44848P0044"/>
        <s v="44849P0015"/>
        <s v="44850P0036"/>
        <s v="44857P0024"/>
        <s v="44864P0042"/>
        <s v="44865P0038"/>
        <s v="44866P0012"/>
        <s v="44867P0015"/>
        <s v="44867P0030"/>
        <s v="44867P0035"/>
        <s v="44868P0020"/>
        <s v="44869P0008"/>
        <s v="44870P0019"/>
        <s v="44871P0043"/>
        <s v="44871P0015"/>
        <s v="44871P0042"/>
        <s v="44872P0040"/>
        <s v="44873P0036"/>
        <s v="44873P0019"/>
        <s v="44874P0027"/>
        <s v="44875P0018"/>
        <s v="44878P0027"/>
        <s v="44879P0002"/>
        <s v="44880P0012"/>
        <s v="44881P0017"/>
        <s v="44883P0034"/>
        <s v="44886P0020"/>
        <s v="44888P0036"/>
        <s v="44890P0004"/>
        <s v="44891P0032"/>
        <s v="44892P0034"/>
        <s v="44893P0031"/>
        <s v="44895P0015"/>
        <s v="44898P0028"/>
        <s v="44899P0026"/>
        <s v="44899P0044"/>
        <s v="44902P0038"/>
        <s v="44902P0016"/>
        <s v="44906P0027"/>
        <s v="44906P0013"/>
        <s v="44906P0014"/>
        <s v="44907P0030"/>
        <s v="44907P0041"/>
        <s v="44909P0005"/>
        <s v="44910P0009"/>
        <s v="44914P0044"/>
        <s v="44914P0011"/>
        <s v="44914P0009"/>
        <s v="44916P0006"/>
        <s v="44924P0008"/>
        <s v="44924P0042"/>
        <s v="44925P0041"/>
        <s v="44926P0033"/>
        <s v="44926P0011"/>
      </sharedItems>
    </cacheField>
    <cacheField name="profit_per_product_condescuento" numFmtId="164">
      <sharedItems containsSemiMixedTypes="0" containsString="0" containsNumber="1" minValue="-70.78840000000001" maxValue="55.800000000000011"/>
    </cacheField>
    <cacheField name="total_profit_condescuento" numFmtId="49">
      <sharedItems containsSemiMixedTypes="0" containsString="0" containsNumber="1" minValue="-849.46080000000006" maxValue="351.41119999999989"/>
    </cacheField>
    <cacheField name="Total Selling Value_condescuento" numFmtId="164">
      <sharedItems containsSemiMixedTypes="0" containsString="0" containsNumber="1" minValue="3.5510000000000002" maxValue="2445.5519999999997"/>
    </cacheField>
    <cacheField name="profit_margin_condescuento" numFmtId="9">
      <sharedItems containsSemiMixedTypes="0" containsString="0" containsNumber="1" minValue="-1.0072260136491371" maxValue="0.2711370262390671"/>
    </cacheField>
    <cacheField name="Meses (DATE)" numFmtId="0" databaseField="0">
      <fieldGroup base="0">
        <rangePr groupBy="months" startDate="2021-01-01T00:00:00" endDate="2023-01-01T00:00:00"/>
        <groupItems count="14">
          <s v="&lt;01/01/2021"/>
          <s v="ene"/>
          <s v="feb"/>
          <s v="mar"/>
          <s v="abr"/>
          <s v="may"/>
          <s v="jun"/>
          <s v="jul"/>
          <s v="ago"/>
          <s v="sep"/>
          <s v="oct"/>
          <s v="nov"/>
          <s v="dic"/>
          <s v="&gt;01/01/2023"/>
        </groupItems>
      </fieldGroup>
    </cacheField>
    <cacheField name="Trimestres (DATE)" numFmtId="0" databaseField="0">
      <fieldGroup base="0">
        <rangePr groupBy="quarters" startDate="2021-01-01T00:00:00" endDate="2023-01-01T00:00:00"/>
        <groupItems count="6">
          <s v="&lt;01/01/2021"/>
          <s v="Trim.1"/>
          <s v="Trim.2"/>
          <s v="Trim.3"/>
          <s v="Trim.4"/>
          <s v="&gt;01/01/2023"/>
        </groupItems>
      </fieldGroup>
    </cacheField>
    <cacheField name="Años (DATE)" numFmtId="0" databaseField="0">
      <fieldGroup base="0">
        <rangePr groupBy="years" startDate="2021-01-01T00:00:00" endDate="2023-01-01T00:00:00"/>
        <groupItems count="5">
          <s v="&lt;01/01/2021"/>
          <s v="2021"/>
          <s v="2022"/>
          <s v="2023"/>
          <s v="&gt;01/01/2023"/>
        </groupItems>
      </fieldGroup>
    </cacheField>
  </cacheFields>
  <extLst>
    <ext xmlns:x14="http://schemas.microsoft.com/office/spreadsheetml/2009/9/main" uri="{725AE2AE-9491-48be-B2B4-4EB974FC3084}">
      <x14:pivotCacheDefinition pivotCacheId="16279039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9">
  <r>
    <d v="2021-01-01T00:00:00"/>
    <s v="P0024"/>
    <n v="9"/>
    <x v="0"/>
    <x v="0"/>
    <n v="0.28000000000000003"/>
    <s v="Product24"/>
    <x v="0"/>
    <s v="Ft"/>
    <n v="144"/>
    <n v="156.96"/>
    <n v="1296"/>
    <n v="1412.64"/>
    <n v="1"/>
    <s v="Jan"/>
    <x v="0"/>
    <n v="395.53920000000005"/>
    <n v="12.960000000000008"/>
    <n v="116.64000000000007"/>
    <n v="8.2568807339449588E-2"/>
    <x v="0"/>
    <b v="0"/>
    <x v="0"/>
    <x v="0"/>
  </r>
  <r>
    <d v="2021-01-01T00:00:00"/>
    <s v="P0024"/>
    <n v="9"/>
    <x v="0"/>
    <x v="0"/>
    <n v="0.5"/>
    <s v="Product24"/>
    <x v="0"/>
    <s v="Ft"/>
    <n v="144"/>
    <n v="156.96"/>
    <n v="1296"/>
    <n v="1412.64"/>
    <n v="1"/>
    <s v="Jan"/>
    <x v="0"/>
    <n v="706.32"/>
    <n v="12.960000000000008"/>
    <n v="116.64000000000007"/>
    <n v="8.2568807339449588E-2"/>
    <x v="1"/>
    <b v="0"/>
    <x v="0"/>
    <x v="0"/>
  </r>
  <r>
    <d v="2021-01-02T00:00:00"/>
    <s v="P0013"/>
    <n v="6"/>
    <x v="1"/>
    <x v="1"/>
    <n v="0.38"/>
    <s v="Product13"/>
    <x v="1"/>
    <s v="Kg"/>
    <n v="112"/>
    <n v="122.08"/>
    <n v="672"/>
    <n v="732.48"/>
    <n v="2"/>
    <s v="Jan"/>
    <x v="0"/>
    <n v="278.3424"/>
    <n v="10.079999999999998"/>
    <n v="60.47999999999999"/>
    <n v="8.2568807339449532E-2"/>
    <x v="0"/>
    <b v="1"/>
    <x v="0"/>
    <x v="1"/>
  </r>
  <r>
    <d v="2021-01-02T00:00:00"/>
    <s v="P0038"/>
    <n v="15"/>
    <x v="2"/>
    <x v="1"/>
    <n v="0.36"/>
    <s v="Product38"/>
    <x v="2"/>
    <s v="Kg"/>
    <n v="72"/>
    <n v="79.92"/>
    <n v="1080"/>
    <n v="1198.8"/>
    <n v="2"/>
    <s v="Jan"/>
    <x v="0"/>
    <n v="431.56799999999998"/>
    <n v="7.9200000000000017"/>
    <n v="118.80000000000003"/>
    <n v="9.9099099099099128E-2"/>
    <x v="0"/>
    <b v="1"/>
    <x v="0"/>
    <x v="2"/>
  </r>
  <r>
    <d v="2021-01-02T00:00:00"/>
    <s v="P0038"/>
    <n v="15"/>
    <x v="2"/>
    <x v="1"/>
    <n v="0.34"/>
    <s v="Product38"/>
    <x v="2"/>
    <s v="Kg"/>
    <n v="72"/>
    <n v="79.92"/>
    <n v="1080"/>
    <n v="1198.8"/>
    <n v="2"/>
    <s v="Jan"/>
    <x v="0"/>
    <n v="407.59200000000004"/>
    <n v="7.9200000000000017"/>
    <n v="118.80000000000003"/>
    <n v="9.9099099099099128E-2"/>
    <x v="1"/>
    <b v="1"/>
    <x v="0"/>
    <x v="2"/>
  </r>
  <r>
    <d v="2021-01-03T00:00:00"/>
    <s v="P0004"/>
    <n v="5"/>
    <x v="1"/>
    <x v="0"/>
    <n v="0.43"/>
    <s v="Product04"/>
    <x v="3"/>
    <s v="Lt"/>
    <n v="44"/>
    <n v="48.84"/>
    <n v="220"/>
    <n v="244.2"/>
    <n v="3"/>
    <s v="Jan"/>
    <x v="0"/>
    <n v="105.006"/>
    <n v="4.8400000000000034"/>
    <n v="24.200000000000017"/>
    <n v="9.9099099099099169E-2"/>
    <x v="1"/>
    <b v="0"/>
    <x v="0"/>
    <x v="3"/>
  </r>
  <r>
    <d v="2021-01-04T00:00:00"/>
    <s v="P0035"/>
    <n v="12"/>
    <x v="2"/>
    <x v="0"/>
    <n v="0.12"/>
    <s v="Product35"/>
    <x v="4"/>
    <s v="No."/>
    <n v="5"/>
    <n v="6.7"/>
    <n v="60"/>
    <n v="80.400000000000006"/>
    <n v="4"/>
    <s v="Jan"/>
    <x v="0"/>
    <n v="9.6479999999999997"/>
    <n v="1.7000000000000002"/>
    <n v="20.400000000000002"/>
    <n v="0.2537313432835821"/>
    <x v="0"/>
    <b v="0"/>
    <x v="0"/>
    <x v="4"/>
  </r>
  <r>
    <d v="2021-01-09T00:00:00"/>
    <s v="P0025"/>
    <n v="4"/>
    <x v="1"/>
    <x v="0"/>
    <n v="0.18"/>
    <s v="Product25"/>
    <x v="0"/>
    <s v="No."/>
    <n v="7"/>
    <n v="8.33"/>
    <n v="28"/>
    <n v="33.32"/>
    <n v="9"/>
    <s v="Jan"/>
    <x v="0"/>
    <n v="5.9976000000000003"/>
    <n v="1.33"/>
    <n v="5.32"/>
    <n v="0.1596638655462185"/>
    <x v="1"/>
    <b v="0"/>
    <x v="0"/>
    <x v="5"/>
  </r>
  <r>
    <d v="2021-01-09T00:00:00"/>
    <s v="P0031"/>
    <n v="1"/>
    <x v="1"/>
    <x v="1"/>
    <n v="0.28000000000000003"/>
    <s v="Product31"/>
    <x v="4"/>
    <s v="Kg"/>
    <n v="93"/>
    <n v="104.16"/>
    <n v="93"/>
    <n v="104.16"/>
    <n v="9"/>
    <s v="Jan"/>
    <x v="0"/>
    <n v="29.164800000000003"/>
    <n v="11.159999999999997"/>
    <n v="11.159999999999997"/>
    <n v="0.10714285714285711"/>
    <x v="1"/>
    <b v="1"/>
    <x v="0"/>
    <x v="6"/>
  </r>
  <r>
    <d v="2021-01-09T00:00:00"/>
    <s v="P0003"/>
    <n v="8"/>
    <x v="1"/>
    <x v="1"/>
    <n v="0.45"/>
    <s v="Product03"/>
    <x v="3"/>
    <s v="Kg"/>
    <n v="71"/>
    <n v="80.94"/>
    <n v="568"/>
    <n v="647.52"/>
    <n v="9"/>
    <s v="Jan"/>
    <x v="0"/>
    <n v="291.38400000000001"/>
    <n v="9.9399999999999977"/>
    <n v="79.519999999999982"/>
    <n v="0.12280701754385963"/>
    <x v="1"/>
    <b v="1"/>
    <x v="0"/>
    <x v="7"/>
  </r>
  <r>
    <d v="2021-01-11T00:00:00"/>
    <s v="P0037"/>
    <n v="3"/>
    <x v="1"/>
    <x v="1"/>
    <n v="0.33"/>
    <s v="Product37"/>
    <x v="2"/>
    <s v="Kg"/>
    <n v="67"/>
    <n v="85.76"/>
    <n v="201"/>
    <n v="257.27999999999997"/>
    <n v="11"/>
    <s v="Jan"/>
    <x v="0"/>
    <n v="84.9024"/>
    <n v="18.760000000000005"/>
    <n v="56.280000000000015"/>
    <n v="0.21875000000000008"/>
    <x v="1"/>
    <b v="1"/>
    <x v="0"/>
    <x v="8"/>
  </r>
  <r>
    <d v="2021-01-11T00:00:00"/>
    <s v="P0014"/>
    <n v="4"/>
    <x v="0"/>
    <x v="0"/>
    <n v="0.15"/>
    <s v="Product14"/>
    <x v="1"/>
    <s v="Kg"/>
    <n v="112"/>
    <n v="146.72"/>
    <n v="448"/>
    <n v="586.88"/>
    <n v="11"/>
    <s v="Jan"/>
    <x v="0"/>
    <n v="88.031999999999996"/>
    <n v="34.72"/>
    <n v="138.88"/>
    <n v="0.23664122137404581"/>
    <x v="1"/>
    <b v="0"/>
    <x v="0"/>
    <x v="9"/>
  </r>
  <r>
    <d v="2021-01-11T00:00:00"/>
    <s v="P0042"/>
    <n v="4"/>
    <x v="1"/>
    <x v="0"/>
    <n v="0.23"/>
    <s v="Product42"/>
    <x v="2"/>
    <s v="Ft"/>
    <n v="120"/>
    <n v="162"/>
    <n v="480"/>
    <n v="648"/>
    <n v="11"/>
    <s v="Jan"/>
    <x v="0"/>
    <n v="149.04000000000002"/>
    <n v="42"/>
    <n v="168"/>
    <n v="0.25925925925925924"/>
    <x v="1"/>
    <b v="0"/>
    <x v="0"/>
    <x v="10"/>
  </r>
  <r>
    <d v="2021-01-12T00:00:00"/>
    <s v="P0042"/>
    <n v="10"/>
    <x v="2"/>
    <x v="1"/>
    <n v="0.16"/>
    <s v="Product42"/>
    <x v="2"/>
    <s v="Ft"/>
    <n v="120"/>
    <n v="162"/>
    <n v="1200"/>
    <n v="1620"/>
    <n v="12"/>
    <s v="Jan"/>
    <x v="0"/>
    <n v="259.2"/>
    <n v="42"/>
    <n v="420"/>
    <n v="0.25925925925925924"/>
    <x v="1"/>
    <b v="1"/>
    <x v="0"/>
    <x v="11"/>
  </r>
  <r>
    <d v="2021-01-18T00:00:00"/>
    <s v="P0044"/>
    <n v="13"/>
    <x v="1"/>
    <x v="0"/>
    <n v="0.51"/>
    <s v="Product44"/>
    <x v="2"/>
    <s v="Kg"/>
    <n v="76"/>
    <n v="82.08"/>
    <n v="988"/>
    <n v="1067.04"/>
    <n v="18"/>
    <s v="Jan"/>
    <x v="0"/>
    <n v="544.19039999999995"/>
    <n v="6.0799999999999983"/>
    <n v="79.039999999999978"/>
    <n v="7.4074074074074056E-2"/>
    <x v="1"/>
    <b v="0"/>
    <x v="0"/>
    <x v="12"/>
  </r>
  <r>
    <d v="2021-01-18T00:00:00"/>
    <s v="P0023"/>
    <n v="3"/>
    <x v="2"/>
    <x v="1"/>
    <n v="0.09"/>
    <s v="Product23"/>
    <x v="0"/>
    <s v="Ft"/>
    <n v="141"/>
    <n v="149"/>
    <n v="423"/>
    <n v="448.38"/>
    <n v="18"/>
    <s v="Jan"/>
    <x v="0"/>
    <n v="40.354199999999999"/>
    <n v="8"/>
    <n v="24"/>
    <n v="5.3526027030643651E-2"/>
    <x v="0"/>
    <b v="1"/>
    <x v="0"/>
    <x v="13"/>
  </r>
  <r>
    <d v="2021-01-19T00:00:00"/>
    <s v="P0035"/>
    <n v="6"/>
    <x v="1"/>
    <x v="1"/>
    <n v="0.43"/>
    <s v="Product35"/>
    <x v="4"/>
    <s v="No."/>
    <n v="5"/>
    <n v="6.7"/>
    <n v="30"/>
    <n v="40.200000000000003"/>
    <n v="19"/>
    <s v="Jan"/>
    <x v="0"/>
    <n v="17.286000000000001"/>
    <n v="1.7000000000000002"/>
    <n v="10.200000000000001"/>
    <n v="0.2537313432835821"/>
    <x v="0"/>
    <b v="1"/>
    <x v="0"/>
    <x v="14"/>
  </r>
  <r>
    <d v="2021-01-20T00:00:00"/>
    <s v="P0034"/>
    <n v="4"/>
    <x v="1"/>
    <x v="1"/>
    <n v="0.45"/>
    <s v="Product34"/>
    <x v="4"/>
    <s v="Lt"/>
    <n v="55"/>
    <n v="58.3"/>
    <n v="220"/>
    <n v="233.2"/>
    <n v="20"/>
    <s v="Jan"/>
    <x v="0"/>
    <n v="104.94"/>
    <n v="3.2999999999999972"/>
    <n v="13.199999999999989"/>
    <n v="5.6603773584905613E-2"/>
    <x v="1"/>
    <b v="1"/>
    <x v="0"/>
    <x v="15"/>
  </r>
  <r>
    <d v="2021-01-20T00:00:00"/>
    <s v="P0020"/>
    <n v="4"/>
    <x v="1"/>
    <x v="1"/>
    <n v="0.53"/>
    <s v="Product20"/>
    <x v="0"/>
    <s v="Lt"/>
    <n v="61"/>
    <n v="76.25"/>
    <n v="244"/>
    <n v="305"/>
    <n v="20"/>
    <s v="Jan"/>
    <x v="0"/>
    <n v="161.65"/>
    <n v="15.25"/>
    <n v="61"/>
    <n v="0.2"/>
    <x v="1"/>
    <b v="1"/>
    <x v="0"/>
    <x v="16"/>
  </r>
  <r>
    <d v="2021-01-21T00:00:00"/>
    <s v="P0004"/>
    <n v="15"/>
    <x v="0"/>
    <x v="1"/>
    <n v="0.34"/>
    <s v="Product04"/>
    <x v="3"/>
    <s v="Lt"/>
    <n v="44"/>
    <n v="48.84"/>
    <n v="660"/>
    <n v="732.6"/>
    <n v="21"/>
    <s v="Jan"/>
    <x v="0"/>
    <n v="249.08400000000003"/>
    <n v="4.8400000000000034"/>
    <n v="72.600000000000051"/>
    <n v="9.9099099099099169E-2"/>
    <x v="1"/>
    <b v="1"/>
    <x v="0"/>
    <x v="17"/>
  </r>
  <r>
    <d v="2021-01-21T00:00:00"/>
    <s v="P0003"/>
    <n v="9"/>
    <x v="1"/>
    <x v="0"/>
    <n v="0.28000000000000003"/>
    <s v="Product03"/>
    <x v="3"/>
    <s v="Kg"/>
    <n v="71"/>
    <n v="80.94"/>
    <n v="639"/>
    <n v="728.46"/>
    <n v="21"/>
    <s v="Jan"/>
    <x v="0"/>
    <n v="203.96880000000002"/>
    <n v="9.9399999999999977"/>
    <n v="89.45999999999998"/>
    <n v="0.12280701754385961"/>
    <x v="1"/>
    <b v="0"/>
    <x v="0"/>
    <x v="18"/>
  </r>
  <r>
    <d v="2021-01-21T00:00:00"/>
    <s v="P0042"/>
    <n v="6"/>
    <x v="1"/>
    <x v="0"/>
    <n v="0"/>
    <s v="Product42"/>
    <x v="2"/>
    <s v="Ft"/>
    <n v="120"/>
    <n v="162"/>
    <n v="720"/>
    <n v="972"/>
    <n v="21"/>
    <s v="Jan"/>
    <x v="0"/>
    <n v="0"/>
    <n v="42"/>
    <n v="252"/>
    <n v="0.25925925925925924"/>
    <x v="1"/>
    <b v="0"/>
    <x v="0"/>
    <x v="19"/>
  </r>
  <r>
    <d v="2021-01-25T00:00:00"/>
    <s v="P0035"/>
    <n v="7"/>
    <x v="1"/>
    <x v="0"/>
    <n v="0.25"/>
    <s v="Product35"/>
    <x v="4"/>
    <s v="No."/>
    <n v="5"/>
    <n v="6.7"/>
    <n v="35"/>
    <n v="46.9"/>
    <n v="25"/>
    <s v="Jan"/>
    <x v="0"/>
    <n v="11.725"/>
    <n v="1.7000000000000002"/>
    <n v="11.900000000000002"/>
    <n v="0.25373134328358216"/>
    <x v="1"/>
    <b v="0"/>
    <x v="0"/>
    <x v="20"/>
  </r>
  <r>
    <d v="2021-01-25T00:00:00"/>
    <s v="P0034"/>
    <n v="6"/>
    <x v="1"/>
    <x v="1"/>
    <n v="0.13"/>
    <s v="Product34"/>
    <x v="4"/>
    <s v="Lt"/>
    <n v="55"/>
    <n v="58.3"/>
    <n v="330"/>
    <n v="349.8"/>
    <n v="25"/>
    <s v="Jan"/>
    <x v="0"/>
    <n v="45.474000000000004"/>
    <n v="3.2999999999999972"/>
    <n v="19.799999999999983"/>
    <n v="5.6603773584905613E-2"/>
    <x v="1"/>
    <b v="1"/>
    <x v="0"/>
    <x v="21"/>
  </r>
  <r>
    <d v="2021-01-25T00:00:00"/>
    <s v="P0031"/>
    <n v="14"/>
    <x v="1"/>
    <x v="0"/>
    <n v="0.08"/>
    <s v="Product31"/>
    <x v="4"/>
    <s v="Kg"/>
    <n v="93"/>
    <n v="104.16"/>
    <n v="1302"/>
    <n v="1458.24"/>
    <n v="25"/>
    <s v="Jan"/>
    <x v="0"/>
    <n v="116.6592"/>
    <n v="11.159999999999997"/>
    <n v="156.23999999999995"/>
    <n v="0.10714285714285711"/>
    <x v="1"/>
    <b v="0"/>
    <x v="0"/>
    <x v="22"/>
  </r>
  <r>
    <d v="2021-01-26T00:00:00"/>
    <s v="P0001"/>
    <n v="7"/>
    <x v="2"/>
    <x v="0"/>
    <n v="0.53"/>
    <s v="Product01"/>
    <x v="3"/>
    <s v="Kg"/>
    <n v="98"/>
    <n v="103.88"/>
    <n v="686"/>
    <n v="727.16"/>
    <n v="26"/>
    <s v="Jan"/>
    <x v="0"/>
    <n v="385.39479999999998"/>
    <n v="5.8799999999999955"/>
    <n v="41.159999999999968"/>
    <n v="5.660377358490562E-2"/>
    <x v="1"/>
    <b v="0"/>
    <x v="0"/>
    <x v="23"/>
  </r>
  <r>
    <d v="2021-01-26T00:00:00"/>
    <s v="P0044"/>
    <n v="9"/>
    <x v="0"/>
    <x v="1"/>
    <n v="0.05"/>
    <s v="Product44"/>
    <x v="2"/>
    <s v="Kg"/>
    <n v="76"/>
    <n v="82.08"/>
    <n v="684"/>
    <n v="738.72"/>
    <n v="26"/>
    <s v="Jan"/>
    <x v="0"/>
    <n v="36.936"/>
    <n v="6.0799999999999983"/>
    <n v="54.719999999999985"/>
    <n v="7.4074074074074056E-2"/>
    <x v="1"/>
    <b v="1"/>
    <x v="0"/>
    <x v="24"/>
  </r>
  <r>
    <d v="2021-01-26T00:00:00"/>
    <s v="P0006"/>
    <n v="7"/>
    <x v="2"/>
    <x v="1"/>
    <n v="0.53"/>
    <s v="Product06"/>
    <x v="3"/>
    <s v="Kg"/>
    <n v="75"/>
    <n v="85.5"/>
    <n v="525"/>
    <n v="598.5"/>
    <n v="26"/>
    <s v="Jan"/>
    <x v="0"/>
    <n v="317.20500000000004"/>
    <n v="10.5"/>
    <n v="73.5"/>
    <n v="0.12280701754385964"/>
    <x v="0"/>
    <b v="1"/>
    <x v="0"/>
    <x v="25"/>
  </r>
  <r>
    <d v="2021-01-27T00:00:00"/>
    <s v="P0032"/>
    <n v="3"/>
    <x v="0"/>
    <x v="0"/>
    <n v="0.22"/>
    <s v="Product32"/>
    <x v="4"/>
    <s v="Kg"/>
    <n v="89"/>
    <n v="117.48"/>
    <n v="267"/>
    <n v="352.44"/>
    <n v="27"/>
    <s v="Jan"/>
    <x v="0"/>
    <n v="77.536799999999999"/>
    <n v="28.480000000000004"/>
    <n v="85.440000000000012"/>
    <n v="0.24242424242424246"/>
    <x v="1"/>
    <b v="0"/>
    <x v="0"/>
    <x v="26"/>
  </r>
  <r>
    <d v="2021-01-27T00:00:00"/>
    <s v="P0040"/>
    <n v="7"/>
    <x v="0"/>
    <x v="0"/>
    <n v="0.35"/>
    <s v="Product40"/>
    <x v="2"/>
    <s v="Kg"/>
    <n v="90"/>
    <n v="115.2"/>
    <n v="630"/>
    <n v="806.4"/>
    <n v="27"/>
    <s v="Jan"/>
    <x v="0"/>
    <n v="282.23999999999995"/>
    <n v="25.200000000000003"/>
    <n v="176.40000000000003"/>
    <n v="0.21875000000000006"/>
    <x v="1"/>
    <b v="0"/>
    <x v="0"/>
    <x v="27"/>
  </r>
  <r>
    <d v="2021-01-28T00:00:00"/>
    <s v="P0029"/>
    <n v="2"/>
    <x v="1"/>
    <x v="1"/>
    <n v="0.28000000000000003"/>
    <s v="Product29"/>
    <x v="4"/>
    <s v="Lt"/>
    <n v="47"/>
    <n v="53.11"/>
    <n v="94"/>
    <n v="106.22"/>
    <n v="28"/>
    <s v="Jan"/>
    <x v="0"/>
    <n v="29.741600000000002"/>
    <n v="6.1099999999999994"/>
    <n v="12.219999999999999"/>
    <n v="0.1150442477876106"/>
    <x v="1"/>
    <b v="1"/>
    <x v="0"/>
    <x v="28"/>
  </r>
  <r>
    <d v="2021-01-28T00:00:00"/>
    <s v="P0004"/>
    <n v="10"/>
    <x v="2"/>
    <x v="1"/>
    <n v="0.5"/>
    <s v="Product04"/>
    <x v="3"/>
    <s v="Lt"/>
    <n v="44"/>
    <n v="48.84"/>
    <n v="440"/>
    <n v="488.4"/>
    <n v="28"/>
    <s v="Jan"/>
    <x v="0"/>
    <n v="244.2"/>
    <n v="4.8400000000000034"/>
    <n v="48.400000000000034"/>
    <n v="9.9099099099099169E-2"/>
    <x v="1"/>
    <b v="1"/>
    <x v="0"/>
    <x v="29"/>
  </r>
  <r>
    <d v="2021-02-02T00:00:00"/>
    <s v="P0010"/>
    <n v="7"/>
    <x v="2"/>
    <x v="0"/>
    <n v="0.24"/>
    <s v="Product10"/>
    <x v="1"/>
    <s v="Ft"/>
    <n v="148"/>
    <n v="164.28"/>
    <n v="1036"/>
    <n v="1149.96"/>
    <n v="2"/>
    <s v="Feb"/>
    <x v="0"/>
    <n v="275.99040000000002"/>
    <n v="16.28"/>
    <n v="113.96000000000001"/>
    <n v="9.90990990990991E-2"/>
    <x v="1"/>
    <b v="0"/>
    <x v="1"/>
    <x v="30"/>
  </r>
  <r>
    <d v="2021-02-03T00:00:00"/>
    <s v="P0022"/>
    <n v="2"/>
    <x v="0"/>
    <x v="1"/>
    <n v="0.45"/>
    <s v="Product22"/>
    <x v="0"/>
    <s v="Ft"/>
    <n v="121"/>
    <n v="141.57"/>
    <n v="242"/>
    <n v="283.14"/>
    <n v="3"/>
    <s v="Feb"/>
    <x v="0"/>
    <n v="127.413"/>
    <n v="20.569999999999993"/>
    <n v="41.139999999999986"/>
    <n v="0.14529914529914525"/>
    <x v="0"/>
    <b v="1"/>
    <x v="1"/>
    <x v="31"/>
  </r>
  <r>
    <d v="2021-02-03T00:00:00"/>
    <s v="P0016"/>
    <n v="13"/>
    <x v="1"/>
    <x v="0"/>
    <n v="0.2"/>
    <s v="Product16"/>
    <x v="1"/>
    <s v="No."/>
    <n v="13"/>
    <n v="16.64"/>
    <n v="169"/>
    <n v="216.32"/>
    <n v="3"/>
    <s v="Feb"/>
    <x v="0"/>
    <n v="43.264000000000003"/>
    <n v="3.6400000000000006"/>
    <n v="47.320000000000007"/>
    <n v="0.21875000000000003"/>
    <x v="1"/>
    <b v="0"/>
    <x v="1"/>
    <x v="32"/>
  </r>
  <r>
    <d v="2021-02-04T00:00:00"/>
    <s v="P0037"/>
    <n v="4"/>
    <x v="2"/>
    <x v="0"/>
    <n v="0.06"/>
    <s v="Product37"/>
    <x v="2"/>
    <s v="Kg"/>
    <n v="67"/>
    <n v="85.76"/>
    <n v="268"/>
    <n v="343.04"/>
    <n v="4"/>
    <s v="Feb"/>
    <x v="0"/>
    <n v="20.5824"/>
    <n v="18.760000000000005"/>
    <n v="75.04000000000002"/>
    <n v="0.21875000000000006"/>
    <x v="1"/>
    <b v="0"/>
    <x v="1"/>
    <x v="33"/>
  </r>
  <r>
    <d v="2021-02-05T00:00:00"/>
    <s v="P0005"/>
    <n v="1"/>
    <x v="1"/>
    <x v="1"/>
    <n v="0.37"/>
    <s v="Product05"/>
    <x v="3"/>
    <s v="Ft"/>
    <n v="133"/>
    <n v="155.61000000000001"/>
    <n v="133"/>
    <n v="155.61000000000001"/>
    <n v="5"/>
    <s v="Feb"/>
    <x v="0"/>
    <n v="57.575700000000005"/>
    <n v="22.610000000000014"/>
    <n v="22.610000000000014"/>
    <n v="0.14529914529914537"/>
    <x v="1"/>
    <b v="1"/>
    <x v="1"/>
    <x v="34"/>
  </r>
  <r>
    <d v="2021-02-05T00:00:00"/>
    <s v="P0043"/>
    <n v="7"/>
    <x v="2"/>
    <x v="1"/>
    <n v="0.37"/>
    <s v="Product43"/>
    <x v="2"/>
    <s v="Kg"/>
    <n v="67"/>
    <n v="83.08"/>
    <n v="469"/>
    <n v="581.55999999999995"/>
    <n v="5"/>
    <s v="Feb"/>
    <x v="0"/>
    <n v="215.17719999999997"/>
    <n v="16.079999999999998"/>
    <n v="112.55999999999999"/>
    <n v="0.19354838709677419"/>
    <x v="1"/>
    <b v="1"/>
    <x v="1"/>
    <x v="35"/>
  </r>
  <r>
    <d v="2021-02-05T00:00:00"/>
    <s v="P0043"/>
    <n v="9"/>
    <x v="1"/>
    <x v="1"/>
    <n v="0.5"/>
    <s v="Product43"/>
    <x v="2"/>
    <s v="Kg"/>
    <n v="67"/>
    <n v="83.08"/>
    <n v="603"/>
    <n v="747.72"/>
    <n v="5"/>
    <s v="Feb"/>
    <x v="0"/>
    <n v="373.86"/>
    <n v="16.079999999999998"/>
    <n v="144.71999999999997"/>
    <n v="0.19354838709677416"/>
    <x v="1"/>
    <b v="1"/>
    <x v="1"/>
    <x v="35"/>
  </r>
  <r>
    <d v="2021-02-06T00:00:00"/>
    <s v="P0035"/>
    <n v="1"/>
    <x v="1"/>
    <x v="1"/>
    <n v="0.47"/>
    <s v="Product35"/>
    <x v="4"/>
    <s v="No."/>
    <n v="5"/>
    <n v="6.7"/>
    <n v="5"/>
    <n v="6.7"/>
    <n v="6"/>
    <s v="Feb"/>
    <x v="0"/>
    <n v="3.149"/>
    <n v="1.7000000000000002"/>
    <n v="1.7000000000000002"/>
    <n v="0.2537313432835821"/>
    <x v="1"/>
    <b v="1"/>
    <x v="1"/>
    <x v="36"/>
  </r>
  <r>
    <d v="2021-02-09T00:00:00"/>
    <s v="P0034"/>
    <n v="14"/>
    <x v="1"/>
    <x v="0"/>
    <n v="0.02"/>
    <s v="Product34"/>
    <x v="4"/>
    <s v="Lt"/>
    <n v="55"/>
    <n v="58.3"/>
    <n v="770"/>
    <n v="816.19999999999993"/>
    <n v="9"/>
    <s v="Feb"/>
    <x v="0"/>
    <n v="16.323999999999998"/>
    <n v="3.2999999999999972"/>
    <n v="46.19999999999996"/>
    <n v="5.6603773584905613E-2"/>
    <x v="1"/>
    <b v="0"/>
    <x v="1"/>
    <x v="37"/>
  </r>
  <r>
    <d v="2021-02-12T00:00:00"/>
    <s v="P0023"/>
    <n v="9"/>
    <x v="2"/>
    <x v="1"/>
    <n v="0.44"/>
    <s v="Product23"/>
    <x v="0"/>
    <s v="Ft"/>
    <n v="141"/>
    <n v="149.46"/>
    <n v="1269"/>
    <n v="1345.14"/>
    <n v="12"/>
    <s v="Feb"/>
    <x v="0"/>
    <n v="591.86160000000007"/>
    <n v="8.460000000000008"/>
    <n v="76.140000000000072"/>
    <n v="5.660377358490571E-2"/>
    <x v="0"/>
    <b v="1"/>
    <x v="1"/>
    <x v="38"/>
  </r>
  <r>
    <d v="2021-02-12T00:00:00"/>
    <s v="P0008"/>
    <n v="7"/>
    <x v="1"/>
    <x v="1"/>
    <n v="0.49"/>
    <s v="Product08"/>
    <x v="3"/>
    <s v="Kg"/>
    <n v="83"/>
    <n v="94.62"/>
    <n v="581"/>
    <n v="662.34"/>
    <n v="12"/>
    <s v="Feb"/>
    <x v="0"/>
    <n v="324.54660000000001"/>
    <n v="11.620000000000005"/>
    <n v="81.340000000000032"/>
    <n v="0.1228070175438597"/>
    <x v="1"/>
    <b v="1"/>
    <x v="1"/>
    <x v="39"/>
  </r>
  <r>
    <d v="2021-02-15T00:00:00"/>
    <s v="P0027"/>
    <n v="4"/>
    <x v="1"/>
    <x v="0"/>
    <n v="0"/>
    <s v="Product27"/>
    <x v="4"/>
    <s v="Lt"/>
    <n v="48"/>
    <n v="57.12"/>
    <n v="192"/>
    <n v="228.48"/>
    <n v="15"/>
    <s v="Feb"/>
    <x v="0"/>
    <n v="0"/>
    <n v="9.1199999999999974"/>
    <n v="36.47999999999999"/>
    <n v="0.15966386554621845"/>
    <x v="1"/>
    <b v="0"/>
    <x v="1"/>
    <x v="40"/>
  </r>
  <r>
    <d v="2021-02-18T00:00:00"/>
    <s v="P0015"/>
    <n v="6"/>
    <x v="2"/>
    <x v="1"/>
    <n v="0.25"/>
    <s v="Product15"/>
    <x v="1"/>
    <s v="No."/>
    <n v="12"/>
    <n v="15.72"/>
    <n v="72"/>
    <n v="94.32"/>
    <n v="18"/>
    <s v="Feb"/>
    <x v="0"/>
    <n v="23.58"/>
    <n v="3.7200000000000006"/>
    <n v="22.320000000000004"/>
    <n v="0.23664122137404586"/>
    <x v="0"/>
    <b v="1"/>
    <x v="1"/>
    <x v="41"/>
  </r>
  <r>
    <d v="2021-02-20T00:00:00"/>
    <s v="P0030"/>
    <n v="11"/>
    <x v="2"/>
    <x v="1"/>
    <n v="0.5"/>
    <s v="Product30"/>
    <x v="4"/>
    <s v="Ft"/>
    <n v="148"/>
    <n v="201.28"/>
    <n v="1628"/>
    <n v="2214.08"/>
    <n v="20"/>
    <s v="Feb"/>
    <x v="0"/>
    <n v="1107.04"/>
    <n v="53.28"/>
    <n v="586.08000000000004"/>
    <n v="0.26470588235294118"/>
    <x v="1"/>
    <b v="1"/>
    <x v="1"/>
    <x v="42"/>
  </r>
  <r>
    <d v="2021-02-22T00:00:00"/>
    <s v="P0013"/>
    <n v="5"/>
    <x v="2"/>
    <x v="1"/>
    <n v="0.14000000000000001"/>
    <s v="Product13"/>
    <x v="1"/>
    <s v="Kg"/>
    <n v="112"/>
    <n v="122.08"/>
    <n v="560"/>
    <n v="610.4"/>
    <n v="22"/>
    <s v="Feb"/>
    <x v="0"/>
    <n v="85.456000000000003"/>
    <n v="10.079999999999998"/>
    <n v="50.399999999999991"/>
    <n v="8.2568807339449532E-2"/>
    <x v="1"/>
    <b v="1"/>
    <x v="1"/>
    <x v="43"/>
  </r>
  <r>
    <d v="2021-02-23T00:00:00"/>
    <s v="P0025"/>
    <n v="3"/>
    <x v="1"/>
    <x v="1"/>
    <n v="0.42"/>
    <s v="Product25"/>
    <x v="0"/>
    <s v="No."/>
    <n v="7"/>
    <n v="8.33"/>
    <n v="21"/>
    <n v="24.99"/>
    <n v="23"/>
    <s v="Feb"/>
    <x v="0"/>
    <n v="10.495799999999999"/>
    <n v="1.33"/>
    <n v="3.99"/>
    <n v="0.1596638655462185"/>
    <x v="2"/>
    <b v="1"/>
    <x v="1"/>
    <x v="44"/>
  </r>
  <r>
    <d v="2021-02-23T00:00:00"/>
    <s v="P0005"/>
    <n v="2"/>
    <x v="1"/>
    <x v="0"/>
    <n v="0.14000000000000001"/>
    <s v="Product05"/>
    <x v="3"/>
    <s v="Ft"/>
    <n v="133"/>
    <n v="155.61000000000001"/>
    <n v="266"/>
    <n v="311.22000000000003"/>
    <n v="23"/>
    <s v="Feb"/>
    <x v="0"/>
    <n v="43.570800000000006"/>
    <n v="22.610000000000014"/>
    <n v="45.220000000000027"/>
    <n v="0.14529914529914537"/>
    <x v="1"/>
    <b v="0"/>
    <x v="1"/>
    <x v="45"/>
  </r>
  <r>
    <d v="2021-02-25T00:00:00"/>
    <s v="P0030"/>
    <n v="2"/>
    <x v="1"/>
    <x v="0"/>
    <n v="0.45"/>
    <s v="Product30"/>
    <x v="4"/>
    <s v="Ft"/>
    <n v="148"/>
    <n v="201.28"/>
    <n v="296"/>
    <n v="402.56"/>
    <n v="25"/>
    <s v="Feb"/>
    <x v="0"/>
    <n v="181.15200000000002"/>
    <n v="53.28"/>
    <n v="106.56"/>
    <n v="0.26470588235294118"/>
    <x v="1"/>
    <b v="0"/>
    <x v="1"/>
    <x v="46"/>
  </r>
  <r>
    <d v="2021-02-25T00:00:00"/>
    <s v="P0002"/>
    <n v="4"/>
    <x v="0"/>
    <x v="0"/>
    <n v="0.34"/>
    <s v="Product02"/>
    <x v="3"/>
    <s v="Kg"/>
    <n v="105"/>
    <n v="142.80000000000001"/>
    <n v="420"/>
    <n v="571.20000000000005"/>
    <n v="25"/>
    <s v="Feb"/>
    <x v="0"/>
    <n v="194.20800000000003"/>
    <n v="37.800000000000011"/>
    <n v="151.20000000000005"/>
    <n v="0.26470588235294124"/>
    <x v="1"/>
    <b v="0"/>
    <x v="1"/>
    <x v="47"/>
  </r>
  <r>
    <d v="2021-02-25T00:00:00"/>
    <s v="P0032"/>
    <n v="11"/>
    <x v="2"/>
    <x v="1"/>
    <n v="0.02"/>
    <s v="Product32"/>
    <x v="4"/>
    <s v="Kg"/>
    <n v="89"/>
    <n v="117.48"/>
    <n v="979"/>
    <n v="1292.28"/>
    <n v="25"/>
    <s v="Feb"/>
    <x v="0"/>
    <n v="25.845600000000001"/>
    <n v="28.480000000000004"/>
    <n v="313.28000000000003"/>
    <n v="0.24242424242424246"/>
    <x v="1"/>
    <b v="1"/>
    <x v="1"/>
    <x v="48"/>
  </r>
  <r>
    <d v="2021-02-27T00:00:00"/>
    <s v="P0018"/>
    <n v="11"/>
    <x v="0"/>
    <x v="0"/>
    <n v="0.45"/>
    <s v="Product18"/>
    <x v="1"/>
    <s v="No."/>
    <n v="37"/>
    <n v="49.21"/>
    <n v="407"/>
    <n v="541.31000000000006"/>
    <n v="27"/>
    <s v="Feb"/>
    <x v="0"/>
    <n v="243.58950000000004"/>
    <n v="12.21"/>
    <n v="134.31"/>
    <n v="0.24812030075187969"/>
    <x v="0"/>
    <b v="0"/>
    <x v="1"/>
    <x v="49"/>
  </r>
  <r>
    <d v="2021-03-03T00:00:00"/>
    <s v="P0011"/>
    <n v="1"/>
    <x v="1"/>
    <x v="0"/>
    <n v="0.53"/>
    <s v="Product11"/>
    <x v="1"/>
    <s v="Lt"/>
    <n v="44"/>
    <n v="48.4"/>
    <n v="44"/>
    <n v="48.4"/>
    <n v="3"/>
    <s v="Mar"/>
    <x v="0"/>
    <n v="25.652000000000001"/>
    <n v="4.3999999999999986"/>
    <n v="4.3999999999999986"/>
    <n v="9.0909090909090884E-2"/>
    <x v="1"/>
    <b v="0"/>
    <x v="2"/>
    <x v="50"/>
  </r>
  <r>
    <d v="2021-03-07T00:00:00"/>
    <s v="P0021"/>
    <n v="9"/>
    <x v="1"/>
    <x v="1"/>
    <n v="0.49"/>
    <s v="Product21"/>
    <x v="0"/>
    <s v="Ft"/>
    <n v="126"/>
    <n v="162.54"/>
    <n v="1134"/>
    <n v="1462.86"/>
    <n v="7"/>
    <s v="Mar"/>
    <x v="0"/>
    <n v="716.80139999999994"/>
    <n v="36.539999999999992"/>
    <n v="328.8599999999999"/>
    <n v="0.22480620155038755"/>
    <x v="1"/>
    <b v="1"/>
    <x v="2"/>
    <x v="51"/>
  </r>
  <r>
    <d v="2021-03-08T00:00:00"/>
    <s v="P0027"/>
    <n v="6"/>
    <x v="2"/>
    <x v="1"/>
    <n v="0.36"/>
    <s v="Product27"/>
    <x v="4"/>
    <s v="Lt"/>
    <n v="48"/>
    <n v="57.12"/>
    <n v="288"/>
    <n v="342.72"/>
    <n v="8"/>
    <s v="Mar"/>
    <x v="0"/>
    <n v="123.37920000000001"/>
    <n v="9.1199999999999974"/>
    <n v="54.719999999999985"/>
    <n v="0.15966386554621842"/>
    <x v="1"/>
    <b v="1"/>
    <x v="2"/>
    <x v="52"/>
  </r>
  <r>
    <d v="2021-03-08T00:00:00"/>
    <s v="P0044"/>
    <n v="9"/>
    <x v="2"/>
    <x v="0"/>
    <n v="0.1"/>
    <s v="Product44"/>
    <x v="2"/>
    <s v="Kg"/>
    <n v="76"/>
    <n v="82.08"/>
    <n v="684"/>
    <n v="738.72"/>
    <n v="8"/>
    <s v="Mar"/>
    <x v="0"/>
    <n v="73.872"/>
    <n v="6.0799999999999983"/>
    <n v="54.719999999999985"/>
    <n v="7.4074074074074056E-2"/>
    <x v="0"/>
    <b v="0"/>
    <x v="2"/>
    <x v="53"/>
  </r>
  <r>
    <d v="2021-03-09T00:00:00"/>
    <s v="P0029"/>
    <n v="6"/>
    <x v="0"/>
    <x v="0"/>
    <n v="0.44"/>
    <s v="Product29"/>
    <x v="4"/>
    <s v="Lt"/>
    <n v="47"/>
    <n v="53.11"/>
    <n v="282"/>
    <n v="318.66000000000003"/>
    <n v="9"/>
    <s v="Mar"/>
    <x v="0"/>
    <n v="140.21040000000002"/>
    <n v="6.1099999999999994"/>
    <n v="36.659999999999997"/>
    <n v="0.1150442477876106"/>
    <x v="1"/>
    <b v="0"/>
    <x v="2"/>
    <x v="54"/>
  </r>
  <r>
    <d v="2021-03-11T00:00:00"/>
    <s v="P0025"/>
    <n v="11"/>
    <x v="1"/>
    <x v="1"/>
    <n v="0.5"/>
    <s v="Product25"/>
    <x v="0"/>
    <s v="No."/>
    <n v="7"/>
    <n v="8.33"/>
    <n v="77"/>
    <n v="91.63"/>
    <n v="11"/>
    <s v="Mar"/>
    <x v="0"/>
    <n v="45.814999999999998"/>
    <n v="1.33"/>
    <n v="14.63"/>
    <n v="0.1596638655462185"/>
    <x v="1"/>
    <b v="1"/>
    <x v="2"/>
    <x v="55"/>
  </r>
  <r>
    <d v="2021-03-13T00:00:00"/>
    <s v="P0028"/>
    <n v="10"/>
    <x v="0"/>
    <x v="1"/>
    <n v="0.18"/>
    <s v="Product28"/>
    <x v="4"/>
    <s v="No."/>
    <n v="37"/>
    <n v="41.81"/>
    <n v="370"/>
    <n v="418.1"/>
    <n v="13"/>
    <s v="Mar"/>
    <x v="0"/>
    <n v="75.257999999999996"/>
    <n v="4.8100000000000023"/>
    <n v="48.100000000000023"/>
    <n v="0.11504424778761067"/>
    <x v="1"/>
    <b v="1"/>
    <x v="2"/>
    <x v="56"/>
  </r>
  <r>
    <d v="2021-03-15T00:00:00"/>
    <s v="P0039"/>
    <n v="11"/>
    <x v="2"/>
    <x v="1"/>
    <n v="0.19"/>
    <s v="Product39"/>
    <x v="2"/>
    <s v="No."/>
    <n v="37"/>
    <n v="42.55"/>
    <n v="407"/>
    <n v="468.05"/>
    <n v="15"/>
    <s v="Mar"/>
    <x v="0"/>
    <n v="88.929500000000004"/>
    <n v="5.5499999999999972"/>
    <n v="61.049999999999969"/>
    <n v="0.13043478260869559"/>
    <x v="1"/>
    <b v="1"/>
    <x v="2"/>
    <x v="57"/>
  </r>
  <r>
    <d v="2021-03-16T00:00:00"/>
    <s v="P0012"/>
    <n v="14"/>
    <x v="1"/>
    <x v="1"/>
    <n v="0.02"/>
    <s v="Product12"/>
    <x v="1"/>
    <s v="Kg"/>
    <n v="73"/>
    <n v="94.17"/>
    <n v="1022"/>
    <n v="1318.38"/>
    <n v="16"/>
    <s v="Mar"/>
    <x v="0"/>
    <n v="26.367600000000003"/>
    <n v="21.17"/>
    <n v="296.38"/>
    <n v="0.22480620155038758"/>
    <x v="1"/>
    <b v="1"/>
    <x v="2"/>
    <x v="58"/>
  </r>
  <r>
    <d v="2021-03-18T00:00:00"/>
    <s v="P0042"/>
    <n v="8"/>
    <x v="0"/>
    <x v="1"/>
    <n v="7.0000000000000007E-2"/>
    <s v="Product42"/>
    <x v="2"/>
    <s v="Ft"/>
    <n v="120"/>
    <n v="162"/>
    <n v="960"/>
    <n v="1296"/>
    <n v="18"/>
    <s v="Mar"/>
    <x v="0"/>
    <n v="90.720000000000013"/>
    <n v="42"/>
    <n v="336"/>
    <n v="0.25925925925925924"/>
    <x v="1"/>
    <b v="1"/>
    <x v="2"/>
    <x v="59"/>
  </r>
  <r>
    <d v="2021-03-19T00:00:00"/>
    <s v="P0028"/>
    <n v="9"/>
    <x v="2"/>
    <x v="1"/>
    <n v="0.06"/>
    <s v="Product28"/>
    <x v="4"/>
    <s v="No."/>
    <n v="37"/>
    <n v="41.81"/>
    <n v="333"/>
    <n v="376.29"/>
    <n v="19"/>
    <s v="Mar"/>
    <x v="0"/>
    <n v="22.577400000000001"/>
    <n v="4.8100000000000023"/>
    <n v="43.29000000000002"/>
    <n v="0.11504424778761067"/>
    <x v="0"/>
    <b v="1"/>
    <x v="2"/>
    <x v="60"/>
  </r>
  <r>
    <d v="2021-03-21T00:00:00"/>
    <s v="P0039"/>
    <n v="7"/>
    <x v="1"/>
    <x v="0"/>
    <n v="0.18"/>
    <s v="Product39"/>
    <x v="2"/>
    <s v="No."/>
    <n v="37"/>
    <n v="42.55"/>
    <n v="259"/>
    <n v="297.85000000000002"/>
    <n v="21"/>
    <s v="Mar"/>
    <x v="0"/>
    <n v="53.613"/>
    <n v="5.5499999999999972"/>
    <n v="38.84999999999998"/>
    <n v="0.13043478260869557"/>
    <x v="1"/>
    <b v="0"/>
    <x v="2"/>
    <x v="61"/>
  </r>
  <r>
    <d v="2021-03-21T00:00:00"/>
    <s v="P0020"/>
    <n v="13"/>
    <x v="2"/>
    <x v="0"/>
    <n v="0.25"/>
    <s v="Product20"/>
    <x v="0"/>
    <s v="Lt"/>
    <n v="61"/>
    <n v="76.25"/>
    <n v="793"/>
    <n v="991.25"/>
    <n v="21"/>
    <s v="Mar"/>
    <x v="0"/>
    <n v="247.8125"/>
    <n v="15.25"/>
    <n v="198.25"/>
    <n v="0.2"/>
    <x v="0"/>
    <b v="0"/>
    <x v="2"/>
    <x v="62"/>
  </r>
  <r>
    <d v="2021-03-22T00:00:00"/>
    <s v="P0012"/>
    <n v="4"/>
    <x v="2"/>
    <x v="0"/>
    <n v="0.39"/>
    <s v="Product12"/>
    <x v="1"/>
    <s v="Kg"/>
    <n v="73"/>
    <n v="94.17"/>
    <n v="292"/>
    <n v="376.68"/>
    <n v="22"/>
    <s v="Mar"/>
    <x v="0"/>
    <n v="146.90520000000001"/>
    <n v="21.17"/>
    <n v="84.68"/>
    <n v="0.22480620155038761"/>
    <x v="1"/>
    <b v="0"/>
    <x v="2"/>
    <x v="63"/>
  </r>
  <r>
    <d v="2021-03-22T00:00:00"/>
    <s v="P0002"/>
    <n v="8"/>
    <x v="2"/>
    <x v="0"/>
    <n v="0.47"/>
    <s v="Product02"/>
    <x v="3"/>
    <s v="Kg"/>
    <n v="105"/>
    <n v="142.80000000000001"/>
    <n v="840"/>
    <n v="1142.4000000000001"/>
    <n v="22"/>
    <s v="Mar"/>
    <x v="0"/>
    <n v="536.928"/>
    <n v="37.800000000000011"/>
    <n v="302.40000000000009"/>
    <n v="0.26470588235294124"/>
    <x v="0"/>
    <b v="0"/>
    <x v="2"/>
    <x v="64"/>
  </r>
  <r>
    <d v="2021-03-25T00:00:00"/>
    <s v="P0038"/>
    <n v="2"/>
    <x v="1"/>
    <x v="0"/>
    <n v="0.02"/>
    <s v="Product38"/>
    <x v="2"/>
    <s v="Kg"/>
    <n v="72"/>
    <n v="79.92"/>
    <n v="144"/>
    <n v="159.84"/>
    <n v="25"/>
    <s v="Mar"/>
    <x v="0"/>
    <n v="3.1968000000000001"/>
    <n v="7.9200000000000017"/>
    <n v="15.840000000000003"/>
    <n v="9.9099099099099114E-2"/>
    <x v="1"/>
    <b v="0"/>
    <x v="2"/>
    <x v="65"/>
  </r>
  <r>
    <d v="2021-03-25T00:00:00"/>
    <s v="P0006"/>
    <n v="4"/>
    <x v="1"/>
    <x v="1"/>
    <n v="0.01"/>
    <s v="Product06"/>
    <x v="3"/>
    <s v="Kg"/>
    <n v="75"/>
    <n v="85.5"/>
    <n v="300"/>
    <n v="342"/>
    <n v="25"/>
    <s v="Mar"/>
    <x v="0"/>
    <n v="3.42"/>
    <n v="10.5"/>
    <n v="42"/>
    <n v="0.12280701754385964"/>
    <x v="1"/>
    <b v="1"/>
    <x v="2"/>
    <x v="66"/>
  </r>
  <r>
    <d v="2021-03-25T00:00:00"/>
    <s v="P0029"/>
    <n v="8"/>
    <x v="1"/>
    <x v="1"/>
    <n v="0.17"/>
    <s v="Product29"/>
    <x v="4"/>
    <s v="Lt"/>
    <n v="47"/>
    <n v="53.11"/>
    <n v="376"/>
    <n v="424.88"/>
    <n v="25"/>
    <s v="Mar"/>
    <x v="0"/>
    <n v="72.229600000000005"/>
    <n v="6.1099999999999994"/>
    <n v="48.879999999999995"/>
    <n v="0.1150442477876106"/>
    <x v="2"/>
    <b v="1"/>
    <x v="2"/>
    <x v="67"/>
  </r>
  <r>
    <d v="2021-03-25T00:00:00"/>
    <s v="P0024"/>
    <n v="14"/>
    <x v="2"/>
    <x v="1"/>
    <n v="7.0000000000000007E-2"/>
    <s v="Product24"/>
    <x v="0"/>
    <s v="Ft"/>
    <n v="144"/>
    <n v="156.96"/>
    <n v="2016"/>
    <n v="2197.44"/>
    <n v="25"/>
    <s v="Mar"/>
    <x v="0"/>
    <n v="153.82080000000002"/>
    <n v="12.960000000000008"/>
    <n v="181.44000000000011"/>
    <n v="8.2568807339449588E-2"/>
    <x v="0"/>
    <b v="1"/>
    <x v="2"/>
    <x v="68"/>
  </r>
  <r>
    <d v="2021-03-26T00:00:00"/>
    <s v="P0001"/>
    <n v="4"/>
    <x v="1"/>
    <x v="1"/>
    <n v="0.23"/>
    <s v="Product01"/>
    <x v="3"/>
    <s v="Kg"/>
    <n v="98"/>
    <n v="103.88"/>
    <n v="392"/>
    <n v="415.52"/>
    <n v="26"/>
    <s v="Mar"/>
    <x v="0"/>
    <n v="95.569599999999994"/>
    <n v="5.8799999999999955"/>
    <n v="23.519999999999982"/>
    <n v="5.660377358490562E-2"/>
    <x v="1"/>
    <b v="1"/>
    <x v="2"/>
    <x v="69"/>
  </r>
  <r>
    <d v="2021-03-26T00:00:00"/>
    <s v="P0042"/>
    <n v="1"/>
    <x v="1"/>
    <x v="1"/>
    <n v="0.23"/>
    <s v="Product42"/>
    <x v="2"/>
    <s v="Ft"/>
    <n v="120"/>
    <n v="162"/>
    <n v="120"/>
    <n v="162"/>
    <n v="26"/>
    <s v="Mar"/>
    <x v="0"/>
    <n v="37.260000000000005"/>
    <n v="42"/>
    <n v="42"/>
    <n v="0.25925925925925924"/>
    <x v="1"/>
    <b v="1"/>
    <x v="2"/>
    <x v="70"/>
  </r>
  <r>
    <d v="2021-03-26T00:00:00"/>
    <s v="P0010"/>
    <n v="9"/>
    <x v="1"/>
    <x v="0"/>
    <n v="0.48"/>
    <s v="Product10"/>
    <x v="1"/>
    <s v="Ft"/>
    <n v="148"/>
    <n v="164.28"/>
    <n v="1332"/>
    <n v="1478.52"/>
    <n v="26"/>
    <s v="Mar"/>
    <x v="0"/>
    <n v="709.68959999999993"/>
    <n v="16.28"/>
    <n v="146.52000000000001"/>
    <n v="9.9099099099099114E-2"/>
    <x v="1"/>
    <b v="0"/>
    <x v="2"/>
    <x v="71"/>
  </r>
  <r>
    <d v="2021-03-27T00:00:00"/>
    <s v="P0030"/>
    <n v="3"/>
    <x v="1"/>
    <x v="0"/>
    <n v="0.12"/>
    <s v="Product30"/>
    <x v="4"/>
    <s v="Ft"/>
    <n v="148"/>
    <n v="201.28"/>
    <n v="444"/>
    <n v="603.84"/>
    <n v="27"/>
    <s v="Mar"/>
    <x v="0"/>
    <n v="72.460800000000006"/>
    <n v="53.28"/>
    <n v="159.84"/>
    <n v="0.26470588235294118"/>
    <x v="1"/>
    <b v="0"/>
    <x v="2"/>
    <x v="72"/>
  </r>
  <r>
    <d v="2021-03-28T00:00:00"/>
    <s v="P0007"/>
    <n v="8"/>
    <x v="2"/>
    <x v="1"/>
    <n v="0.01"/>
    <s v="Product07"/>
    <x v="3"/>
    <s v="Lt"/>
    <n v="43"/>
    <n v="47.73"/>
    <n v="344"/>
    <n v="381.84"/>
    <n v="28"/>
    <s v="Mar"/>
    <x v="0"/>
    <n v="3.8184"/>
    <n v="4.7299999999999969"/>
    <n v="37.839999999999975"/>
    <n v="9.9099099099099044E-2"/>
    <x v="0"/>
    <b v="1"/>
    <x v="2"/>
    <x v="73"/>
  </r>
  <r>
    <d v="2021-03-30T00:00:00"/>
    <s v="P0038"/>
    <n v="1"/>
    <x v="2"/>
    <x v="1"/>
    <n v="0.43"/>
    <s v="Product38"/>
    <x v="2"/>
    <s v="Kg"/>
    <n v="72"/>
    <n v="79.92"/>
    <n v="72"/>
    <n v="79.92"/>
    <n v="30"/>
    <s v="Mar"/>
    <x v="0"/>
    <n v="34.365600000000001"/>
    <n v="7.9200000000000017"/>
    <n v="7.9200000000000017"/>
    <n v="9.9099099099099114E-2"/>
    <x v="1"/>
    <b v="1"/>
    <x v="2"/>
    <x v="74"/>
  </r>
  <r>
    <d v="2021-03-31T00:00:00"/>
    <s v="P0042"/>
    <n v="3"/>
    <x v="1"/>
    <x v="1"/>
    <n v="0.24"/>
    <s v="Product42"/>
    <x v="2"/>
    <s v="Ft"/>
    <n v="120"/>
    <n v="162"/>
    <n v="360"/>
    <n v="486"/>
    <n v="31"/>
    <s v="Mar"/>
    <x v="0"/>
    <n v="116.64"/>
    <n v="42"/>
    <n v="126"/>
    <n v="0.25925925925925924"/>
    <x v="1"/>
    <b v="1"/>
    <x v="2"/>
    <x v="75"/>
  </r>
  <r>
    <d v="2021-04-04T00:00:00"/>
    <s v="P0009"/>
    <n v="9"/>
    <x v="2"/>
    <x v="1"/>
    <n v="0.09"/>
    <s v="Product09"/>
    <x v="3"/>
    <s v="No."/>
    <n v="6"/>
    <n v="7.8599999999999994"/>
    <n v="54"/>
    <n v="70.739999999999995"/>
    <n v="4"/>
    <s v="Apr"/>
    <x v="0"/>
    <n v="6.3665999999999991"/>
    <n v="1.8599999999999994"/>
    <n v="16.739999999999995"/>
    <n v="0.23664122137404575"/>
    <x v="1"/>
    <b v="1"/>
    <x v="3"/>
    <x v="76"/>
  </r>
  <r>
    <d v="2021-04-04T00:00:00"/>
    <s v="P0040"/>
    <n v="4"/>
    <x v="1"/>
    <x v="1"/>
    <n v="0.12"/>
    <s v="Product40"/>
    <x v="2"/>
    <s v="Kg"/>
    <n v="90"/>
    <n v="115.2"/>
    <n v="360"/>
    <n v="460.8"/>
    <n v="4"/>
    <s v="Apr"/>
    <x v="0"/>
    <n v="55.295999999999999"/>
    <n v="25.200000000000003"/>
    <n v="100.80000000000001"/>
    <n v="0.21875000000000003"/>
    <x v="1"/>
    <b v="1"/>
    <x v="3"/>
    <x v="77"/>
  </r>
  <r>
    <d v="2021-04-05T00:00:00"/>
    <s v="P0031"/>
    <n v="15"/>
    <x v="2"/>
    <x v="0"/>
    <n v="0.09"/>
    <s v="Product31"/>
    <x v="4"/>
    <s v="Kg"/>
    <n v="93"/>
    <n v="104.16"/>
    <n v="1395"/>
    <n v="1562.4"/>
    <n v="5"/>
    <s v="Apr"/>
    <x v="0"/>
    <n v="140.61600000000001"/>
    <n v="11.159999999999997"/>
    <n v="167.39999999999995"/>
    <n v="0.10714285714285711"/>
    <x v="1"/>
    <b v="0"/>
    <x v="3"/>
    <x v="78"/>
  </r>
  <r>
    <d v="2021-04-09T00:00:00"/>
    <s v="P0005"/>
    <n v="3"/>
    <x v="2"/>
    <x v="0"/>
    <n v="0.22"/>
    <s v="Product05"/>
    <x v="3"/>
    <s v="Ft"/>
    <n v="133"/>
    <n v="155.61000000000001"/>
    <n v="399"/>
    <n v="466.83"/>
    <n v="9"/>
    <s v="Apr"/>
    <x v="0"/>
    <n v="102.7026"/>
    <n v="22.610000000000014"/>
    <n v="67.830000000000041"/>
    <n v="0.14529914529914539"/>
    <x v="1"/>
    <b v="0"/>
    <x v="3"/>
    <x v="79"/>
  </r>
  <r>
    <d v="2021-04-10T00:00:00"/>
    <s v="P0022"/>
    <n v="14"/>
    <x v="1"/>
    <x v="0"/>
    <n v="0.16"/>
    <s v="Product22"/>
    <x v="0"/>
    <s v="Ft"/>
    <n v="121"/>
    <n v="141.57"/>
    <n v="1694"/>
    <n v="1981.98"/>
    <n v="10"/>
    <s v="Apr"/>
    <x v="0"/>
    <n v="317.11680000000001"/>
    <n v="20.569999999999993"/>
    <n v="287.9799999999999"/>
    <n v="0.14529914529914525"/>
    <x v="0"/>
    <b v="0"/>
    <x v="3"/>
    <x v="80"/>
  </r>
  <r>
    <d v="2021-04-12T00:00:00"/>
    <s v="P0029"/>
    <n v="4"/>
    <x v="1"/>
    <x v="0"/>
    <n v="0.33"/>
    <s v="Product29"/>
    <x v="4"/>
    <s v="Lt"/>
    <n v="47"/>
    <n v="53.11"/>
    <n v="188"/>
    <n v="212.44"/>
    <n v="12"/>
    <s v="Apr"/>
    <x v="0"/>
    <n v="70.105199999999996"/>
    <n v="6.1099999999999994"/>
    <n v="24.439999999999998"/>
    <n v="0.1150442477876106"/>
    <x v="2"/>
    <b v="0"/>
    <x v="3"/>
    <x v="81"/>
  </r>
  <r>
    <d v="2021-04-12T00:00:00"/>
    <s v="P0037"/>
    <n v="3"/>
    <x v="1"/>
    <x v="1"/>
    <n v="0.15"/>
    <s v="Product37"/>
    <x v="2"/>
    <s v="Kg"/>
    <n v="67"/>
    <n v="85.76"/>
    <n v="201"/>
    <n v="257.27999999999997"/>
    <n v="12"/>
    <s v="Apr"/>
    <x v="0"/>
    <n v="38.591999999999992"/>
    <n v="18.760000000000005"/>
    <n v="56.280000000000015"/>
    <n v="0.21875000000000008"/>
    <x v="1"/>
    <b v="1"/>
    <x v="3"/>
    <x v="82"/>
  </r>
  <r>
    <d v="2021-04-12T00:00:00"/>
    <s v="P0027"/>
    <n v="9"/>
    <x v="1"/>
    <x v="0"/>
    <n v="0.04"/>
    <s v="Product27"/>
    <x v="4"/>
    <s v="Lt"/>
    <n v="48"/>
    <n v="57.12"/>
    <n v="432"/>
    <n v="514.08000000000004"/>
    <n v="12"/>
    <s v="Apr"/>
    <x v="0"/>
    <n v="20.563200000000002"/>
    <n v="9.1199999999999974"/>
    <n v="82.079999999999984"/>
    <n v="0.15966386554621845"/>
    <x v="1"/>
    <b v="0"/>
    <x v="3"/>
    <x v="83"/>
  </r>
  <r>
    <d v="2021-04-12T00:00:00"/>
    <s v="P0033"/>
    <n v="13"/>
    <x v="1"/>
    <x v="1"/>
    <n v="0.35"/>
    <s v="Product33"/>
    <x v="4"/>
    <s v="Kg"/>
    <n v="95"/>
    <n v="119.7"/>
    <n v="1235"/>
    <n v="1556.1"/>
    <n v="12"/>
    <s v="Apr"/>
    <x v="0"/>
    <n v="544.63499999999988"/>
    <n v="24.700000000000003"/>
    <n v="321.10000000000002"/>
    <n v="0.20634920634920637"/>
    <x v="1"/>
    <b v="1"/>
    <x v="3"/>
    <x v="84"/>
  </r>
  <r>
    <d v="2021-04-15T00:00:00"/>
    <s v="P0017"/>
    <n v="3"/>
    <x v="1"/>
    <x v="0"/>
    <n v="0.06"/>
    <s v="Product17"/>
    <x v="1"/>
    <s v="Ft"/>
    <n v="134"/>
    <n v="156.78"/>
    <n v="402"/>
    <n v="470.34"/>
    <n v="15"/>
    <s v="Apr"/>
    <x v="0"/>
    <n v="28.220399999999998"/>
    <n v="22.78"/>
    <n v="68.34"/>
    <n v="0.14529914529914531"/>
    <x v="1"/>
    <b v="0"/>
    <x v="3"/>
    <x v="85"/>
  </r>
  <r>
    <d v="2021-04-16T00:00:00"/>
    <s v="P0018"/>
    <n v="15"/>
    <x v="1"/>
    <x v="1"/>
    <n v="0.13"/>
    <s v="Product18"/>
    <x v="1"/>
    <s v="No."/>
    <n v="37"/>
    <n v="49.21"/>
    <n v="555"/>
    <n v="738.15"/>
    <n v="16"/>
    <s v="Apr"/>
    <x v="0"/>
    <n v="95.959500000000006"/>
    <n v="12.21"/>
    <n v="183.15"/>
    <n v="0.24812030075187971"/>
    <x v="0"/>
    <b v="1"/>
    <x v="3"/>
    <x v="86"/>
  </r>
  <r>
    <d v="2021-04-18T00:00:00"/>
    <s v="P0038"/>
    <n v="9"/>
    <x v="0"/>
    <x v="0"/>
    <n v="0.13"/>
    <s v="Product38"/>
    <x v="2"/>
    <s v="Kg"/>
    <n v="72"/>
    <n v="79.92"/>
    <n v="648"/>
    <n v="719.28"/>
    <n v="18"/>
    <s v="Apr"/>
    <x v="0"/>
    <n v="93.506399999999999"/>
    <n v="7.9200000000000017"/>
    <n v="71.280000000000015"/>
    <n v="9.9099099099099128E-2"/>
    <x v="1"/>
    <b v="0"/>
    <x v="3"/>
    <x v="87"/>
  </r>
  <r>
    <d v="2021-04-18T00:00:00"/>
    <s v="P0019"/>
    <n v="13"/>
    <x v="1"/>
    <x v="1"/>
    <n v="0.42"/>
    <s v="Product19"/>
    <x v="1"/>
    <s v="Ft"/>
    <n v="150"/>
    <n v="210"/>
    <n v="1950"/>
    <n v="2730"/>
    <n v="18"/>
    <s v="Apr"/>
    <x v="0"/>
    <n v="1146.5999999999999"/>
    <n v="60"/>
    <n v="780"/>
    <n v="0.2857142857142857"/>
    <x v="1"/>
    <b v="1"/>
    <x v="3"/>
    <x v="88"/>
  </r>
  <r>
    <d v="2021-04-23T00:00:00"/>
    <s v="P0028"/>
    <n v="10"/>
    <x v="1"/>
    <x v="0"/>
    <n v="0.3"/>
    <s v="Product28"/>
    <x v="4"/>
    <s v="No."/>
    <n v="37"/>
    <n v="41.81"/>
    <n v="370"/>
    <n v="418.1"/>
    <n v="23"/>
    <s v="Apr"/>
    <x v="0"/>
    <n v="125.43"/>
    <n v="4.8100000000000023"/>
    <n v="48.100000000000023"/>
    <n v="0.11504424778761067"/>
    <x v="2"/>
    <b v="0"/>
    <x v="3"/>
    <x v="89"/>
  </r>
  <r>
    <d v="2021-04-23T00:00:00"/>
    <s v="P0042"/>
    <n v="6"/>
    <x v="1"/>
    <x v="0"/>
    <n v="0.21"/>
    <s v="Product42"/>
    <x v="2"/>
    <s v="Ft"/>
    <n v="120"/>
    <n v="162"/>
    <n v="720"/>
    <n v="972"/>
    <n v="23"/>
    <s v="Apr"/>
    <x v="0"/>
    <n v="204.12"/>
    <n v="42"/>
    <n v="252"/>
    <n v="0.25925925925925924"/>
    <x v="1"/>
    <b v="0"/>
    <x v="3"/>
    <x v="90"/>
  </r>
  <r>
    <d v="2021-04-24T00:00:00"/>
    <s v="P0030"/>
    <n v="2"/>
    <x v="2"/>
    <x v="0"/>
    <n v="0.12"/>
    <s v="Product30"/>
    <x v="4"/>
    <s v="Ft"/>
    <n v="148"/>
    <n v="201.28"/>
    <n v="296"/>
    <n v="402.56"/>
    <n v="24"/>
    <s v="Apr"/>
    <x v="0"/>
    <n v="48.307200000000002"/>
    <n v="53.28"/>
    <n v="106.56"/>
    <n v="0.26470588235294118"/>
    <x v="1"/>
    <b v="0"/>
    <x v="3"/>
    <x v="91"/>
  </r>
  <r>
    <d v="2021-04-26T00:00:00"/>
    <s v="P0037"/>
    <n v="3"/>
    <x v="1"/>
    <x v="0"/>
    <n v="0.34"/>
    <s v="Product37"/>
    <x v="2"/>
    <s v="Kg"/>
    <n v="67"/>
    <n v="85.76"/>
    <n v="201"/>
    <n v="257.27999999999997"/>
    <n v="26"/>
    <s v="Apr"/>
    <x v="0"/>
    <n v="87.475200000000001"/>
    <n v="18.760000000000005"/>
    <n v="56.280000000000015"/>
    <n v="0.21875000000000008"/>
    <x v="1"/>
    <b v="0"/>
    <x v="3"/>
    <x v="92"/>
  </r>
  <r>
    <d v="2021-04-29T00:00:00"/>
    <s v="P0030"/>
    <n v="7"/>
    <x v="1"/>
    <x v="0"/>
    <n v="0.38"/>
    <s v="Product30"/>
    <x v="4"/>
    <s v="Ft"/>
    <n v="148"/>
    <n v="201.28"/>
    <n v="1036"/>
    <n v="1408.96"/>
    <n v="29"/>
    <s v="Apr"/>
    <x v="0"/>
    <n v="535.40480000000002"/>
    <n v="53.28"/>
    <n v="372.96000000000004"/>
    <n v="0.26470588235294118"/>
    <x v="1"/>
    <b v="0"/>
    <x v="3"/>
    <x v="93"/>
  </r>
  <r>
    <d v="2021-04-30T00:00:00"/>
    <s v="P0029"/>
    <n v="1"/>
    <x v="1"/>
    <x v="0"/>
    <n v="0.1"/>
    <s v="Product29"/>
    <x v="4"/>
    <s v="Lt"/>
    <n v="47"/>
    <n v="53.11"/>
    <n v="47"/>
    <n v="53.11"/>
    <n v="30"/>
    <s v="Apr"/>
    <x v="0"/>
    <n v="5.3109999999999999"/>
    <n v="6.1099999999999994"/>
    <n v="6.1099999999999994"/>
    <n v="0.1150442477876106"/>
    <x v="1"/>
    <b v="0"/>
    <x v="3"/>
    <x v="94"/>
  </r>
  <r>
    <d v="2021-05-01T00:00:00"/>
    <s v="P0018"/>
    <n v="3"/>
    <x v="2"/>
    <x v="1"/>
    <n v="0.09"/>
    <s v="Product18"/>
    <x v="1"/>
    <s v="No."/>
    <n v="37"/>
    <n v="49.21"/>
    <n v="111"/>
    <n v="147.63"/>
    <n v="1"/>
    <s v="May"/>
    <x v="0"/>
    <n v="13.2867"/>
    <n v="12.21"/>
    <n v="36.630000000000003"/>
    <n v="0.24812030075187971"/>
    <x v="0"/>
    <b v="1"/>
    <x v="4"/>
    <x v="95"/>
  </r>
  <r>
    <d v="2021-05-01T00:00:00"/>
    <s v="P0042"/>
    <n v="1"/>
    <x v="2"/>
    <x v="1"/>
    <n v="0.34"/>
    <s v="Product42"/>
    <x v="2"/>
    <s v="Ft"/>
    <n v="120"/>
    <n v="162"/>
    <n v="120"/>
    <n v="162"/>
    <n v="1"/>
    <s v="May"/>
    <x v="0"/>
    <n v="55.080000000000005"/>
    <n v="42"/>
    <n v="42"/>
    <n v="0.25925925925925924"/>
    <x v="1"/>
    <b v="1"/>
    <x v="4"/>
    <x v="96"/>
  </r>
  <r>
    <d v="2021-05-03T00:00:00"/>
    <s v="P0034"/>
    <n v="3"/>
    <x v="2"/>
    <x v="0"/>
    <n v="0.14000000000000001"/>
    <s v="Product34"/>
    <x v="4"/>
    <s v="Lt"/>
    <n v="55"/>
    <n v="58.3"/>
    <n v="165"/>
    <n v="174.9"/>
    <n v="3"/>
    <s v="May"/>
    <x v="0"/>
    <n v="24.486000000000004"/>
    <n v="3.2999999999999972"/>
    <n v="9.8999999999999915"/>
    <n v="5.6603773584905613E-2"/>
    <x v="1"/>
    <b v="0"/>
    <x v="4"/>
    <x v="97"/>
  </r>
  <r>
    <d v="2021-05-04T00:00:00"/>
    <s v="P0015"/>
    <n v="13"/>
    <x v="2"/>
    <x v="0"/>
    <n v="0.13"/>
    <s v="Product15"/>
    <x v="1"/>
    <s v="No."/>
    <n v="12"/>
    <n v="15.72"/>
    <n v="156"/>
    <n v="204.36"/>
    <n v="4"/>
    <s v="May"/>
    <x v="0"/>
    <n v="26.566800000000004"/>
    <n v="3.7200000000000006"/>
    <n v="48.360000000000007"/>
    <n v="0.23664122137404581"/>
    <x v="1"/>
    <b v="0"/>
    <x v="4"/>
    <x v="98"/>
  </r>
  <r>
    <d v="2021-05-04T00:00:00"/>
    <s v="P0014"/>
    <n v="4"/>
    <x v="1"/>
    <x v="1"/>
    <n v="0.34"/>
    <s v="Product14"/>
    <x v="1"/>
    <s v="Kg"/>
    <n v="112"/>
    <n v="146.72"/>
    <n v="448"/>
    <n v="586.88"/>
    <n v="4"/>
    <s v="May"/>
    <x v="0"/>
    <n v="199.53920000000002"/>
    <n v="34.72"/>
    <n v="138.88"/>
    <n v="0.23664122137404581"/>
    <x v="1"/>
    <b v="1"/>
    <x v="4"/>
    <x v="99"/>
  </r>
  <r>
    <d v="2021-05-05T00:00:00"/>
    <s v="P0009"/>
    <n v="13"/>
    <x v="1"/>
    <x v="1"/>
    <n v="0.43"/>
    <s v="Product09"/>
    <x v="3"/>
    <s v="No."/>
    <n v="6"/>
    <n v="7.8599999999999994"/>
    <n v="78"/>
    <n v="102.18"/>
    <n v="5"/>
    <s v="May"/>
    <x v="0"/>
    <n v="43.937400000000004"/>
    <n v="1.8599999999999994"/>
    <n v="24.179999999999993"/>
    <n v="0.23664122137404572"/>
    <x v="1"/>
    <b v="1"/>
    <x v="4"/>
    <x v="100"/>
  </r>
  <r>
    <d v="2021-05-06T00:00:00"/>
    <s v="P0009"/>
    <n v="6"/>
    <x v="2"/>
    <x v="0"/>
    <n v="0.27"/>
    <s v="Product09"/>
    <x v="3"/>
    <s v="No."/>
    <n v="6"/>
    <n v="7.8599999999999994"/>
    <n v="36"/>
    <n v="47.16"/>
    <n v="6"/>
    <s v="May"/>
    <x v="0"/>
    <n v="12.7332"/>
    <n v="1.8599999999999994"/>
    <n v="11.159999999999997"/>
    <n v="0.23664122137404575"/>
    <x v="1"/>
    <b v="0"/>
    <x v="4"/>
    <x v="101"/>
  </r>
  <r>
    <d v="2021-05-06T00:00:00"/>
    <s v="P0008"/>
    <n v="15"/>
    <x v="1"/>
    <x v="0"/>
    <n v="0"/>
    <s v="Product08"/>
    <x v="3"/>
    <s v="Kg"/>
    <n v="83"/>
    <n v="94.62"/>
    <n v="1245"/>
    <n v="1419.3"/>
    <n v="6"/>
    <s v="May"/>
    <x v="0"/>
    <n v="0"/>
    <n v="11.620000000000005"/>
    <n v="174.30000000000007"/>
    <n v="0.1228070175438597"/>
    <x v="1"/>
    <b v="0"/>
    <x v="4"/>
    <x v="102"/>
  </r>
  <r>
    <d v="2021-05-07T00:00:00"/>
    <s v="P0018"/>
    <n v="1"/>
    <x v="1"/>
    <x v="1"/>
    <n v="0.04"/>
    <s v="Product18"/>
    <x v="1"/>
    <s v="No."/>
    <n v="37"/>
    <n v="49.21"/>
    <n v="37"/>
    <n v="49.21"/>
    <n v="7"/>
    <s v="May"/>
    <x v="0"/>
    <n v="1.9684000000000001"/>
    <n v="12.21"/>
    <n v="12.21"/>
    <n v="0.24812030075187971"/>
    <x v="0"/>
    <b v="1"/>
    <x v="4"/>
    <x v="103"/>
  </r>
  <r>
    <d v="2021-05-09T00:00:00"/>
    <s v="P0016"/>
    <n v="6"/>
    <x v="2"/>
    <x v="0"/>
    <n v="0.44"/>
    <s v="Product16"/>
    <x v="1"/>
    <s v="No."/>
    <n v="13"/>
    <n v="16.64"/>
    <n v="78"/>
    <n v="99.84"/>
    <n v="9"/>
    <s v="May"/>
    <x v="0"/>
    <n v="43.929600000000001"/>
    <n v="3.6400000000000006"/>
    <n v="21.840000000000003"/>
    <n v="0.21875000000000003"/>
    <x v="1"/>
    <b v="0"/>
    <x v="4"/>
    <x v="104"/>
  </r>
  <r>
    <d v="2021-05-09T00:00:00"/>
    <s v="P0028"/>
    <n v="8"/>
    <x v="1"/>
    <x v="1"/>
    <n v="0.24"/>
    <s v="Product28"/>
    <x v="4"/>
    <s v="No."/>
    <n v="37"/>
    <n v="41.81"/>
    <n v="296"/>
    <n v="334.48"/>
    <n v="9"/>
    <s v="May"/>
    <x v="0"/>
    <n v="80.275199999999998"/>
    <n v="4.8100000000000023"/>
    <n v="38.480000000000018"/>
    <n v="0.11504424778761067"/>
    <x v="1"/>
    <b v="1"/>
    <x v="4"/>
    <x v="105"/>
  </r>
  <r>
    <d v="2021-05-12T00:00:00"/>
    <s v="P0016"/>
    <n v="3"/>
    <x v="1"/>
    <x v="0"/>
    <n v="0.52"/>
    <s v="Product16"/>
    <x v="1"/>
    <s v="No."/>
    <n v="13"/>
    <n v="16.64"/>
    <n v="39"/>
    <n v="49.92"/>
    <n v="12"/>
    <s v="May"/>
    <x v="0"/>
    <n v="25.958400000000001"/>
    <n v="3.6400000000000006"/>
    <n v="10.920000000000002"/>
    <n v="0.21875000000000003"/>
    <x v="1"/>
    <b v="0"/>
    <x v="4"/>
    <x v="106"/>
  </r>
  <r>
    <d v="2021-05-12T00:00:00"/>
    <s v="P0035"/>
    <n v="15"/>
    <x v="1"/>
    <x v="0"/>
    <n v="7.0000000000000007E-2"/>
    <s v="Product35"/>
    <x v="4"/>
    <s v="No."/>
    <n v="5"/>
    <n v="6.7"/>
    <n v="75"/>
    <n v="100.5"/>
    <n v="12"/>
    <s v="May"/>
    <x v="0"/>
    <n v="7.035000000000001"/>
    <n v="1.7000000000000002"/>
    <n v="25.500000000000004"/>
    <n v="0.2537313432835821"/>
    <x v="1"/>
    <b v="0"/>
    <x v="4"/>
    <x v="107"/>
  </r>
  <r>
    <d v="2021-05-13T00:00:00"/>
    <s v="P0029"/>
    <n v="4"/>
    <x v="1"/>
    <x v="0"/>
    <n v="0.28000000000000003"/>
    <s v="Product29"/>
    <x v="4"/>
    <s v="Lt"/>
    <n v="47"/>
    <n v="53.11"/>
    <n v="188"/>
    <n v="212.44"/>
    <n v="13"/>
    <s v="May"/>
    <x v="0"/>
    <n v="59.483200000000004"/>
    <n v="6.1099999999999994"/>
    <n v="24.439999999999998"/>
    <n v="0.1150442477876106"/>
    <x v="1"/>
    <b v="0"/>
    <x v="4"/>
    <x v="108"/>
  </r>
  <r>
    <d v="2021-05-20T00:00:00"/>
    <s v="P0042"/>
    <n v="2"/>
    <x v="2"/>
    <x v="1"/>
    <n v="0.01"/>
    <s v="Product42"/>
    <x v="2"/>
    <s v="Ft"/>
    <n v="120"/>
    <n v="162"/>
    <n v="240"/>
    <n v="324"/>
    <n v="20"/>
    <s v="May"/>
    <x v="0"/>
    <n v="3.24"/>
    <n v="42"/>
    <n v="84"/>
    <n v="0.25925925925925924"/>
    <x v="1"/>
    <b v="1"/>
    <x v="4"/>
    <x v="109"/>
  </r>
  <r>
    <d v="2021-05-23T00:00:00"/>
    <s v="P0040"/>
    <n v="11"/>
    <x v="1"/>
    <x v="0"/>
    <n v="0.09"/>
    <s v="Product40"/>
    <x v="2"/>
    <s v="Kg"/>
    <n v="90"/>
    <n v="115.2"/>
    <n v="990"/>
    <n v="1267.2"/>
    <n v="23"/>
    <s v="May"/>
    <x v="0"/>
    <n v="114.048"/>
    <n v="25.200000000000003"/>
    <n v="277.20000000000005"/>
    <n v="0.21875000000000003"/>
    <x v="1"/>
    <b v="0"/>
    <x v="4"/>
    <x v="110"/>
  </r>
  <r>
    <d v="2021-05-30T00:00:00"/>
    <s v="P0013"/>
    <n v="6"/>
    <x v="2"/>
    <x v="1"/>
    <n v="0.39"/>
    <s v="Product13"/>
    <x v="1"/>
    <s v="Kg"/>
    <n v="112"/>
    <n v="122.08"/>
    <n v="672"/>
    <n v="732.48"/>
    <n v="30"/>
    <s v="May"/>
    <x v="0"/>
    <n v="285.66720000000004"/>
    <n v="10.079999999999998"/>
    <n v="60.47999999999999"/>
    <n v="8.2568807339449532E-2"/>
    <x v="0"/>
    <b v="1"/>
    <x v="4"/>
    <x v="111"/>
  </r>
  <r>
    <d v="2021-05-30T00:00:00"/>
    <s v="P0023"/>
    <n v="13"/>
    <x v="2"/>
    <x v="0"/>
    <n v="0.05"/>
    <s v="Product23"/>
    <x v="0"/>
    <s v="Ft"/>
    <n v="141"/>
    <n v="149.46"/>
    <n v="1833"/>
    <n v="1942.98"/>
    <n v="30"/>
    <s v="May"/>
    <x v="0"/>
    <n v="97.149000000000001"/>
    <n v="8.460000000000008"/>
    <n v="109.9800000000001"/>
    <n v="5.660377358490571E-2"/>
    <x v="1"/>
    <b v="0"/>
    <x v="4"/>
    <x v="112"/>
  </r>
  <r>
    <d v="2021-06-03T00:00:00"/>
    <s v="P0021"/>
    <n v="10"/>
    <x v="1"/>
    <x v="1"/>
    <n v="0.14000000000000001"/>
    <s v="Product21"/>
    <x v="0"/>
    <s v="Ft"/>
    <n v="126"/>
    <n v="162.54"/>
    <n v="1260"/>
    <n v="1625.4"/>
    <n v="3"/>
    <s v="Jun"/>
    <x v="0"/>
    <n v="227.55600000000004"/>
    <n v="36.539999999999992"/>
    <n v="365.39999999999992"/>
    <n v="0.22480620155038752"/>
    <x v="2"/>
    <b v="1"/>
    <x v="5"/>
    <x v="113"/>
  </r>
  <r>
    <d v="2021-06-04T00:00:00"/>
    <s v="P0020"/>
    <n v="8"/>
    <x v="0"/>
    <x v="0"/>
    <n v="0.11"/>
    <s v="Product20"/>
    <x v="0"/>
    <s v="Lt"/>
    <n v="61"/>
    <n v="76.25"/>
    <n v="488"/>
    <n v="610"/>
    <n v="4"/>
    <s v="Jun"/>
    <x v="0"/>
    <n v="67.099999999999994"/>
    <n v="15.25"/>
    <n v="122"/>
    <n v="0.2"/>
    <x v="1"/>
    <b v="0"/>
    <x v="5"/>
    <x v="114"/>
  </r>
  <r>
    <d v="2021-06-04T00:00:00"/>
    <s v="P0020"/>
    <n v="12"/>
    <x v="2"/>
    <x v="1"/>
    <n v="0.28999999999999998"/>
    <s v="Product20"/>
    <x v="0"/>
    <s v="Lt"/>
    <n v="61"/>
    <n v="76.25"/>
    <n v="732"/>
    <n v="915"/>
    <n v="4"/>
    <s v="Jun"/>
    <x v="0"/>
    <n v="265.34999999999997"/>
    <n v="15.25"/>
    <n v="183"/>
    <n v="0.2"/>
    <x v="0"/>
    <b v="1"/>
    <x v="5"/>
    <x v="114"/>
  </r>
  <r>
    <d v="2021-06-05T00:00:00"/>
    <s v="P0035"/>
    <n v="10"/>
    <x v="1"/>
    <x v="0"/>
    <n v="0.38"/>
    <s v="Product35"/>
    <x v="4"/>
    <s v="No."/>
    <n v="5"/>
    <n v="6.7"/>
    <n v="50"/>
    <n v="67"/>
    <n v="5"/>
    <s v="Jun"/>
    <x v="0"/>
    <n v="25.46"/>
    <n v="1.7000000000000002"/>
    <n v="17"/>
    <n v="0.2537313432835821"/>
    <x v="1"/>
    <b v="0"/>
    <x v="5"/>
    <x v="115"/>
  </r>
  <r>
    <d v="2021-06-05T00:00:00"/>
    <s v="P0022"/>
    <n v="15"/>
    <x v="0"/>
    <x v="0"/>
    <n v="0.27"/>
    <s v="Product22"/>
    <x v="0"/>
    <s v="Ft"/>
    <n v="121"/>
    <n v="141.57"/>
    <n v="1815"/>
    <n v="2123.5500000000002"/>
    <n v="5"/>
    <s v="Jun"/>
    <x v="0"/>
    <n v="573.35850000000005"/>
    <n v="20.569999999999993"/>
    <n v="308.5499999999999"/>
    <n v="0.14529914529914523"/>
    <x v="1"/>
    <b v="0"/>
    <x v="5"/>
    <x v="116"/>
  </r>
  <r>
    <d v="2021-06-06T00:00:00"/>
    <s v="P0033"/>
    <n v="6"/>
    <x v="1"/>
    <x v="0"/>
    <n v="0.15"/>
    <s v="Product33"/>
    <x v="4"/>
    <s v="Kg"/>
    <n v="95"/>
    <n v="119.7"/>
    <n v="570"/>
    <n v="718.2"/>
    <n v="6"/>
    <s v="Jun"/>
    <x v="0"/>
    <n v="107.73"/>
    <n v="24.700000000000003"/>
    <n v="148.20000000000002"/>
    <n v="0.20634920634920637"/>
    <x v="2"/>
    <b v="0"/>
    <x v="5"/>
    <x v="117"/>
  </r>
  <r>
    <d v="2021-06-08T00:00:00"/>
    <s v="P0028"/>
    <n v="11"/>
    <x v="1"/>
    <x v="0"/>
    <n v="0.42"/>
    <s v="Product28"/>
    <x v="4"/>
    <s v="No."/>
    <n v="37"/>
    <n v="41.81"/>
    <n v="407"/>
    <n v="459.91"/>
    <n v="8"/>
    <s v="Jun"/>
    <x v="0"/>
    <n v="193.16220000000001"/>
    <n v="4.8100000000000023"/>
    <n v="52.910000000000025"/>
    <n v="0.11504424778761067"/>
    <x v="1"/>
    <b v="0"/>
    <x v="5"/>
    <x v="118"/>
  </r>
  <r>
    <d v="2021-06-08T00:00:00"/>
    <s v="P0004"/>
    <n v="11"/>
    <x v="0"/>
    <x v="1"/>
    <n v="0.39"/>
    <s v="Product04"/>
    <x v="3"/>
    <s v="Lt"/>
    <n v="44"/>
    <n v="48.84"/>
    <n v="484"/>
    <n v="537.24"/>
    <n v="8"/>
    <s v="Jun"/>
    <x v="0"/>
    <n v="209.52360000000002"/>
    <n v="4.8400000000000034"/>
    <n v="53.240000000000038"/>
    <n v="9.9099099099099169E-2"/>
    <x v="1"/>
    <b v="1"/>
    <x v="5"/>
    <x v="119"/>
  </r>
  <r>
    <d v="2021-06-09T00:00:00"/>
    <s v="P0001"/>
    <n v="7"/>
    <x v="1"/>
    <x v="0"/>
    <n v="0.02"/>
    <s v="Product01"/>
    <x v="3"/>
    <s v="Kg"/>
    <n v="98"/>
    <n v="103.88"/>
    <n v="686"/>
    <n v="727.16"/>
    <n v="9"/>
    <s v="Jun"/>
    <x v="0"/>
    <n v="14.543199999999999"/>
    <n v="5.8799999999999955"/>
    <n v="41.159999999999968"/>
    <n v="5.660377358490562E-2"/>
    <x v="1"/>
    <b v="0"/>
    <x v="5"/>
    <x v="120"/>
  </r>
  <r>
    <d v="2021-06-11T00:00:00"/>
    <s v="P0032"/>
    <n v="12"/>
    <x v="0"/>
    <x v="1"/>
    <n v="0.41"/>
    <s v="Product32"/>
    <x v="4"/>
    <s v="Kg"/>
    <n v="89"/>
    <n v="117.48"/>
    <n v="1068"/>
    <n v="1409.76"/>
    <n v="11"/>
    <s v="Jun"/>
    <x v="0"/>
    <n v="578.00159999999994"/>
    <n v="28.480000000000004"/>
    <n v="341.76000000000005"/>
    <n v="0.24242424242424246"/>
    <x v="1"/>
    <b v="1"/>
    <x v="5"/>
    <x v="121"/>
  </r>
  <r>
    <d v="2021-06-12T00:00:00"/>
    <s v="P0041"/>
    <n v="6"/>
    <x v="1"/>
    <x v="0"/>
    <n v="0.51"/>
    <s v="Product41"/>
    <x v="2"/>
    <s v="Ft"/>
    <n v="138"/>
    <n v="173.88"/>
    <n v="828"/>
    <n v="1043.28"/>
    <n v="12"/>
    <s v="Jun"/>
    <x v="0"/>
    <n v="532.07280000000003"/>
    <n v="35.879999999999995"/>
    <n v="215.27999999999997"/>
    <n v="0.20634920634920634"/>
    <x v="1"/>
    <b v="0"/>
    <x v="5"/>
    <x v="122"/>
  </r>
  <r>
    <d v="2021-06-14T00:00:00"/>
    <s v="P0025"/>
    <n v="10"/>
    <x v="2"/>
    <x v="1"/>
    <n v="0.43"/>
    <s v="Product25"/>
    <x v="0"/>
    <s v="No."/>
    <n v="7"/>
    <n v="8.33"/>
    <n v="70"/>
    <n v="83.3"/>
    <n v="14"/>
    <s v="Jun"/>
    <x v="0"/>
    <n v="35.818999999999996"/>
    <n v="1.33"/>
    <n v="13.3"/>
    <n v="0.1596638655462185"/>
    <x v="0"/>
    <b v="1"/>
    <x v="5"/>
    <x v="123"/>
  </r>
  <r>
    <d v="2021-06-16T00:00:00"/>
    <s v="P0015"/>
    <n v="12"/>
    <x v="2"/>
    <x v="1"/>
    <n v="0.33"/>
    <s v="Product15"/>
    <x v="1"/>
    <s v="No."/>
    <n v="12"/>
    <n v="15.72"/>
    <n v="144"/>
    <n v="188.64"/>
    <n v="16"/>
    <s v="Jun"/>
    <x v="0"/>
    <n v="62.251199999999997"/>
    <n v="3.7200000000000006"/>
    <n v="44.640000000000008"/>
    <n v="0.23664122137404586"/>
    <x v="1"/>
    <b v="1"/>
    <x v="5"/>
    <x v="124"/>
  </r>
  <r>
    <d v="2021-06-16T00:00:00"/>
    <s v="P0039"/>
    <n v="11"/>
    <x v="1"/>
    <x v="1"/>
    <n v="0.46"/>
    <s v="Product39"/>
    <x v="2"/>
    <s v="No."/>
    <n v="37"/>
    <n v="42.55"/>
    <n v="407"/>
    <n v="468.05"/>
    <n v="16"/>
    <s v="Jun"/>
    <x v="0"/>
    <n v="215.30300000000003"/>
    <n v="5.5499999999999972"/>
    <n v="61.049999999999969"/>
    <n v="0.13043478260869559"/>
    <x v="1"/>
    <b v="1"/>
    <x v="5"/>
    <x v="125"/>
  </r>
  <r>
    <d v="2021-06-16T00:00:00"/>
    <s v="P0019"/>
    <n v="5"/>
    <x v="0"/>
    <x v="1"/>
    <n v="0.41"/>
    <s v="Product19"/>
    <x v="1"/>
    <s v="Ft"/>
    <n v="150"/>
    <n v="210"/>
    <n v="750"/>
    <n v="1050"/>
    <n v="16"/>
    <s v="Jun"/>
    <x v="0"/>
    <n v="430.5"/>
    <n v="60"/>
    <n v="300"/>
    <n v="0.2857142857142857"/>
    <x v="0"/>
    <b v="1"/>
    <x v="5"/>
    <x v="126"/>
  </r>
  <r>
    <d v="2021-06-18T00:00:00"/>
    <s v="P0025"/>
    <n v="13"/>
    <x v="1"/>
    <x v="1"/>
    <n v="0.26"/>
    <s v="Product25"/>
    <x v="0"/>
    <s v="No."/>
    <n v="7"/>
    <n v="8.33"/>
    <n v="91"/>
    <n v="108.29"/>
    <n v="18"/>
    <s v="Jun"/>
    <x v="0"/>
    <n v="28.155400000000004"/>
    <n v="1.33"/>
    <n v="17.29"/>
    <n v="0.15966386554621848"/>
    <x v="1"/>
    <b v="1"/>
    <x v="5"/>
    <x v="127"/>
  </r>
  <r>
    <d v="2021-06-19T00:00:00"/>
    <s v="P0041"/>
    <n v="5"/>
    <x v="1"/>
    <x v="0"/>
    <n v="0.11"/>
    <s v="Product41"/>
    <x v="2"/>
    <s v="Ft"/>
    <n v="138"/>
    <n v="173.88"/>
    <n v="690"/>
    <n v="869.4"/>
    <n v="19"/>
    <s v="Jun"/>
    <x v="0"/>
    <n v="95.634"/>
    <n v="35.879999999999995"/>
    <n v="179.39999999999998"/>
    <n v="0.20634920634920634"/>
    <x v="1"/>
    <b v="0"/>
    <x v="5"/>
    <x v="128"/>
  </r>
  <r>
    <d v="2021-06-20T00:00:00"/>
    <s v="P0016"/>
    <n v="1"/>
    <x v="0"/>
    <x v="1"/>
    <n v="0.22"/>
    <s v="Product16"/>
    <x v="1"/>
    <s v="No."/>
    <n v="13"/>
    <n v="16.64"/>
    <n v="13"/>
    <n v="16.64"/>
    <n v="20"/>
    <s v="Jun"/>
    <x v="0"/>
    <n v="3.6608000000000001"/>
    <n v="3.6400000000000006"/>
    <n v="3.6400000000000006"/>
    <n v="0.21875000000000003"/>
    <x v="1"/>
    <b v="1"/>
    <x v="5"/>
    <x v="129"/>
  </r>
  <r>
    <d v="2021-06-23T00:00:00"/>
    <s v="P0016"/>
    <n v="4"/>
    <x v="1"/>
    <x v="0"/>
    <n v="0.26"/>
    <s v="Product16"/>
    <x v="1"/>
    <s v="No."/>
    <n v="13"/>
    <n v="16.64"/>
    <n v="52"/>
    <n v="66.56"/>
    <n v="23"/>
    <s v="Jun"/>
    <x v="0"/>
    <n v="17.305600000000002"/>
    <n v="3.6400000000000006"/>
    <n v="14.560000000000002"/>
    <n v="0.21875000000000003"/>
    <x v="1"/>
    <b v="0"/>
    <x v="5"/>
    <x v="130"/>
  </r>
  <r>
    <d v="2021-06-24T00:00:00"/>
    <s v="P0011"/>
    <n v="13"/>
    <x v="1"/>
    <x v="0"/>
    <n v="0.01"/>
    <s v="Product11"/>
    <x v="1"/>
    <s v="Lt"/>
    <n v="44"/>
    <n v="48.4"/>
    <n v="572"/>
    <n v="629.19999999999993"/>
    <n v="24"/>
    <s v="Jun"/>
    <x v="0"/>
    <n v="6.2919999999999998"/>
    <n v="4.3999999999999986"/>
    <n v="57.199999999999982"/>
    <n v="9.0909090909090884E-2"/>
    <x v="1"/>
    <b v="0"/>
    <x v="5"/>
    <x v="131"/>
  </r>
  <r>
    <d v="2021-06-26T00:00:00"/>
    <s v="P0009"/>
    <n v="7"/>
    <x v="2"/>
    <x v="0"/>
    <n v="0.01"/>
    <s v="Product09"/>
    <x v="3"/>
    <s v="No."/>
    <n v="6"/>
    <n v="7.8599999999999994"/>
    <n v="42"/>
    <n v="55.02"/>
    <n v="26"/>
    <s v="Jun"/>
    <x v="0"/>
    <n v="0.55020000000000002"/>
    <n v="1.8599999999999994"/>
    <n v="13.019999999999996"/>
    <n v="0.23664122137404572"/>
    <x v="1"/>
    <b v="0"/>
    <x v="5"/>
    <x v="132"/>
  </r>
  <r>
    <d v="2021-06-27T00:00:00"/>
    <s v="P0005"/>
    <n v="11"/>
    <x v="1"/>
    <x v="1"/>
    <n v="0.21"/>
    <s v="Product05"/>
    <x v="3"/>
    <s v="Ft"/>
    <n v="133"/>
    <n v="155.61000000000001"/>
    <n v="1463"/>
    <n v="1711.71"/>
    <n v="27"/>
    <s v="Jun"/>
    <x v="0"/>
    <n v="359.45909999999998"/>
    <n v="22.610000000000014"/>
    <n v="248.71000000000015"/>
    <n v="0.14529914529914539"/>
    <x v="1"/>
    <b v="1"/>
    <x v="5"/>
    <x v="133"/>
  </r>
  <r>
    <d v="2021-06-28T00:00:00"/>
    <s v="P0035"/>
    <n v="7"/>
    <x v="2"/>
    <x v="0"/>
    <n v="0.4"/>
    <s v="Product35"/>
    <x v="4"/>
    <s v="No."/>
    <n v="5"/>
    <n v="6.7"/>
    <n v="35"/>
    <n v="46.9"/>
    <n v="28"/>
    <s v="Jun"/>
    <x v="0"/>
    <n v="18.760000000000002"/>
    <n v="1.7000000000000002"/>
    <n v="11.900000000000002"/>
    <n v="0.25373134328358216"/>
    <x v="0"/>
    <b v="0"/>
    <x v="5"/>
    <x v="134"/>
  </r>
  <r>
    <d v="2021-06-28T00:00:00"/>
    <s v="P0021"/>
    <n v="2"/>
    <x v="2"/>
    <x v="1"/>
    <n v="0.43"/>
    <s v="Product21"/>
    <x v="0"/>
    <s v="Ft"/>
    <n v="126"/>
    <n v="162.54"/>
    <n v="252"/>
    <n v="325.08"/>
    <n v="28"/>
    <s v="Jun"/>
    <x v="0"/>
    <n v="139.78440000000001"/>
    <n v="36.539999999999992"/>
    <n v="73.079999999999984"/>
    <n v="0.22480620155038755"/>
    <x v="1"/>
    <b v="1"/>
    <x v="5"/>
    <x v="135"/>
  </r>
  <r>
    <d v="2021-06-29T00:00:00"/>
    <s v="P0014"/>
    <n v="4"/>
    <x v="1"/>
    <x v="0"/>
    <n v="0.16"/>
    <s v="Product14"/>
    <x v="1"/>
    <s v="Kg"/>
    <n v="112"/>
    <n v="146.72"/>
    <n v="448"/>
    <n v="586.88"/>
    <n v="29"/>
    <s v="Jun"/>
    <x v="0"/>
    <n v="93.900800000000004"/>
    <n v="34.72"/>
    <n v="138.88"/>
    <n v="0.23664122137404581"/>
    <x v="1"/>
    <b v="0"/>
    <x v="5"/>
    <x v="136"/>
  </r>
  <r>
    <d v="2021-07-01T00:00:00"/>
    <s v="P0005"/>
    <n v="11"/>
    <x v="1"/>
    <x v="1"/>
    <n v="0.27"/>
    <s v="Product05"/>
    <x v="3"/>
    <s v="Ft"/>
    <n v="133"/>
    <n v="155.61000000000001"/>
    <n v="1463"/>
    <n v="1711.71"/>
    <n v="1"/>
    <s v="Jul"/>
    <x v="0"/>
    <n v="462.16170000000005"/>
    <n v="22.610000000000014"/>
    <n v="248.71000000000015"/>
    <n v="0.14529914529914539"/>
    <x v="1"/>
    <b v="1"/>
    <x v="6"/>
    <x v="137"/>
  </r>
  <r>
    <d v="2021-07-02T00:00:00"/>
    <s v="P0010"/>
    <n v="11"/>
    <x v="1"/>
    <x v="1"/>
    <n v="0.02"/>
    <s v="Product10"/>
    <x v="1"/>
    <s v="Ft"/>
    <n v="148"/>
    <n v="164.28"/>
    <n v="1628"/>
    <n v="1807.08"/>
    <n v="2"/>
    <s v="Jul"/>
    <x v="0"/>
    <n v="36.141599999999997"/>
    <n v="16.28"/>
    <n v="179.08"/>
    <n v="9.9099099099099114E-2"/>
    <x v="1"/>
    <b v="1"/>
    <x v="6"/>
    <x v="138"/>
  </r>
  <r>
    <d v="2021-07-03T00:00:00"/>
    <s v="P0003"/>
    <n v="8"/>
    <x v="2"/>
    <x v="1"/>
    <n v="0.51"/>
    <s v="Product03"/>
    <x v="3"/>
    <s v="Kg"/>
    <n v="71"/>
    <n v="80.94"/>
    <n v="568"/>
    <n v="647.52"/>
    <n v="3"/>
    <s v="Jul"/>
    <x v="0"/>
    <n v="330.23520000000002"/>
    <n v="9.9399999999999977"/>
    <n v="79.519999999999982"/>
    <n v="0.12280701754385963"/>
    <x v="2"/>
    <b v="1"/>
    <x v="6"/>
    <x v="139"/>
  </r>
  <r>
    <d v="2021-07-03T00:00:00"/>
    <s v="P0033"/>
    <n v="9"/>
    <x v="2"/>
    <x v="1"/>
    <n v="0.5"/>
    <s v="Product33"/>
    <x v="4"/>
    <s v="Kg"/>
    <n v="95"/>
    <n v="119.7"/>
    <n v="855"/>
    <n v="1077.3"/>
    <n v="3"/>
    <s v="Jul"/>
    <x v="0"/>
    <n v="538.65"/>
    <n v="24.700000000000003"/>
    <n v="222.3"/>
    <n v="0.20634920634920637"/>
    <x v="0"/>
    <b v="1"/>
    <x v="6"/>
    <x v="140"/>
  </r>
  <r>
    <d v="2021-07-05T00:00:00"/>
    <s v="P0002"/>
    <n v="8"/>
    <x v="1"/>
    <x v="0"/>
    <n v="0.11"/>
    <s v="Product02"/>
    <x v="3"/>
    <s v="Kg"/>
    <n v="105"/>
    <n v="142.80000000000001"/>
    <n v="840"/>
    <n v="1142.4000000000001"/>
    <n v="5"/>
    <s v="Jul"/>
    <x v="0"/>
    <n v="125.66400000000002"/>
    <n v="37.800000000000011"/>
    <n v="302.40000000000009"/>
    <n v="0.26470588235294124"/>
    <x v="0"/>
    <b v="0"/>
    <x v="6"/>
    <x v="141"/>
  </r>
  <r>
    <d v="2021-07-06T00:00:00"/>
    <s v="P0041"/>
    <n v="15"/>
    <x v="1"/>
    <x v="1"/>
    <n v="0.35"/>
    <s v="Product41"/>
    <x v="2"/>
    <s v="Ft"/>
    <n v="138"/>
    <n v="173.88"/>
    <n v="2070"/>
    <n v="2608.1999999999998"/>
    <n v="6"/>
    <s v="Jul"/>
    <x v="0"/>
    <n v="912.86999999999989"/>
    <n v="35.879999999999995"/>
    <n v="538.19999999999993"/>
    <n v="0.20634920634920634"/>
    <x v="1"/>
    <b v="1"/>
    <x v="6"/>
    <x v="142"/>
  </r>
  <r>
    <d v="2021-07-08T00:00:00"/>
    <s v="P0004"/>
    <n v="10"/>
    <x v="1"/>
    <x v="0"/>
    <n v="0.44"/>
    <s v="Product04"/>
    <x v="3"/>
    <s v="Lt"/>
    <n v="44"/>
    <n v="48.84"/>
    <n v="440"/>
    <n v="488.4"/>
    <n v="8"/>
    <s v="Jul"/>
    <x v="0"/>
    <n v="214.89599999999999"/>
    <n v="4.8400000000000034"/>
    <n v="48.400000000000034"/>
    <n v="9.9099099099099169E-2"/>
    <x v="0"/>
    <b v="0"/>
    <x v="6"/>
    <x v="143"/>
  </r>
  <r>
    <d v="2021-07-10T00:00:00"/>
    <s v="P0034"/>
    <n v="6"/>
    <x v="0"/>
    <x v="1"/>
    <n v="0.37"/>
    <s v="Product34"/>
    <x v="4"/>
    <s v="Lt"/>
    <n v="55"/>
    <n v="58.3"/>
    <n v="330"/>
    <n v="349.8"/>
    <n v="10"/>
    <s v="Jul"/>
    <x v="0"/>
    <n v="129.42600000000002"/>
    <n v="3.2999999999999972"/>
    <n v="19.799999999999983"/>
    <n v="5.6603773584905613E-2"/>
    <x v="2"/>
    <b v="1"/>
    <x v="6"/>
    <x v="144"/>
  </r>
  <r>
    <d v="2021-07-11T00:00:00"/>
    <s v="P0009"/>
    <n v="4"/>
    <x v="0"/>
    <x v="0"/>
    <n v="0.28000000000000003"/>
    <s v="Product09"/>
    <x v="3"/>
    <s v="No."/>
    <n v="6"/>
    <n v="7.8599999999999994"/>
    <n v="24"/>
    <n v="31.44"/>
    <n v="11"/>
    <s v="Jul"/>
    <x v="0"/>
    <n v="8.8032000000000004"/>
    <n v="1.8599999999999994"/>
    <n v="7.4399999999999977"/>
    <n v="0.23664122137404572"/>
    <x v="1"/>
    <b v="0"/>
    <x v="6"/>
    <x v="145"/>
  </r>
  <r>
    <d v="2021-07-13T00:00:00"/>
    <s v="P0019"/>
    <n v="1"/>
    <x v="1"/>
    <x v="1"/>
    <n v="0.45"/>
    <s v="Product19"/>
    <x v="1"/>
    <s v="Ft"/>
    <n v="150"/>
    <n v="210"/>
    <n v="150"/>
    <n v="210"/>
    <n v="13"/>
    <s v="Jul"/>
    <x v="0"/>
    <n v="94.5"/>
    <n v="60"/>
    <n v="60"/>
    <n v="0.2857142857142857"/>
    <x v="1"/>
    <b v="1"/>
    <x v="6"/>
    <x v="146"/>
  </r>
  <r>
    <d v="2021-07-16T00:00:00"/>
    <s v="P0023"/>
    <n v="8"/>
    <x v="0"/>
    <x v="1"/>
    <n v="0.42"/>
    <s v="Product23"/>
    <x v="0"/>
    <s v="Ft"/>
    <n v="141"/>
    <n v="149.46"/>
    <n v="1128"/>
    <n v="1195.68"/>
    <n v="16"/>
    <s v="Jul"/>
    <x v="0"/>
    <n v="502.18560000000002"/>
    <n v="8.460000000000008"/>
    <n v="67.680000000000064"/>
    <n v="5.660377358490571E-2"/>
    <x v="1"/>
    <b v="1"/>
    <x v="6"/>
    <x v="147"/>
  </r>
  <r>
    <d v="2021-07-18T00:00:00"/>
    <s v="P0027"/>
    <n v="14"/>
    <x v="2"/>
    <x v="0"/>
    <n v="0.31"/>
    <s v="Product27"/>
    <x v="4"/>
    <s v="Lt"/>
    <n v="48"/>
    <n v="57.12"/>
    <n v="672"/>
    <n v="799.68000000000006"/>
    <n v="18"/>
    <s v="Jul"/>
    <x v="0"/>
    <n v="247.9008"/>
    <n v="9.1199999999999974"/>
    <n v="127.67999999999996"/>
    <n v="0.15966386554621842"/>
    <x v="1"/>
    <b v="0"/>
    <x v="6"/>
    <x v="148"/>
  </r>
  <r>
    <d v="2021-07-20T00:00:00"/>
    <s v="P0043"/>
    <n v="5"/>
    <x v="1"/>
    <x v="0"/>
    <n v="0.08"/>
    <s v="Product43"/>
    <x v="2"/>
    <s v="Kg"/>
    <n v="67"/>
    <n v="83.08"/>
    <n v="335"/>
    <n v="415.4"/>
    <n v="20"/>
    <s v="Jul"/>
    <x v="0"/>
    <n v="33.231999999999999"/>
    <n v="16.079999999999998"/>
    <n v="80.399999999999991"/>
    <n v="0.19354838709677419"/>
    <x v="1"/>
    <b v="0"/>
    <x v="6"/>
    <x v="149"/>
  </r>
  <r>
    <d v="2021-07-20T00:00:00"/>
    <s v="P0038"/>
    <n v="11"/>
    <x v="2"/>
    <x v="0"/>
    <n v="0.03"/>
    <s v="Product38"/>
    <x v="2"/>
    <s v="Kg"/>
    <n v="72"/>
    <n v="79.92"/>
    <n v="792"/>
    <n v="879.12"/>
    <n v="20"/>
    <s v="Jul"/>
    <x v="0"/>
    <n v="26.3736"/>
    <n v="7.9200000000000017"/>
    <n v="87.120000000000019"/>
    <n v="9.9099099099099114E-2"/>
    <x v="0"/>
    <b v="0"/>
    <x v="6"/>
    <x v="150"/>
  </r>
  <r>
    <d v="2021-07-21T00:00:00"/>
    <s v="P0029"/>
    <n v="15"/>
    <x v="1"/>
    <x v="0"/>
    <n v="0.41"/>
    <s v="Product29"/>
    <x v="4"/>
    <s v="Lt"/>
    <n v="47"/>
    <n v="53.11"/>
    <n v="705"/>
    <n v="796.65"/>
    <n v="21"/>
    <s v="Jul"/>
    <x v="0"/>
    <n v="326.62649999999996"/>
    <n v="6.1099999999999994"/>
    <n v="91.649999999999991"/>
    <n v="0.11504424778761062"/>
    <x v="0"/>
    <b v="0"/>
    <x v="6"/>
    <x v="151"/>
  </r>
  <r>
    <d v="2021-07-22T00:00:00"/>
    <s v="P0026"/>
    <n v="3"/>
    <x v="0"/>
    <x v="1"/>
    <n v="0.14000000000000001"/>
    <s v="Product26"/>
    <x v="4"/>
    <s v="No."/>
    <n v="18"/>
    <n v="24.66"/>
    <n v="54"/>
    <n v="73.98"/>
    <n v="22"/>
    <s v="Jul"/>
    <x v="0"/>
    <n v="10.357200000000002"/>
    <n v="6.66"/>
    <n v="19.98"/>
    <n v="0.27007299270072993"/>
    <x v="1"/>
    <b v="1"/>
    <x v="6"/>
    <x v="152"/>
  </r>
  <r>
    <d v="2021-07-22T00:00:00"/>
    <s v="P0024"/>
    <n v="14"/>
    <x v="2"/>
    <x v="1"/>
    <n v="0.27"/>
    <s v="Product24"/>
    <x v="0"/>
    <s v="Ft"/>
    <n v="144"/>
    <n v="156.96"/>
    <n v="2016"/>
    <n v="2197.44"/>
    <n v="22"/>
    <s v="Jul"/>
    <x v="0"/>
    <n v="593.30880000000002"/>
    <n v="12.960000000000008"/>
    <n v="181.44000000000011"/>
    <n v="8.2568807339449588E-2"/>
    <x v="1"/>
    <b v="1"/>
    <x v="6"/>
    <x v="153"/>
  </r>
  <r>
    <d v="2021-07-23T00:00:00"/>
    <s v="P0036"/>
    <n v="7"/>
    <x v="0"/>
    <x v="0"/>
    <n v="0.45"/>
    <s v="Product36"/>
    <x v="4"/>
    <s v="Kg"/>
    <n v="90"/>
    <n v="96.3"/>
    <n v="630"/>
    <n v="674.1"/>
    <n v="23"/>
    <s v="Jul"/>
    <x v="0"/>
    <n v="303.34500000000003"/>
    <n v="6.2999999999999972"/>
    <n v="44.09999999999998"/>
    <n v="6.5420560747663517E-2"/>
    <x v="1"/>
    <b v="0"/>
    <x v="6"/>
    <x v="154"/>
  </r>
  <r>
    <d v="2021-07-23T00:00:00"/>
    <s v="P0037"/>
    <n v="8"/>
    <x v="1"/>
    <x v="0"/>
    <n v="0.15"/>
    <s v="Product37"/>
    <x v="2"/>
    <s v="Kg"/>
    <n v="67"/>
    <n v="85.76"/>
    <n v="536"/>
    <n v="686.08"/>
    <n v="23"/>
    <s v="Jul"/>
    <x v="0"/>
    <n v="102.91200000000001"/>
    <n v="18.760000000000005"/>
    <n v="150.08000000000004"/>
    <n v="0.21875000000000006"/>
    <x v="2"/>
    <b v="0"/>
    <x v="6"/>
    <x v="155"/>
  </r>
  <r>
    <d v="2021-07-24T00:00:00"/>
    <s v="P0009"/>
    <n v="4"/>
    <x v="2"/>
    <x v="1"/>
    <n v="0.26"/>
    <s v="Product09"/>
    <x v="3"/>
    <s v="No."/>
    <n v="6"/>
    <n v="7.8599999999999994"/>
    <n v="24"/>
    <n v="31.44"/>
    <n v="24"/>
    <s v="Jul"/>
    <x v="0"/>
    <n v="8.1744000000000003"/>
    <n v="1.8599999999999994"/>
    <n v="7.4399999999999977"/>
    <n v="0.23664122137404572"/>
    <x v="1"/>
    <b v="1"/>
    <x v="6"/>
    <x v="156"/>
  </r>
  <r>
    <d v="2021-07-29T00:00:00"/>
    <s v="P0044"/>
    <n v="15"/>
    <x v="2"/>
    <x v="1"/>
    <n v="0.34"/>
    <s v="Product44"/>
    <x v="2"/>
    <s v="Kg"/>
    <n v="76"/>
    <n v="82.08"/>
    <n v="1140"/>
    <n v="1231.2"/>
    <n v="29"/>
    <s v="Jul"/>
    <x v="0"/>
    <n v="418.60800000000006"/>
    <n v="6.0799999999999983"/>
    <n v="91.199999999999974"/>
    <n v="7.4074074074074056E-2"/>
    <x v="1"/>
    <b v="1"/>
    <x v="6"/>
    <x v="157"/>
  </r>
  <r>
    <d v="2021-08-01T00:00:00"/>
    <s v="P0001"/>
    <n v="11"/>
    <x v="1"/>
    <x v="1"/>
    <n v="0.35"/>
    <s v="Product01"/>
    <x v="3"/>
    <s v="Kg"/>
    <n v="98"/>
    <n v="103.88"/>
    <n v="1078"/>
    <n v="1142.68"/>
    <n v="1"/>
    <s v="Aug"/>
    <x v="0"/>
    <n v="399.93799999999999"/>
    <n v="5.8799999999999955"/>
    <n v="64.67999999999995"/>
    <n v="5.6603773584905613E-2"/>
    <x v="1"/>
    <b v="1"/>
    <x v="7"/>
    <x v="158"/>
  </r>
  <r>
    <d v="2021-08-02T00:00:00"/>
    <s v="P0023"/>
    <n v="3"/>
    <x v="1"/>
    <x v="0"/>
    <n v="0.14000000000000001"/>
    <s v="Product23"/>
    <x v="0"/>
    <s v="Ft"/>
    <n v="141"/>
    <n v="149.46"/>
    <n v="423"/>
    <n v="448.38"/>
    <n v="2"/>
    <s v="Aug"/>
    <x v="0"/>
    <n v="62.773200000000003"/>
    <n v="8.460000000000008"/>
    <n v="25.380000000000024"/>
    <n v="5.6603773584905717E-2"/>
    <x v="0"/>
    <b v="0"/>
    <x v="7"/>
    <x v="159"/>
  </r>
  <r>
    <d v="2021-08-03T00:00:00"/>
    <s v="P0034"/>
    <n v="12"/>
    <x v="2"/>
    <x v="0"/>
    <n v="0.33"/>
    <s v="Product34"/>
    <x v="4"/>
    <s v="Lt"/>
    <n v="55"/>
    <n v="58.3"/>
    <n v="660"/>
    <n v="699.59999999999991"/>
    <n v="3"/>
    <s v="Aug"/>
    <x v="0"/>
    <n v="230.86799999999999"/>
    <n v="3.2999999999999972"/>
    <n v="39.599999999999966"/>
    <n v="5.660377358490562E-2"/>
    <x v="1"/>
    <b v="0"/>
    <x v="7"/>
    <x v="160"/>
  </r>
  <r>
    <d v="2021-08-03T00:00:00"/>
    <s v="P0022"/>
    <n v="13"/>
    <x v="2"/>
    <x v="0"/>
    <n v="0.2"/>
    <s v="Product22"/>
    <x v="0"/>
    <s v="Ft"/>
    <n v="121"/>
    <n v="141.57"/>
    <n v="1573"/>
    <n v="1840.41"/>
    <n v="3"/>
    <s v="Aug"/>
    <x v="0"/>
    <n v="368.08200000000005"/>
    <n v="20.569999999999993"/>
    <n v="267.40999999999991"/>
    <n v="0.14529914529914525"/>
    <x v="0"/>
    <b v="0"/>
    <x v="7"/>
    <x v="161"/>
  </r>
  <r>
    <d v="2021-08-05T00:00:00"/>
    <s v="P0028"/>
    <n v="14"/>
    <x v="1"/>
    <x v="1"/>
    <n v="0.37"/>
    <s v="Product28"/>
    <x v="4"/>
    <s v="No."/>
    <n v="37"/>
    <n v="41.81"/>
    <n v="518"/>
    <n v="585.34"/>
    <n v="5"/>
    <s v="Aug"/>
    <x v="0"/>
    <n v="216.57580000000002"/>
    <n v="4.8100000000000023"/>
    <n v="67.340000000000032"/>
    <n v="0.11504424778761067"/>
    <x v="2"/>
    <b v="1"/>
    <x v="7"/>
    <x v="162"/>
  </r>
  <r>
    <d v="2021-08-06T00:00:00"/>
    <s v="P0037"/>
    <n v="1"/>
    <x v="0"/>
    <x v="1"/>
    <n v="0.2"/>
    <s v="Product37"/>
    <x v="2"/>
    <s v="Kg"/>
    <n v="67"/>
    <n v="85.76"/>
    <n v="67"/>
    <n v="85.76"/>
    <n v="6"/>
    <s v="Aug"/>
    <x v="0"/>
    <n v="17.152000000000001"/>
    <n v="18.760000000000005"/>
    <n v="18.760000000000005"/>
    <n v="0.21875000000000006"/>
    <x v="1"/>
    <b v="1"/>
    <x v="7"/>
    <x v="163"/>
  </r>
  <r>
    <d v="2021-08-10T00:00:00"/>
    <s v="P0044"/>
    <n v="10"/>
    <x v="2"/>
    <x v="1"/>
    <n v="0.27"/>
    <s v="Product44"/>
    <x v="2"/>
    <s v="Kg"/>
    <n v="76"/>
    <n v="82.08"/>
    <n v="760"/>
    <n v="820.8"/>
    <n v="10"/>
    <s v="Aug"/>
    <x v="0"/>
    <n v="221.61600000000001"/>
    <n v="6.0799999999999983"/>
    <n v="60.799999999999983"/>
    <n v="7.4074074074074056E-2"/>
    <x v="1"/>
    <b v="1"/>
    <x v="7"/>
    <x v="164"/>
  </r>
  <r>
    <d v="2021-08-10T00:00:00"/>
    <s v="P0006"/>
    <n v="6"/>
    <x v="1"/>
    <x v="1"/>
    <n v="0.19"/>
    <s v="Product06"/>
    <x v="3"/>
    <s v="Kg"/>
    <n v="75"/>
    <n v="85.5"/>
    <n v="450"/>
    <n v="513"/>
    <n v="10"/>
    <s v="Aug"/>
    <x v="0"/>
    <n v="97.47"/>
    <n v="10.5"/>
    <n v="63"/>
    <n v="0.12280701754385964"/>
    <x v="1"/>
    <b v="1"/>
    <x v="7"/>
    <x v="165"/>
  </r>
  <r>
    <d v="2021-08-10T00:00:00"/>
    <s v="P0005"/>
    <n v="4"/>
    <x v="0"/>
    <x v="1"/>
    <n v="0.19"/>
    <s v="Product05"/>
    <x v="3"/>
    <s v="Ft"/>
    <n v="133"/>
    <n v="155.61000000000001"/>
    <n v="532"/>
    <n v="622.44000000000005"/>
    <n v="10"/>
    <s v="Aug"/>
    <x v="0"/>
    <n v="118.26360000000001"/>
    <n v="22.610000000000014"/>
    <n v="90.440000000000055"/>
    <n v="0.14529914529914537"/>
    <x v="1"/>
    <b v="1"/>
    <x v="7"/>
    <x v="166"/>
  </r>
  <r>
    <d v="2021-08-11T00:00:00"/>
    <s v="P0023"/>
    <n v="4"/>
    <x v="1"/>
    <x v="0"/>
    <n v="0.16"/>
    <s v="Product23"/>
    <x v="0"/>
    <s v="Ft"/>
    <n v="141"/>
    <n v="149.46"/>
    <n v="564"/>
    <n v="597.84"/>
    <n v="11"/>
    <s v="Aug"/>
    <x v="0"/>
    <n v="95.65440000000001"/>
    <n v="8.460000000000008"/>
    <n v="33.840000000000032"/>
    <n v="5.660377358490571E-2"/>
    <x v="0"/>
    <b v="0"/>
    <x v="7"/>
    <x v="167"/>
  </r>
  <r>
    <d v="2021-08-13T00:00:00"/>
    <s v="P0011"/>
    <n v="13"/>
    <x v="1"/>
    <x v="0"/>
    <n v="0.08"/>
    <s v="Product11"/>
    <x v="1"/>
    <s v="Lt"/>
    <n v="44"/>
    <n v="48.4"/>
    <n v="572"/>
    <n v="629.19999999999993"/>
    <n v="13"/>
    <s v="Aug"/>
    <x v="0"/>
    <n v="50.335999999999999"/>
    <n v="4.3999999999999986"/>
    <n v="57.199999999999982"/>
    <n v="9.0909090909090884E-2"/>
    <x v="1"/>
    <b v="0"/>
    <x v="7"/>
    <x v="168"/>
  </r>
  <r>
    <d v="2021-08-13T00:00:00"/>
    <s v="P0027"/>
    <n v="9"/>
    <x v="1"/>
    <x v="0"/>
    <n v="0.21"/>
    <s v="Product27"/>
    <x v="4"/>
    <s v="Lt"/>
    <n v="48"/>
    <n v="57.12"/>
    <n v="432"/>
    <n v="514.08000000000004"/>
    <n v="13"/>
    <s v="Aug"/>
    <x v="0"/>
    <n v="107.9568"/>
    <n v="9.1199999999999974"/>
    <n v="82.079999999999984"/>
    <n v="0.15966386554621845"/>
    <x v="1"/>
    <b v="0"/>
    <x v="7"/>
    <x v="169"/>
  </r>
  <r>
    <d v="2021-08-16T00:00:00"/>
    <s v="P0003"/>
    <n v="3"/>
    <x v="2"/>
    <x v="0"/>
    <n v="0.36"/>
    <s v="Product03"/>
    <x v="3"/>
    <s v="Kg"/>
    <n v="71"/>
    <n v="80.94"/>
    <n v="213"/>
    <n v="242.82"/>
    <n v="16"/>
    <s v="Aug"/>
    <x v="0"/>
    <n v="87.415199999999999"/>
    <n v="9.9399999999999977"/>
    <n v="29.819999999999993"/>
    <n v="0.12280701754385963"/>
    <x v="1"/>
    <b v="0"/>
    <x v="7"/>
    <x v="170"/>
  </r>
  <r>
    <d v="2021-08-18T00:00:00"/>
    <s v="P0025"/>
    <n v="6"/>
    <x v="1"/>
    <x v="0"/>
    <n v="0.23"/>
    <s v="Product25"/>
    <x v="0"/>
    <s v="No."/>
    <n v="7"/>
    <n v="8.33"/>
    <n v="42"/>
    <n v="49.98"/>
    <n v="18"/>
    <s v="Aug"/>
    <x v="0"/>
    <n v="11.4954"/>
    <n v="1.33"/>
    <n v="7.98"/>
    <n v="0.1596638655462185"/>
    <x v="1"/>
    <b v="0"/>
    <x v="7"/>
    <x v="171"/>
  </r>
  <r>
    <d v="2021-08-20T00:00:00"/>
    <s v="P0028"/>
    <n v="13"/>
    <x v="1"/>
    <x v="0"/>
    <n v="0.44"/>
    <s v="Product28"/>
    <x v="4"/>
    <s v="No."/>
    <n v="37"/>
    <n v="41.81"/>
    <n v="481"/>
    <n v="543.53"/>
    <n v="20"/>
    <s v="Aug"/>
    <x v="0"/>
    <n v="239.1532"/>
    <n v="4.8100000000000023"/>
    <n v="62.53000000000003"/>
    <n v="0.11504424778761067"/>
    <x v="0"/>
    <b v="0"/>
    <x v="7"/>
    <x v="172"/>
  </r>
  <r>
    <d v="2021-08-20T00:00:00"/>
    <s v="P0031"/>
    <n v="9"/>
    <x v="1"/>
    <x v="0"/>
    <n v="0.4"/>
    <s v="Product31"/>
    <x v="4"/>
    <s v="Kg"/>
    <n v="93"/>
    <n v="104.16"/>
    <n v="837"/>
    <n v="937.43999999999994"/>
    <n v="20"/>
    <s v="Aug"/>
    <x v="0"/>
    <n v="374.976"/>
    <n v="11.159999999999997"/>
    <n v="100.43999999999997"/>
    <n v="0.10714285714285712"/>
    <x v="1"/>
    <b v="0"/>
    <x v="7"/>
    <x v="173"/>
  </r>
  <r>
    <d v="2021-08-20T00:00:00"/>
    <s v="P0020"/>
    <n v="15"/>
    <x v="1"/>
    <x v="1"/>
    <n v="0.23"/>
    <s v="Product20"/>
    <x v="0"/>
    <s v="Lt"/>
    <n v="61"/>
    <n v="76.25"/>
    <n v="915"/>
    <n v="1143.75"/>
    <n v="20"/>
    <s v="Aug"/>
    <x v="0"/>
    <n v="263.0625"/>
    <n v="15.25"/>
    <n v="228.75"/>
    <n v="0.2"/>
    <x v="1"/>
    <b v="1"/>
    <x v="7"/>
    <x v="174"/>
  </r>
  <r>
    <d v="2021-08-26T00:00:00"/>
    <s v="P0039"/>
    <n v="4"/>
    <x v="1"/>
    <x v="0"/>
    <n v="0.28999999999999998"/>
    <s v="Product39"/>
    <x v="2"/>
    <s v="No."/>
    <n v="37"/>
    <n v="42.55"/>
    <n v="148"/>
    <n v="170.2"/>
    <n v="26"/>
    <s v="Aug"/>
    <x v="0"/>
    <n v="49.35799999999999"/>
    <n v="5.5499999999999972"/>
    <n v="22.199999999999989"/>
    <n v="0.13043478260869559"/>
    <x v="0"/>
    <b v="0"/>
    <x v="7"/>
    <x v="175"/>
  </r>
  <r>
    <d v="2021-08-29T00:00:00"/>
    <s v="P0034"/>
    <n v="12"/>
    <x v="0"/>
    <x v="0"/>
    <n v="0.04"/>
    <s v="Product34"/>
    <x v="4"/>
    <s v="Lt"/>
    <n v="55"/>
    <n v="58.3"/>
    <n v="660"/>
    <n v="699.59999999999991"/>
    <n v="29"/>
    <s v="Aug"/>
    <x v="0"/>
    <n v="27.983999999999998"/>
    <n v="3.2999999999999972"/>
    <n v="39.599999999999966"/>
    <n v="5.660377358490562E-2"/>
    <x v="1"/>
    <b v="0"/>
    <x v="7"/>
    <x v="176"/>
  </r>
  <r>
    <d v="2021-08-30T00:00:00"/>
    <s v="P0013"/>
    <n v="13"/>
    <x v="1"/>
    <x v="0"/>
    <n v="0.23"/>
    <s v="Product13"/>
    <x v="1"/>
    <s v="Kg"/>
    <n v="112"/>
    <n v="122.08"/>
    <n v="1456"/>
    <n v="1587.04"/>
    <n v="30"/>
    <s v="Aug"/>
    <x v="0"/>
    <n v="365.01920000000001"/>
    <n v="10.079999999999998"/>
    <n v="131.03999999999996"/>
    <n v="8.2568807339449518E-2"/>
    <x v="1"/>
    <b v="0"/>
    <x v="7"/>
    <x v="177"/>
  </r>
  <r>
    <d v="2021-08-31T00:00:00"/>
    <s v="P0001"/>
    <n v="2"/>
    <x v="1"/>
    <x v="0"/>
    <n v="0.36"/>
    <s v="Product01"/>
    <x v="3"/>
    <s v="Kg"/>
    <n v="98"/>
    <n v="103.88"/>
    <n v="196"/>
    <n v="207.76"/>
    <n v="31"/>
    <s v="Aug"/>
    <x v="0"/>
    <n v="74.793599999999998"/>
    <n v="5.8799999999999955"/>
    <n v="11.759999999999991"/>
    <n v="5.660377358490562E-2"/>
    <x v="1"/>
    <b v="0"/>
    <x v="7"/>
    <x v="178"/>
  </r>
  <r>
    <d v="2021-08-31T00:00:00"/>
    <s v="P0035"/>
    <n v="11"/>
    <x v="1"/>
    <x v="0"/>
    <n v="0.03"/>
    <s v="Product35"/>
    <x v="4"/>
    <s v="No."/>
    <n v="5"/>
    <n v="6.7"/>
    <n v="55"/>
    <n v="73.7"/>
    <n v="31"/>
    <s v="Aug"/>
    <x v="0"/>
    <n v="2.2109999999999999"/>
    <n v="1.7000000000000002"/>
    <n v="18.700000000000003"/>
    <n v="0.2537313432835821"/>
    <x v="0"/>
    <b v="0"/>
    <x v="7"/>
    <x v="179"/>
  </r>
  <r>
    <d v="2021-09-01T00:00:00"/>
    <s v="P0024"/>
    <n v="1"/>
    <x v="0"/>
    <x v="1"/>
    <n v="0.3"/>
    <s v="Product24"/>
    <x v="0"/>
    <s v="Ft"/>
    <n v="144"/>
    <n v="156.96"/>
    <n v="144"/>
    <n v="156.96"/>
    <n v="1"/>
    <s v="Sep"/>
    <x v="0"/>
    <n v="47.088000000000001"/>
    <n v="12.960000000000008"/>
    <n v="12.960000000000008"/>
    <n v="8.2568807339449588E-2"/>
    <x v="1"/>
    <b v="1"/>
    <x v="8"/>
    <x v="180"/>
  </r>
  <r>
    <d v="2021-09-01T00:00:00"/>
    <s v="P0003"/>
    <n v="14"/>
    <x v="2"/>
    <x v="0"/>
    <n v="0.15"/>
    <s v="Product03"/>
    <x v="3"/>
    <s v="Kg"/>
    <n v="71"/>
    <n v="80.94"/>
    <n v="994"/>
    <n v="1133.1600000000001"/>
    <n v="1"/>
    <s v="Sep"/>
    <x v="0"/>
    <n v="169.97400000000002"/>
    <n v="9.9399999999999977"/>
    <n v="139.15999999999997"/>
    <n v="0.12280701754385961"/>
    <x v="1"/>
    <b v="0"/>
    <x v="8"/>
    <x v="181"/>
  </r>
  <r>
    <d v="2021-09-03T00:00:00"/>
    <s v="P0041"/>
    <n v="8"/>
    <x v="1"/>
    <x v="0"/>
    <n v="0.28000000000000003"/>
    <s v="Product41"/>
    <x v="2"/>
    <s v="Ft"/>
    <n v="138"/>
    <n v="173.88"/>
    <n v="1104"/>
    <n v="1391.04"/>
    <n v="3"/>
    <s v="Sep"/>
    <x v="0"/>
    <n v="389.49120000000005"/>
    <n v="35.879999999999995"/>
    <n v="287.03999999999996"/>
    <n v="0.20634920634920634"/>
    <x v="1"/>
    <b v="0"/>
    <x v="8"/>
    <x v="182"/>
  </r>
  <r>
    <d v="2021-09-04T00:00:00"/>
    <s v="P0028"/>
    <n v="7"/>
    <x v="1"/>
    <x v="0"/>
    <n v="0.05"/>
    <s v="Product28"/>
    <x v="4"/>
    <s v="No."/>
    <n v="37"/>
    <n v="41.81"/>
    <n v="259"/>
    <n v="292.67"/>
    <n v="4"/>
    <s v="Sep"/>
    <x v="0"/>
    <n v="14.633500000000002"/>
    <n v="4.8100000000000023"/>
    <n v="33.670000000000016"/>
    <n v="0.11504424778761067"/>
    <x v="0"/>
    <b v="0"/>
    <x v="8"/>
    <x v="183"/>
  </r>
  <r>
    <d v="2021-09-04T00:00:00"/>
    <s v="P0023"/>
    <n v="15"/>
    <x v="1"/>
    <x v="0"/>
    <n v="0.05"/>
    <s v="Product23"/>
    <x v="0"/>
    <s v="Ft"/>
    <n v="141"/>
    <n v="149.46"/>
    <n v="2115"/>
    <n v="2241.9"/>
    <n v="4"/>
    <s v="Sep"/>
    <x v="0"/>
    <n v="112.09500000000001"/>
    <n v="8.460000000000008"/>
    <n v="126.90000000000012"/>
    <n v="5.660377358490571E-2"/>
    <x v="0"/>
    <b v="0"/>
    <x v="8"/>
    <x v="184"/>
  </r>
  <r>
    <d v="2021-09-05T00:00:00"/>
    <s v="P0032"/>
    <n v="1"/>
    <x v="1"/>
    <x v="1"/>
    <n v="0.05"/>
    <s v="Product32"/>
    <x v="4"/>
    <s v="Kg"/>
    <n v="89"/>
    <n v="117.48"/>
    <n v="89"/>
    <n v="117.48"/>
    <n v="5"/>
    <s v="Sep"/>
    <x v="0"/>
    <n v="5.8740000000000006"/>
    <n v="28.480000000000004"/>
    <n v="28.480000000000004"/>
    <n v="0.24242424242424246"/>
    <x v="1"/>
    <b v="1"/>
    <x v="8"/>
    <x v="185"/>
  </r>
  <r>
    <d v="2021-09-07T00:00:00"/>
    <s v="P0019"/>
    <n v="5"/>
    <x v="1"/>
    <x v="0"/>
    <n v="0.02"/>
    <s v="Product19"/>
    <x v="1"/>
    <s v="Ft"/>
    <n v="150"/>
    <n v="210"/>
    <n v="750"/>
    <n v="1050"/>
    <n v="7"/>
    <s v="Sep"/>
    <x v="0"/>
    <n v="21"/>
    <n v="60"/>
    <n v="300"/>
    <n v="0.2857142857142857"/>
    <x v="2"/>
    <b v="0"/>
    <x v="8"/>
    <x v="186"/>
  </r>
  <r>
    <d v="2021-09-09T00:00:00"/>
    <s v="P0044"/>
    <n v="4"/>
    <x v="1"/>
    <x v="0"/>
    <n v="0.34"/>
    <s v="Product44"/>
    <x v="2"/>
    <s v="Kg"/>
    <n v="76"/>
    <n v="82.08"/>
    <n v="304"/>
    <n v="328.32"/>
    <n v="9"/>
    <s v="Sep"/>
    <x v="0"/>
    <n v="111.62880000000001"/>
    <n v="6.0799999999999983"/>
    <n v="24.319999999999993"/>
    <n v="7.4074074074074056E-2"/>
    <x v="1"/>
    <b v="0"/>
    <x v="8"/>
    <x v="187"/>
  </r>
  <r>
    <d v="2021-09-10T00:00:00"/>
    <s v="P0026"/>
    <n v="2"/>
    <x v="1"/>
    <x v="0"/>
    <n v="0.32"/>
    <s v="Product26"/>
    <x v="4"/>
    <s v="No."/>
    <n v="18"/>
    <n v="24.66"/>
    <n v="36"/>
    <n v="49.32"/>
    <n v="10"/>
    <s v="Sep"/>
    <x v="0"/>
    <n v="15.782400000000001"/>
    <n v="6.66"/>
    <n v="13.32"/>
    <n v="0.27007299270072993"/>
    <x v="0"/>
    <b v="0"/>
    <x v="8"/>
    <x v="188"/>
  </r>
  <r>
    <d v="2021-09-10T00:00:00"/>
    <s v="P0001"/>
    <n v="9"/>
    <x v="0"/>
    <x v="0"/>
    <n v="0.13"/>
    <s v="Product01"/>
    <x v="3"/>
    <s v="Kg"/>
    <n v="98"/>
    <n v="103.88"/>
    <n v="882"/>
    <n v="934.92"/>
    <n v="10"/>
    <s v="Sep"/>
    <x v="0"/>
    <n v="121.53959999999999"/>
    <n v="5.8799999999999955"/>
    <n v="52.919999999999959"/>
    <n v="5.660377358490562E-2"/>
    <x v="1"/>
    <b v="0"/>
    <x v="8"/>
    <x v="189"/>
  </r>
  <r>
    <d v="2021-09-10T00:00:00"/>
    <s v="P0030"/>
    <n v="6"/>
    <x v="1"/>
    <x v="0"/>
    <n v="0.14000000000000001"/>
    <s v="Product30"/>
    <x v="4"/>
    <s v="Ft"/>
    <n v="148"/>
    <n v="201.28"/>
    <n v="888"/>
    <n v="1207.68"/>
    <n v="10"/>
    <s v="Sep"/>
    <x v="0"/>
    <n v="169.07520000000002"/>
    <n v="53.28"/>
    <n v="319.68"/>
    <n v="0.26470588235294118"/>
    <x v="1"/>
    <b v="0"/>
    <x v="8"/>
    <x v="190"/>
  </r>
  <r>
    <d v="2021-09-11T00:00:00"/>
    <s v="P0001"/>
    <n v="6"/>
    <x v="0"/>
    <x v="0"/>
    <n v="0.38"/>
    <s v="Product01"/>
    <x v="3"/>
    <s v="Kg"/>
    <n v="98"/>
    <n v="103.88"/>
    <n v="588"/>
    <n v="623.28"/>
    <n v="11"/>
    <s v="Sep"/>
    <x v="0"/>
    <n v="236.84639999999999"/>
    <n v="5.8799999999999955"/>
    <n v="35.279999999999973"/>
    <n v="5.660377358490562E-2"/>
    <x v="0"/>
    <b v="0"/>
    <x v="8"/>
    <x v="191"/>
  </r>
  <r>
    <d v="2021-09-13T00:00:00"/>
    <s v="P0041"/>
    <n v="7"/>
    <x v="1"/>
    <x v="1"/>
    <n v="0.34"/>
    <s v="Product41"/>
    <x v="2"/>
    <s v="Ft"/>
    <n v="138"/>
    <n v="173.88"/>
    <n v="966"/>
    <n v="1217.1600000000001"/>
    <n v="13"/>
    <s v="Sep"/>
    <x v="0"/>
    <n v="413.83440000000007"/>
    <n v="35.879999999999995"/>
    <n v="251.15999999999997"/>
    <n v="0.20634920634920631"/>
    <x v="1"/>
    <b v="1"/>
    <x v="8"/>
    <x v="192"/>
  </r>
  <r>
    <d v="2021-09-15T00:00:00"/>
    <s v="P0042"/>
    <n v="6"/>
    <x v="1"/>
    <x v="0"/>
    <n v="0.06"/>
    <s v="Product42"/>
    <x v="2"/>
    <s v="Ft"/>
    <n v="120"/>
    <n v="162"/>
    <n v="720"/>
    <n v="972"/>
    <n v="15"/>
    <s v="Sep"/>
    <x v="0"/>
    <n v="58.32"/>
    <n v="42"/>
    <n v="252"/>
    <n v="0.25925925925925924"/>
    <x v="1"/>
    <b v="0"/>
    <x v="8"/>
    <x v="193"/>
  </r>
  <r>
    <d v="2021-09-15T00:00:00"/>
    <s v="P0042"/>
    <n v="14"/>
    <x v="1"/>
    <x v="0"/>
    <n v="0"/>
    <s v="Product42"/>
    <x v="2"/>
    <s v="Ft"/>
    <n v="120"/>
    <n v="162"/>
    <n v="1680"/>
    <n v="2268"/>
    <n v="15"/>
    <s v="Sep"/>
    <x v="0"/>
    <n v="0"/>
    <n v="42"/>
    <n v="588"/>
    <n v="0.25925925925925924"/>
    <x v="0"/>
    <b v="0"/>
    <x v="8"/>
    <x v="193"/>
  </r>
  <r>
    <d v="2021-09-21T00:00:00"/>
    <s v="P0020"/>
    <n v="7"/>
    <x v="0"/>
    <x v="1"/>
    <n v="0.12"/>
    <s v="Product20"/>
    <x v="0"/>
    <s v="Lt"/>
    <n v="61"/>
    <n v="76.25"/>
    <n v="427"/>
    <n v="533.75"/>
    <n v="21"/>
    <s v="Sep"/>
    <x v="0"/>
    <n v="64.05"/>
    <n v="15.25"/>
    <n v="106.75"/>
    <n v="0.2"/>
    <x v="1"/>
    <b v="1"/>
    <x v="8"/>
    <x v="194"/>
  </r>
  <r>
    <d v="2021-09-22T00:00:00"/>
    <s v="P0040"/>
    <n v="2"/>
    <x v="2"/>
    <x v="1"/>
    <n v="0.01"/>
    <s v="Product40"/>
    <x v="2"/>
    <s v="Kg"/>
    <n v="90"/>
    <n v="115.2"/>
    <n v="180"/>
    <n v="230.4"/>
    <n v="22"/>
    <s v="Sep"/>
    <x v="0"/>
    <n v="2.3040000000000003"/>
    <n v="25.200000000000003"/>
    <n v="50.400000000000006"/>
    <n v="0.21875000000000003"/>
    <x v="2"/>
    <b v="1"/>
    <x v="8"/>
    <x v="195"/>
  </r>
  <r>
    <d v="2021-09-22T00:00:00"/>
    <s v="P0002"/>
    <n v="4"/>
    <x v="1"/>
    <x v="1"/>
    <n v="0.32"/>
    <s v="Product02"/>
    <x v="3"/>
    <s v="Kg"/>
    <n v="105"/>
    <n v="142.80000000000001"/>
    <n v="420"/>
    <n v="571.20000000000005"/>
    <n v="22"/>
    <s v="Sep"/>
    <x v="0"/>
    <n v="182.78400000000002"/>
    <n v="37.800000000000011"/>
    <n v="151.20000000000005"/>
    <n v="0.26470588235294124"/>
    <x v="1"/>
    <b v="1"/>
    <x v="8"/>
    <x v="196"/>
  </r>
  <r>
    <d v="2021-09-23T00:00:00"/>
    <s v="P0018"/>
    <n v="12"/>
    <x v="1"/>
    <x v="1"/>
    <n v="0.26"/>
    <s v="Product18"/>
    <x v="1"/>
    <s v="No."/>
    <n v="37"/>
    <n v="49.21"/>
    <n v="444"/>
    <n v="590.52"/>
    <n v="23"/>
    <s v="Sep"/>
    <x v="0"/>
    <n v="153.5352"/>
    <n v="12.21"/>
    <n v="146.52000000000001"/>
    <n v="0.24812030075187971"/>
    <x v="1"/>
    <b v="1"/>
    <x v="8"/>
    <x v="197"/>
  </r>
  <r>
    <d v="2021-09-23T00:00:00"/>
    <s v="P0021"/>
    <n v="7"/>
    <x v="2"/>
    <x v="0"/>
    <n v="0.34"/>
    <s v="Product21"/>
    <x v="0"/>
    <s v="Ft"/>
    <n v="126"/>
    <n v="162.54"/>
    <n v="882"/>
    <n v="1137.78"/>
    <n v="23"/>
    <s v="Sep"/>
    <x v="0"/>
    <n v="386.84520000000003"/>
    <n v="36.539999999999992"/>
    <n v="255.77999999999994"/>
    <n v="0.22480620155038755"/>
    <x v="1"/>
    <b v="0"/>
    <x v="8"/>
    <x v="198"/>
  </r>
  <r>
    <d v="2021-09-27T00:00:00"/>
    <s v="P0034"/>
    <n v="1"/>
    <x v="1"/>
    <x v="1"/>
    <n v="0.48"/>
    <s v="Product34"/>
    <x v="4"/>
    <s v="Lt"/>
    <n v="55"/>
    <n v="58.3"/>
    <n v="55"/>
    <n v="58.3"/>
    <n v="27"/>
    <s v="Sep"/>
    <x v="0"/>
    <n v="27.983999999999998"/>
    <n v="3.2999999999999972"/>
    <n v="3.2999999999999972"/>
    <n v="5.6603773584905613E-2"/>
    <x v="1"/>
    <b v="1"/>
    <x v="8"/>
    <x v="199"/>
  </r>
  <r>
    <d v="2021-09-30T00:00:00"/>
    <s v="P0006"/>
    <n v="5"/>
    <x v="2"/>
    <x v="0"/>
    <n v="0.47"/>
    <s v="Product06"/>
    <x v="3"/>
    <s v="Kg"/>
    <n v="75"/>
    <n v="85.5"/>
    <n v="375"/>
    <n v="427.5"/>
    <n v="30"/>
    <s v="Sep"/>
    <x v="0"/>
    <n v="200.92499999999998"/>
    <n v="10.5"/>
    <n v="52.5"/>
    <n v="0.12280701754385964"/>
    <x v="1"/>
    <b v="0"/>
    <x v="8"/>
    <x v="200"/>
  </r>
  <r>
    <d v="2021-09-30T00:00:00"/>
    <s v="P0014"/>
    <n v="9"/>
    <x v="2"/>
    <x v="0"/>
    <n v="0.5"/>
    <s v="Product14"/>
    <x v="1"/>
    <s v="Kg"/>
    <n v="112"/>
    <n v="146.72"/>
    <n v="1008"/>
    <n v="1320.48"/>
    <n v="30"/>
    <s v="Sep"/>
    <x v="0"/>
    <n v="660.24"/>
    <n v="34.72"/>
    <n v="312.48"/>
    <n v="0.23664122137404581"/>
    <x v="0"/>
    <b v="0"/>
    <x v="8"/>
    <x v="201"/>
  </r>
  <r>
    <d v="2021-10-01T00:00:00"/>
    <s v="P0030"/>
    <n v="14"/>
    <x v="2"/>
    <x v="1"/>
    <n v="0.14000000000000001"/>
    <s v="Product30"/>
    <x v="4"/>
    <s v="Ft"/>
    <n v="148"/>
    <n v="201.28"/>
    <n v="2072"/>
    <n v="2817.92"/>
    <n v="1"/>
    <s v="Oct"/>
    <x v="0"/>
    <n v="394.50880000000006"/>
    <n v="53.28"/>
    <n v="745.92000000000007"/>
    <n v="0.26470588235294118"/>
    <x v="0"/>
    <b v="1"/>
    <x v="9"/>
    <x v="202"/>
  </r>
  <r>
    <d v="2021-10-02T00:00:00"/>
    <s v="P0014"/>
    <n v="15"/>
    <x v="1"/>
    <x v="0"/>
    <n v="0.28000000000000003"/>
    <s v="Product14"/>
    <x v="1"/>
    <s v="Kg"/>
    <n v="112"/>
    <n v="146.72"/>
    <n v="1680"/>
    <n v="2200.8000000000002"/>
    <n v="2"/>
    <s v="Oct"/>
    <x v="0"/>
    <n v="616.22400000000016"/>
    <n v="34.72"/>
    <n v="520.79999999999995"/>
    <n v="0.23664122137404575"/>
    <x v="1"/>
    <b v="0"/>
    <x v="9"/>
    <x v="203"/>
  </r>
  <r>
    <d v="2021-10-03T00:00:00"/>
    <s v="P0019"/>
    <n v="9"/>
    <x v="1"/>
    <x v="0"/>
    <n v="0.21"/>
    <s v="Product19"/>
    <x v="1"/>
    <s v="Ft"/>
    <n v="150"/>
    <n v="210"/>
    <n v="1350"/>
    <n v="1890"/>
    <n v="3"/>
    <s v="Oct"/>
    <x v="0"/>
    <n v="396.9"/>
    <n v="60"/>
    <n v="540"/>
    <n v="0.2857142857142857"/>
    <x v="2"/>
    <b v="0"/>
    <x v="9"/>
    <x v="204"/>
  </r>
  <r>
    <d v="2021-10-06T00:00:00"/>
    <s v="P0035"/>
    <n v="1"/>
    <x v="1"/>
    <x v="0"/>
    <n v="0.17"/>
    <s v="Product35"/>
    <x v="4"/>
    <s v="No."/>
    <n v="5"/>
    <n v="6.7"/>
    <n v="5"/>
    <n v="6.7"/>
    <n v="6"/>
    <s v="Oct"/>
    <x v="0"/>
    <n v="1.139"/>
    <n v="1.7000000000000002"/>
    <n v="1.7000000000000002"/>
    <n v="0.2537313432835821"/>
    <x v="2"/>
    <b v="0"/>
    <x v="9"/>
    <x v="205"/>
  </r>
  <r>
    <d v="2021-10-06T00:00:00"/>
    <s v="P0036"/>
    <n v="12"/>
    <x v="2"/>
    <x v="0"/>
    <n v="0.53"/>
    <s v="Product36"/>
    <x v="4"/>
    <s v="Kg"/>
    <n v="90"/>
    <n v="96.3"/>
    <n v="1080"/>
    <n v="1155.5999999999999"/>
    <n v="6"/>
    <s v="Oct"/>
    <x v="0"/>
    <n v="612.46799999999996"/>
    <n v="6.2999999999999972"/>
    <n v="75.599999999999966"/>
    <n v="6.5420560747663531E-2"/>
    <x v="0"/>
    <b v="0"/>
    <x v="9"/>
    <x v="206"/>
  </r>
  <r>
    <d v="2021-10-07T00:00:00"/>
    <s v="P0026"/>
    <n v="6"/>
    <x v="1"/>
    <x v="1"/>
    <n v="0.16"/>
    <s v="Product26"/>
    <x v="4"/>
    <s v="No."/>
    <n v="18"/>
    <n v="24.66"/>
    <n v="108"/>
    <n v="147.96"/>
    <n v="7"/>
    <s v="Oct"/>
    <x v="0"/>
    <n v="23.6736"/>
    <n v="6.66"/>
    <n v="39.96"/>
    <n v="0.27007299270072993"/>
    <x v="1"/>
    <b v="1"/>
    <x v="9"/>
    <x v="207"/>
  </r>
  <r>
    <d v="2021-10-09T00:00:00"/>
    <s v="P0038"/>
    <n v="5"/>
    <x v="1"/>
    <x v="1"/>
    <n v="0.24"/>
    <s v="Product38"/>
    <x v="2"/>
    <s v="Kg"/>
    <n v="72"/>
    <n v="79.92"/>
    <n v="360"/>
    <n v="399.6"/>
    <n v="9"/>
    <s v="Oct"/>
    <x v="0"/>
    <n v="95.903999999999996"/>
    <n v="7.9200000000000017"/>
    <n v="39.600000000000009"/>
    <n v="9.9099099099099114E-2"/>
    <x v="0"/>
    <b v="1"/>
    <x v="9"/>
    <x v="208"/>
  </r>
  <r>
    <d v="2021-10-09T00:00:00"/>
    <s v="P0032"/>
    <n v="11"/>
    <x v="2"/>
    <x v="1"/>
    <n v="0.13"/>
    <s v="Product32"/>
    <x v="4"/>
    <s v="Kg"/>
    <n v="89"/>
    <n v="117.48"/>
    <n v="979"/>
    <n v="1292.28"/>
    <n v="9"/>
    <s v="Oct"/>
    <x v="0"/>
    <n v="167.99639999999999"/>
    <n v="28.480000000000004"/>
    <n v="313.28000000000003"/>
    <n v="0.24242424242424246"/>
    <x v="1"/>
    <b v="1"/>
    <x v="9"/>
    <x v="209"/>
  </r>
  <r>
    <d v="2021-10-10T00:00:00"/>
    <s v="P0035"/>
    <n v="14"/>
    <x v="1"/>
    <x v="1"/>
    <n v="0.2"/>
    <s v="Product35"/>
    <x v="4"/>
    <s v="No."/>
    <n v="5"/>
    <n v="6.7"/>
    <n v="70"/>
    <n v="93.8"/>
    <n v="10"/>
    <s v="Oct"/>
    <x v="0"/>
    <n v="18.760000000000002"/>
    <n v="1.7000000000000002"/>
    <n v="23.800000000000004"/>
    <n v="0.25373134328358216"/>
    <x v="1"/>
    <b v="1"/>
    <x v="9"/>
    <x v="210"/>
  </r>
  <r>
    <d v="2021-10-11T00:00:00"/>
    <s v="P0011"/>
    <n v="15"/>
    <x v="1"/>
    <x v="1"/>
    <n v="0.24"/>
    <s v="Product11"/>
    <x v="1"/>
    <s v="Lt"/>
    <n v="44"/>
    <n v="48.4"/>
    <n v="660"/>
    <n v="726"/>
    <n v="11"/>
    <s v="Oct"/>
    <x v="0"/>
    <n v="174.23999999999998"/>
    <n v="4.3999999999999986"/>
    <n v="65.999999999999972"/>
    <n v="9.090909090909087E-2"/>
    <x v="0"/>
    <b v="1"/>
    <x v="9"/>
    <x v="211"/>
  </r>
  <r>
    <d v="2021-10-12T00:00:00"/>
    <s v="P0027"/>
    <n v="8"/>
    <x v="2"/>
    <x v="0"/>
    <n v="0.44"/>
    <s v="Product27"/>
    <x v="4"/>
    <s v="Lt"/>
    <n v="48"/>
    <n v="57.12"/>
    <n v="384"/>
    <n v="456.96"/>
    <n v="12"/>
    <s v="Oct"/>
    <x v="0"/>
    <n v="201.0624"/>
    <n v="9.1199999999999974"/>
    <n v="72.95999999999998"/>
    <n v="0.15966386554621845"/>
    <x v="1"/>
    <b v="0"/>
    <x v="9"/>
    <x v="212"/>
  </r>
  <r>
    <d v="2021-10-17T00:00:00"/>
    <s v="P0001"/>
    <n v="13"/>
    <x v="1"/>
    <x v="0"/>
    <n v="0.52"/>
    <s v="Product01"/>
    <x v="3"/>
    <s v="Kg"/>
    <n v="98"/>
    <n v="103.88"/>
    <n v="1274"/>
    <n v="1350.44"/>
    <n v="17"/>
    <s v="Oct"/>
    <x v="0"/>
    <n v="702.22880000000009"/>
    <n v="5.8799999999999955"/>
    <n v="76.439999999999941"/>
    <n v="5.6603773584905613E-2"/>
    <x v="1"/>
    <b v="0"/>
    <x v="9"/>
    <x v="213"/>
  </r>
  <r>
    <d v="2021-10-18T00:00:00"/>
    <s v="P0025"/>
    <n v="6"/>
    <x v="2"/>
    <x v="1"/>
    <n v="0.16"/>
    <s v="Product25"/>
    <x v="0"/>
    <s v="No."/>
    <n v="7"/>
    <n v="8.33"/>
    <n v="42"/>
    <n v="49.98"/>
    <n v="18"/>
    <s v="Oct"/>
    <x v="0"/>
    <n v="7.9967999999999995"/>
    <n v="1.33"/>
    <n v="7.98"/>
    <n v="0.1596638655462185"/>
    <x v="1"/>
    <b v="1"/>
    <x v="9"/>
    <x v="214"/>
  </r>
  <r>
    <d v="2021-10-18T00:00:00"/>
    <s v="P0021"/>
    <n v="13"/>
    <x v="2"/>
    <x v="1"/>
    <n v="0.16"/>
    <s v="Product21"/>
    <x v="0"/>
    <s v="Ft"/>
    <n v="126"/>
    <n v="162.54"/>
    <n v="1638"/>
    <n v="2113.02"/>
    <n v="18"/>
    <s v="Oct"/>
    <x v="0"/>
    <n v="338.08319999999998"/>
    <n v="36.539999999999992"/>
    <n v="475.01999999999987"/>
    <n v="0.22480620155038752"/>
    <x v="0"/>
    <b v="1"/>
    <x v="9"/>
    <x v="215"/>
  </r>
  <r>
    <d v="2021-10-22T00:00:00"/>
    <s v="P0009"/>
    <n v="1"/>
    <x v="1"/>
    <x v="1"/>
    <n v="0.31"/>
    <s v="Product09"/>
    <x v="3"/>
    <s v="No."/>
    <n v="6"/>
    <n v="7.8599999999999994"/>
    <n v="6"/>
    <n v="7.8599999999999994"/>
    <n v="22"/>
    <s v="Oct"/>
    <x v="0"/>
    <n v="2.4365999999999999"/>
    <n v="1.8599999999999994"/>
    <n v="1.8599999999999994"/>
    <n v="0.23664122137404575"/>
    <x v="1"/>
    <b v="1"/>
    <x v="9"/>
    <x v="216"/>
  </r>
  <r>
    <d v="2021-10-22T00:00:00"/>
    <s v="P0011"/>
    <n v="7"/>
    <x v="1"/>
    <x v="1"/>
    <n v="0.52"/>
    <s v="Product11"/>
    <x v="1"/>
    <s v="Lt"/>
    <n v="44"/>
    <n v="48.4"/>
    <n v="308"/>
    <n v="338.8"/>
    <n v="22"/>
    <s v="Oct"/>
    <x v="0"/>
    <n v="176.17600000000002"/>
    <n v="4.3999999999999986"/>
    <n v="30.79999999999999"/>
    <n v="9.090909090909087E-2"/>
    <x v="1"/>
    <b v="1"/>
    <x v="9"/>
    <x v="217"/>
  </r>
  <r>
    <d v="2021-10-22T00:00:00"/>
    <s v="P0024"/>
    <n v="13"/>
    <x v="2"/>
    <x v="1"/>
    <n v="0.2"/>
    <s v="Product24"/>
    <x v="0"/>
    <s v="Ft"/>
    <n v="144"/>
    <n v="156.96"/>
    <n v="1872"/>
    <n v="2040.48"/>
    <n v="22"/>
    <s v="Oct"/>
    <x v="0"/>
    <n v="408.096"/>
    <n v="12.960000000000008"/>
    <n v="168.4800000000001"/>
    <n v="8.2568807339449588E-2"/>
    <x v="2"/>
    <b v="1"/>
    <x v="9"/>
    <x v="218"/>
  </r>
  <r>
    <d v="2021-10-24T00:00:00"/>
    <s v="P0011"/>
    <n v="3"/>
    <x v="0"/>
    <x v="1"/>
    <n v="0.46"/>
    <s v="Product11"/>
    <x v="1"/>
    <s v="Lt"/>
    <n v="44"/>
    <n v="48.4"/>
    <n v="132"/>
    <n v="145.19999999999999"/>
    <n v="24"/>
    <s v="Oct"/>
    <x v="0"/>
    <n v="66.792000000000002"/>
    <n v="4.3999999999999986"/>
    <n v="13.199999999999996"/>
    <n v="9.0909090909090884E-2"/>
    <x v="2"/>
    <b v="1"/>
    <x v="9"/>
    <x v="219"/>
  </r>
  <r>
    <d v="2021-10-25T00:00:00"/>
    <s v="P0044"/>
    <n v="9"/>
    <x v="2"/>
    <x v="1"/>
    <n v="0.32"/>
    <s v="Product44"/>
    <x v="2"/>
    <s v="Kg"/>
    <n v="76"/>
    <n v="82.08"/>
    <n v="684"/>
    <n v="738.72"/>
    <n v="25"/>
    <s v="Oct"/>
    <x v="0"/>
    <n v="236.3904"/>
    <n v="6.0799999999999983"/>
    <n v="54.719999999999985"/>
    <n v="7.4074074074074056E-2"/>
    <x v="1"/>
    <b v="1"/>
    <x v="9"/>
    <x v="220"/>
  </r>
  <r>
    <d v="2021-10-26T00:00:00"/>
    <s v="P0004"/>
    <n v="6"/>
    <x v="0"/>
    <x v="1"/>
    <n v="0.02"/>
    <s v="Product04"/>
    <x v="3"/>
    <s v="Lt"/>
    <n v="44"/>
    <n v="48.84"/>
    <n v="264"/>
    <n v="293.04000000000002"/>
    <n v="26"/>
    <s v="Oct"/>
    <x v="0"/>
    <n v="5.8608000000000002"/>
    <n v="4.8400000000000034"/>
    <n v="29.04000000000002"/>
    <n v="9.9099099099099155E-2"/>
    <x v="1"/>
    <b v="1"/>
    <x v="9"/>
    <x v="221"/>
  </r>
  <r>
    <d v="2021-10-28T00:00:00"/>
    <s v="P0008"/>
    <n v="1"/>
    <x v="1"/>
    <x v="1"/>
    <n v="0.04"/>
    <s v="Product08"/>
    <x v="3"/>
    <s v="Kg"/>
    <n v="83"/>
    <n v="94.62"/>
    <n v="83"/>
    <n v="94.62"/>
    <n v="28"/>
    <s v="Oct"/>
    <x v="0"/>
    <n v="3.7848000000000002"/>
    <n v="11.620000000000005"/>
    <n v="11.620000000000005"/>
    <n v="0.1228070175438597"/>
    <x v="1"/>
    <b v="1"/>
    <x v="9"/>
    <x v="222"/>
  </r>
  <r>
    <d v="2021-10-29T00:00:00"/>
    <s v="P0038"/>
    <n v="14"/>
    <x v="2"/>
    <x v="0"/>
    <n v="0.53"/>
    <s v="Product38"/>
    <x v="2"/>
    <s v="Kg"/>
    <n v="72"/>
    <n v="79.92"/>
    <n v="1008"/>
    <n v="1118.8800000000001"/>
    <n v="29"/>
    <s v="Oct"/>
    <x v="0"/>
    <n v="593.0064000000001"/>
    <n v="7.9200000000000017"/>
    <n v="110.88000000000002"/>
    <n v="9.9099099099099114E-2"/>
    <x v="1"/>
    <b v="0"/>
    <x v="9"/>
    <x v="223"/>
  </r>
  <r>
    <d v="2021-10-31T00:00:00"/>
    <s v="P0021"/>
    <n v="6"/>
    <x v="2"/>
    <x v="1"/>
    <n v="0.49"/>
    <s v="Product21"/>
    <x v="0"/>
    <s v="Ft"/>
    <n v="126"/>
    <n v="162.54"/>
    <n v="756"/>
    <n v="975.24"/>
    <n v="31"/>
    <s v="Oct"/>
    <x v="0"/>
    <n v="477.86759999999998"/>
    <n v="36.539999999999992"/>
    <n v="219.23999999999995"/>
    <n v="0.22480620155038755"/>
    <x v="1"/>
    <b v="1"/>
    <x v="9"/>
    <x v="224"/>
  </r>
  <r>
    <d v="2021-11-03T00:00:00"/>
    <s v="P0013"/>
    <n v="12"/>
    <x v="1"/>
    <x v="1"/>
    <n v="0.51"/>
    <s v="Product13"/>
    <x v="1"/>
    <s v="Kg"/>
    <n v="112"/>
    <n v="122.08"/>
    <n v="1344"/>
    <n v="1464.96"/>
    <n v="3"/>
    <s v="Nov"/>
    <x v="0"/>
    <n v="747.12959999999998"/>
    <n v="10.079999999999998"/>
    <n v="120.95999999999998"/>
    <n v="8.2568807339449532E-2"/>
    <x v="0"/>
    <b v="1"/>
    <x v="10"/>
    <x v="225"/>
  </r>
  <r>
    <d v="2021-11-06T00:00:00"/>
    <s v="P0036"/>
    <n v="10"/>
    <x v="1"/>
    <x v="0"/>
    <n v="0.3"/>
    <s v="Product36"/>
    <x v="4"/>
    <s v="Kg"/>
    <n v="90"/>
    <n v="96.3"/>
    <n v="900"/>
    <n v="963"/>
    <n v="6"/>
    <s v="Nov"/>
    <x v="0"/>
    <n v="288.89999999999998"/>
    <n v="6.2999999999999972"/>
    <n v="62.999999999999972"/>
    <n v="6.5420560747663517E-2"/>
    <x v="0"/>
    <b v="0"/>
    <x v="10"/>
    <x v="226"/>
  </r>
  <r>
    <d v="2021-11-08T00:00:00"/>
    <s v="P0007"/>
    <n v="15"/>
    <x v="1"/>
    <x v="0"/>
    <n v="0.08"/>
    <s v="Product07"/>
    <x v="3"/>
    <s v="Lt"/>
    <n v="43"/>
    <n v="47.73"/>
    <n v="645"/>
    <n v="715.95"/>
    <n v="8"/>
    <s v="Nov"/>
    <x v="0"/>
    <n v="57.276000000000003"/>
    <n v="4.7299999999999969"/>
    <n v="70.94999999999996"/>
    <n v="9.9099099099099031E-2"/>
    <x v="0"/>
    <b v="0"/>
    <x v="10"/>
    <x v="227"/>
  </r>
  <r>
    <d v="2021-11-10T00:00:00"/>
    <s v="P0042"/>
    <n v="6"/>
    <x v="2"/>
    <x v="1"/>
    <n v="0.28000000000000003"/>
    <s v="Product42"/>
    <x v="2"/>
    <s v="Ft"/>
    <n v="120"/>
    <n v="162"/>
    <n v="720"/>
    <n v="972"/>
    <n v="10"/>
    <s v="Nov"/>
    <x v="0"/>
    <n v="272.16000000000003"/>
    <n v="42"/>
    <n v="252"/>
    <n v="0.25925925925925924"/>
    <x v="0"/>
    <b v="1"/>
    <x v="10"/>
    <x v="228"/>
  </r>
  <r>
    <d v="2021-11-11T00:00:00"/>
    <s v="P0040"/>
    <n v="12"/>
    <x v="0"/>
    <x v="0"/>
    <n v="0.39"/>
    <s v="Product40"/>
    <x v="2"/>
    <s v="Kg"/>
    <n v="90"/>
    <n v="115.2"/>
    <n v="1080"/>
    <n v="1382.4"/>
    <n v="11"/>
    <s v="Nov"/>
    <x v="0"/>
    <n v="539.13600000000008"/>
    <n v="25.200000000000003"/>
    <n v="302.40000000000003"/>
    <n v="0.21875"/>
    <x v="1"/>
    <b v="0"/>
    <x v="10"/>
    <x v="229"/>
  </r>
  <r>
    <d v="2021-11-12T00:00:00"/>
    <s v="P0010"/>
    <n v="3"/>
    <x v="2"/>
    <x v="1"/>
    <n v="0.26"/>
    <s v="Product10"/>
    <x v="1"/>
    <s v="Ft"/>
    <n v="148"/>
    <n v="164.28"/>
    <n v="444"/>
    <n v="492.84"/>
    <n v="12"/>
    <s v="Nov"/>
    <x v="0"/>
    <n v="128.13839999999999"/>
    <n v="16.28"/>
    <n v="48.84"/>
    <n v="9.9099099099099114E-2"/>
    <x v="1"/>
    <b v="1"/>
    <x v="10"/>
    <x v="230"/>
  </r>
  <r>
    <d v="2021-11-20T00:00:00"/>
    <s v="P0034"/>
    <n v="14"/>
    <x v="2"/>
    <x v="0"/>
    <n v="0.18"/>
    <s v="Product34"/>
    <x v="4"/>
    <s v="Lt"/>
    <n v="55"/>
    <n v="58.3"/>
    <n v="770"/>
    <n v="816.19999999999993"/>
    <n v="20"/>
    <s v="Nov"/>
    <x v="0"/>
    <n v="146.91599999999997"/>
    <n v="3.2999999999999972"/>
    <n v="46.19999999999996"/>
    <n v="5.6603773584905613E-2"/>
    <x v="0"/>
    <b v="0"/>
    <x v="10"/>
    <x v="231"/>
  </r>
  <r>
    <d v="2021-11-20T00:00:00"/>
    <s v="P0008"/>
    <n v="11"/>
    <x v="2"/>
    <x v="1"/>
    <n v="0.17"/>
    <s v="Product08"/>
    <x v="3"/>
    <s v="Kg"/>
    <n v="83"/>
    <n v="94.62"/>
    <n v="913"/>
    <n v="1040.82"/>
    <n v="20"/>
    <s v="Nov"/>
    <x v="0"/>
    <n v="176.93940000000001"/>
    <n v="11.620000000000005"/>
    <n v="127.82000000000005"/>
    <n v="0.1228070175438597"/>
    <x v="1"/>
    <b v="1"/>
    <x v="10"/>
    <x v="232"/>
  </r>
  <r>
    <d v="2021-11-21T00:00:00"/>
    <s v="P0006"/>
    <n v="1"/>
    <x v="2"/>
    <x v="1"/>
    <n v="0.18"/>
    <s v="Product06"/>
    <x v="3"/>
    <s v="Kg"/>
    <n v="75"/>
    <n v="85.5"/>
    <n v="75"/>
    <n v="85.5"/>
    <n v="21"/>
    <s v="Nov"/>
    <x v="0"/>
    <n v="15.389999999999999"/>
    <n v="10.5"/>
    <n v="10.5"/>
    <n v="0.12280701754385964"/>
    <x v="0"/>
    <b v="1"/>
    <x v="10"/>
    <x v="233"/>
  </r>
  <r>
    <d v="2021-11-21T00:00:00"/>
    <s v="P0014"/>
    <n v="1"/>
    <x v="0"/>
    <x v="0"/>
    <n v="0.4"/>
    <s v="Product14"/>
    <x v="1"/>
    <s v="Kg"/>
    <n v="112"/>
    <n v="146.72"/>
    <n v="112"/>
    <n v="146.72"/>
    <n v="21"/>
    <s v="Nov"/>
    <x v="0"/>
    <n v="58.688000000000002"/>
    <n v="34.72"/>
    <n v="34.72"/>
    <n v="0.23664122137404581"/>
    <x v="0"/>
    <b v="0"/>
    <x v="10"/>
    <x v="234"/>
  </r>
  <r>
    <d v="2021-11-27T00:00:00"/>
    <s v="P0012"/>
    <n v="8"/>
    <x v="2"/>
    <x v="0"/>
    <n v="0.25"/>
    <s v="Product12"/>
    <x v="1"/>
    <s v="Kg"/>
    <n v="73"/>
    <n v="94.17"/>
    <n v="584"/>
    <n v="753.36"/>
    <n v="27"/>
    <s v="Nov"/>
    <x v="0"/>
    <n v="188.34"/>
    <n v="21.17"/>
    <n v="169.36"/>
    <n v="0.22480620155038761"/>
    <x v="1"/>
    <b v="0"/>
    <x v="10"/>
    <x v="235"/>
  </r>
  <r>
    <d v="2021-11-28T00:00:00"/>
    <s v="P0040"/>
    <n v="2"/>
    <x v="1"/>
    <x v="1"/>
    <n v="0.23"/>
    <s v="Product40"/>
    <x v="2"/>
    <s v="Kg"/>
    <n v="90"/>
    <n v="115.2"/>
    <n v="180"/>
    <n v="230.4"/>
    <n v="28"/>
    <s v="Nov"/>
    <x v="0"/>
    <n v="52.992000000000004"/>
    <n v="25.200000000000003"/>
    <n v="50.400000000000006"/>
    <n v="0.21875000000000003"/>
    <x v="1"/>
    <b v="1"/>
    <x v="10"/>
    <x v="236"/>
  </r>
  <r>
    <d v="2021-11-30T00:00:00"/>
    <s v="P0039"/>
    <n v="15"/>
    <x v="1"/>
    <x v="0"/>
    <n v="0.08"/>
    <s v="Product39"/>
    <x v="2"/>
    <s v="No."/>
    <n v="37"/>
    <n v="42.55"/>
    <n v="555"/>
    <n v="638.25"/>
    <n v="30"/>
    <s v="Nov"/>
    <x v="0"/>
    <n v="51.06"/>
    <n v="5.5499999999999972"/>
    <n v="83.249999999999957"/>
    <n v="0.13043478260869559"/>
    <x v="1"/>
    <b v="0"/>
    <x v="10"/>
    <x v="237"/>
  </r>
  <r>
    <d v="2021-12-02T00:00:00"/>
    <s v="P0016"/>
    <n v="10"/>
    <x v="1"/>
    <x v="1"/>
    <n v="0.43"/>
    <s v="Product16"/>
    <x v="1"/>
    <s v="No."/>
    <n v="13"/>
    <n v="16.64"/>
    <n v="130"/>
    <n v="166.4"/>
    <n v="2"/>
    <s v="Dec"/>
    <x v="0"/>
    <n v="71.552000000000007"/>
    <n v="3.6400000000000006"/>
    <n v="36.400000000000006"/>
    <n v="0.21875000000000003"/>
    <x v="1"/>
    <b v="1"/>
    <x v="11"/>
    <x v="238"/>
  </r>
  <r>
    <d v="2021-12-03T00:00:00"/>
    <s v="P0034"/>
    <n v="2"/>
    <x v="2"/>
    <x v="1"/>
    <n v="0"/>
    <s v="Product34"/>
    <x v="4"/>
    <s v="Lt"/>
    <n v="55"/>
    <n v="58.3"/>
    <n v="110"/>
    <n v="116.6"/>
    <n v="3"/>
    <s v="Dec"/>
    <x v="0"/>
    <n v="0"/>
    <n v="3.2999999999999972"/>
    <n v="6.5999999999999943"/>
    <n v="5.6603773584905613E-2"/>
    <x v="1"/>
    <b v="1"/>
    <x v="11"/>
    <x v="239"/>
  </r>
  <r>
    <d v="2021-12-03T00:00:00"/>
    <s v="P0019"/>
    <n v="8"/>
    <x v="2"/>
    <x v="0"/>
    <n v="0.25"/>
    <s v="Product19"/>
    <x v="1"/>
    <s v="Ft"/>
    <n v="150"/>
    <n v="210"/>
    <n v="1200"/>
    <n v="1680"/>
    <n v="3"/>
    <s v="Dec"/>
    <x v="0"/>
    <n v="420"/>
    <n v="60"/>
    <n v="480"/>
    <n v="0.2857142857142857"/>
    <x v="1"/>
    <b v="0"/>
    <x v="11"/>
    <x v="240"/>
  </r>
  <r>
    <d v="2021-12-05T00:00:00"/>
    <s v="P0010"/>
    <n v="1"/>
    <x v="1"/>
    <x v="0"/>
    <n v="0.4"/>
    <s v="Product10"/>
    <x v="1"/>
    <s v="Ft"/>
    <n v="148"/>
    <n v="164.28"/>
    <n v="148"/>
    <n v="164.28"/>
    <n v="5"/>
    <s v="Dec"/>
    <x v="0"/>
    <n v="65.712000000000003"/>
    <n v="16.28"/>
    <n v="16.28"/>
    <n v="9.90990990990991E-2"/>
    <x v="0"/>
    <b v="0"/>
    <x v="11"/>
    <x v="241"/>
  </r>
  <r>
    <d v="2021-12-05T00:00:00"/>
    <s v="P0004"/>
    <n v="15"/>
    <x v="1"/>
    <x v="1"/>
    <n v="0.24"/>
    <s v="Product04"/>
    <x v="3"/>
    <s v="Lt"/>
    <n v="44"/>
    <n v="48.84"/>
    <n v="660"/>
    <n v="732.6"/>
    <n v="5"/>
    <s v="Dec"/>
    <x v="0"/>
    <n v="175.82400000000001"/>
    <n v="4.8400000000000034"/>
    <n v="72.600000000000051"/>
    <n v="9.9099099099099169E-2"/>
    <x v="1"/>
    <b v="1"/>
    <x v="11"/>
    <x v="242"/>
  </r>
  <r>
    <d v="2021-12-07T00:00:00"/>
    <s v="P0013"/>
    <n v="8"/>
    <x v="1"/>
    <x v="0"/>
    <n v="7.0000000000000007E-2"/>
    <s v="Product13"/>
    <x v="1"/>
    <s v="Kg"/>
    <n v="112"/>
    <n v="122.08"/>
    <n v="896"/>
    <n v="976.64"/>
    <n v="7"/>
    <s v="Dec"/>
    <x v="0"/>
    <n v="68.364800000000002"/>
    <n v="10.079999999999998"/>
    <n v="80.639999999999986"/>
    <n v="8.2568807339449532E-2"/>
    <x v="1"/>
    <b v="0"/>
    <x v="11"/>
    <x v="243"/>
  </r>
  <r>
    <d v="2021-12-08T00:00:00"/>
    <s v="P0044"/>
    <n v="14"/>
    <x v="1"/>
    <x v="0"/>
    <n v="0.33"/>
    <s v="Product44"/>
    <x v="2"/>
    <s v="Kg"/>
    <n v="76"/>
    <n v="82.08"/>
    <n v="1064"/>
    <n v="1149.1199999999999"/>
    <n v="8"/>
    <s v="Dec"/>
    <x v="0"/>
    <n v="379.20959999999997"/>
    <n v="6.0799999999999983"/>
    <n v="85.119999999999976"/>
    <n v="7.4074074074074056E-2"/>
    <x v="1"/>
    <b v="0"/>
    <x v="11"/>
    <x v="244"/>
  </r>
  <r>
    <d v="2021-12-14T00:00:00"/>
    <s v="P0042"/>
    <n v="4"/>
    <x v="1"/>
    <x v="0"/>
    <n v="0.44"/>
    <s v="Product42"/>
    <x v="2"/>
    <s v="Ft"/>
    <n v="120"/>
    <n v="162"/>
    <n v="480"/>
    <n v="648"/>
    <n v="14"/>
    <s v="Dec"/>
    <x v="0"/>
    <n v="285.12"/>
    <n v="42"/>
    <n v="168"/>
    <n v="0.25925925925925924"/>
    <x v="0"/>
    <b v="0"/>
    <x v="11"/>
    <x v="245"/>
  </r>
  <r>
    <d v="2021-12-18T00:00:00"/>
    <s v="P0003"/>
    <n v="2"/>
    <x v="1"/>
    <x v="1"/>
    <n v="0.26"/>
    <s v="Product03"/>
    <x v="3"/>
    <s v="Kg"/>
    <n v="71"/>
    <n v="80.94"/>
    <n v="142"/>
    <n v="161.88"/>
    <n v="18"/>
    <s v="Dec"/>
    <x v="0"/>
    <n v="42.088799999999999"/>
    <n v="9.9399999999999977"/>
    <n v="19.879999999999995"/>
    <n v="0.12280701754385963"/>
    <x v="0"/>
    <b v="1"/>
    <x v="11"/>
    <x v="246"/>
  </r>
  <r>
    <d v="2021-12-18T00:00:00"/>
    <s v="P0022"/>
    <n v="8"/>
    <x v="2"/>
    <x v="1"/>
    <n v="7.0000000000000007E-2"/>
    <s v="Product22"/>
    <x v="0"/>
    <s v="Ft"/>
    <n v="121"/>
    <n v="141.57"/>
    <n v="968"/>
    <n v="1132.56"/>
    <n v="18"/>
    <s v="Dec"/>
    <x v="0"/>
    <n v="79.279200000000003"/>
    <n v="20.569999999999993"/>
    <n v="164.55999999999995"/>
    <n v="0.14529914529914525"/>
    <x v="1"/>
    <b v="1"/>
    <x v="11"/>
    <x v="247"/>
  </r>
  <r>
    <d v="2021-12-19T00:00:00"/>
    <s v="P0029"/>
    <n v="3"/>
    <x v="0"/>
    <x v="0"/>
    <n v="0.28999999999999998"/>
    <s v="Product29"/>
    <x v="4"/>
    <s v="Lt"/>
    <n v="47"/>
    <n v="53.11"/>
    <n v="141"/>
    <n v="159.33000000000001"/>
    <n v="19"/>
    <s v="Dec"/>
    <x v="0"/>
    <n v="46.2057"/>
    <n v="6.1099999999999994"/>
    <n v="18.329999999999998"/>
    <n v="0.1150442477876106"/>
    <x v="0"/>
    <b v="0"/>
    <x v="11"/>
    <x v="248"/>
  </r>
  <r>
    <d v="2021-12-19T00:00:00"/>
    <s v="P0011"/>
    <n v="10"/>
    <x v="2"/>
    <x v="0"/>
    <n v="0.47"/>
    <s v="Product11"/>
    <x v="1"/>
    <s v="Lt"/>
    <n v="44"/>
    <n v="48.4"/>
    <n v="440"/>
    <n v="484"/>
    <n v="19"/>
    <s v="Dec"/>
    <x v="0"/>
    <n v="227.48"/>
    <n v="4.3999999999999986"/>
    <n v="43.999999999999986"/>
    <n v="9.0909090909090884E-2"/>
    <x v="2"/>
    <b v="0"/>
    <x v="11"/>
    <x v="249"/>
  </r>
  <r>
    <d v="2021-12-19T00:00:00"/>
    <s v="P0023"/>
    <n v="12"/>
    <x v="1"/>
    <x v="0"/>
    <n v="0.13"/>
    <s v="Product23"/>
    <x v="0"/>
    <s v="Ft"/>
    <n v="141"/>
    <n v="149.46"/>
    <n v="1692"/>
    <n v="1793.52"/>
    <n v="19"/>
    <s v="Dec"/>
    <x v="0"/>
    <n v="233.1576"/>
    <n v="8.460000000000008"/>
    <n v="101.5200000000001"/>
    <n v="5.6603773584905717E-2"/>
    <x v="1"/>
    <b v="0"/>
    <x v="11"/>
    <x v="250"/>
  </r>
  <r>
    <d v="2021-12-20T00:00:00"/>
    <s v="P0012"/>
    <n v="14"/>
    <x v="1"/>
    <x v="0"/>
    <n v="0.28999999999999998"/>
    <s v="Product12"/>
    <x v="1"/>
    <s v="Kg"/>
    <n v="73"/>
    <n v="94.17"/>
    <n v="1022"/>
    <n v="1318.38"/>
    <n v="20"/>
    <s v="Dec"/>
    <x v="0"/>
    <n v="382.33019999999999"/>
    <n v="21.17"/>
    <n v="296.38"/>
    <n v="0.22480620155038758"/>
    <x v="1"/>
    <b v="0"/>
    <x v="11"/>
    <x v="251"/>
  </r>
  <r>
    <d v="2021-12-21T00:00:00"/>
    <s v="P0026"/>
    <n v="10"/>
    <x v="2"/>
    <x v="1"/>
    <n v="0.28999999999999998"/>
    <s v="Product26"/>
    <x v="4"/>
    <s v="No."/>
    <n v="18"/>
    <n v="24.66"/>
    <n v="180"/>
    <n v="246.6"/>
    <n v="21"/>
    <s v="Dec"/>
    <x v="0"/>
    <n v="71.513999999999996"/>
    <n v="6.66"/>
    <n v="66.599999999999994"/>
    <n v="0.27007299270072993"/>
    <x v="1"/>
    <b v="1"/>
    <x v="11"/>
    <x v="252"/>
  </r>
  <r>
    <d v="2021-12-24T00:00:00"/>
    <s v="P0036"/>
    <n v="8"/>
    <x v="0"/>
    <x v="0"/>
    <n v="0.39"/>
    <s v="Product36"/>
    <x v="4"/>
    <s v="Kg"/>
    <n v="90"/>
    <n v="96.3"/>
    <n v="720"/>
    <n v="770.4"/>
    <n v="24"/>
    <s v="Dec"/>
    <x v="0"/>
    <n v="300.45600000000002"/>
    <n v="6.2999999999999972"/>
    <n v="50.399999999999977"/>
    <n v="6.5420560747663517E-2"/>
    <x v="1"/>
    <b v="0"/>
    <x v="11"/>
    <x v="253"/>
  </r>
  <r>
    <d v="2021-12-24T00:00:00"/>
    <s v="P0042"/>
    <n v="8"/>
    <x v="0"/>
    <x v="1"/>
    <n v="0.54"/>
    <s v="Product42"/>
    <x v="2"/>
    <s v="Ft"/>
    <n v="120"/>
    <n v="162"/>
    <n v="960"/>
    <n v="1296"/>
    <n v="24"/>
    <s v="Dec"/>
    <x v="0"/>
    <n v="699.84"/>
    <n v="42"/>
    <n v="336"/>
    <n v="0.25925925925925924"/>
    <x v="0"/>
    <b v="1"/>
    <x v="11"/>
    <x v="254"/>
  </r>
  <r>
    <d v="2021-12-26T00:00:00"/>
    <s v="P0041"/>
    <n v="14"/>
    <x v="2"/>
    <x v="1"/>
    <n v="0.22"/>
    <s v="Product41"/>
    <x v="2"/>
    <s v="Ft"/>
    <n v="138"/>
    <n v="173.88"/>
    <n v="1932"/>
    <n v="2434.3200000000002"/>
    <n v="26"/>
    <s v="Dec"/>
    <x v="0"/>
    <n v="535.55040000000008"/>
    <n v="35.879999999999995"/>
    <n v="502.31999999999994"/>
    <n v="0.20634920634920631"/>
    <x v="0"/>
    <b v="1"/>
    <x v="11"/>
    <x v="255"/>
  </r>
  <r>
    <d v="2021-12-27T00:00:00"/>
    <s v="P0029"/>
    <n v="14"/>
    <x v="1"/>
    <x v="1"/>
    <n v="0.18"/>
    <s v="Product29"/>
    <x v="4"/>
    <s v="Lt"/>
    <n v="47"/>
    <n v="53.11"/>
    <n v="658"/>
    <n v="743.54"/>
    <n v="27"/>
    <s v="Dec"/>
    <x v="0"/>
    <n v="133.8372"/>
    <n v="6.1099999999999994"/>
    <n v="85.539999999999992"/>
    <n v="0.11504424778761062"/>
    <x v="1"/>
    <b v="1"/>
    <x v="11"/>
    <x v="256"/>
  </r>
  <r>
    <d v="2021-12-28T00:00:00"/>
    <s v="P0029"/>
    <n v="6"/>
    <x v="1"/>
    <x v="1"/>
    <n v="0.32"/>
    <s v="Product29"/>
    <x v="4"/>
    <s v="Lt"/>
    <n v="47"/>
    <n v="53.11"/>
    <n v="282"/>
    <n v="318.66000000000003"/>
    <n v="28"/>
    <s v="Dec"/>
    <x v="0"/>
    <n v="101.97120000000001"/>
    <n v="6.1099999999999994"/>
    <n v="36.659999999999997"/>
    <n v="0.1150442477876106"/>
    <x v="2"/>
    <b v="1"/>
    <x v="11"/>
    <x v="257"/>
  </r>
  <r>
    <d v="2021-12-30T00:00:00"/>
    <s v="P0010"/>
    <n v="13"/>
    <x v="2"/>
    <x v="0"/>
    <n v="0.08"/>
    <s v="Product10"/>
    <x v="1"/>
    <s v="Ft"/>
    <n v="148"/>
    <n v="164.28"/>
    <n v="1924"/>
    <n v="2135.64"/>
    <n v="30"/>
    <s v="Dec"/>
    <x v="0"/>
    <n v="170.85120000000001"/>
    <n v="16.28"/>
    <n v="211.64000000000001"/>
    <n v="9.9099099099099114E-2"/>
    <x v="1"/>
    <b v="0"/>
    <x v="11"/>
    <x v="258"/>
  </r>
  <r>
    <d v="2022-01-01T00:00:00"/>
    <s v="P0022"/>
    <n v="1"/>
    <x v="0"/>
    <x v="1"/>
    <n v="0.2"/>
    <s v="Product22"/>
    <x v="0"/>
    <s v="Ft"/>
    <n v="121"/>
    <n v="141.57"/>
    <n v="121"/>
    <n v="141.57"/>
    <n v="1"/>
    <s v="Jan"/>
    <x v="1"/>
    <n v="28.314"/>
    <n v="20.569999999999993"/>
    <n v="20.569999999999993"/>
    <n v="0.14529914529914525"/>
    <x v="1"/>
    <b v="1"/>
    <x v="12"/>
    <x v="259"/>
  </r>
  <r>
    <d v="2022-01-02T00:00:00"/>
    <s v="P0015"/>
    <n v="2"/>
    <x v="2"/>
    <x v="1"/>
    <n v="0.48"/>
    <s v="Product15"/>
    <x v="1"/>
    <s v="No."/>
    <n v="12"/>
    <n v="15.72"/>
    <n v="24"/>
    <n v="31.44"/>
    <n v="2"/>
    <s v="Jan"/>
    <x v="1"/>
    <n v="15.091200000000001"/>
    <n v="3.7200000000000006"/>
    <n v="7.4400000000000013"/>
    <n v="0.23664122137404583"/>
    <x v="1"/>
    <b v="1"/>
    <x v="12"/>
    <x v="260"/>
  </r>
  <r>
    <d v="2022-01-02T00:00:00"/>
    <s v="P0033"/>
    <n v="1"/>
    <x v="1"/>
    <x v="1"/>
    <n v="0.14000000000000001"/>
    <s v="Product33"/>
    <x v="4"/>
    <s v="Kg"/>
    <n v="95"/>
    <n v="119.7"/>
    <n v="95"/>
    <n v="119.7"/>
    <n v="2"/>
    <s v="Jan"/>
    <x v="1"/>
    <n v="16.758000000000003"/>
    <n v="24.700000000000003"/>
    <n v="24.700000000000003"/>
    <n v="0.20634920634920637"/>
    <x v="0"/>
    <b v="1"/>
    <x v="12"/>
    <x v="261"/>
  </r>
  <r>
    <d v="2022-01-02T00:00:00"/>
    <s v="P0010"/>
    <n v="7"/>
    <x v="1"/>
    <x v="1"/>
    <n v="0.21"/>
    <s v="Product10"/>
    <x v="1"/>
    <s v="Ft"/>
    <n v="148"/>
    <n v="164.28"/>
    <n v="1036"/>
    <n v="1149.96"/>
    <n v="2"/>
    <s v="Jan"/>
    <x v="1"/>
    <n v="241.49160000000001"/>
    <n v="16.28"/>
    <n v="113.96000000000001"/>
    <n v="9.90990990990991E-2"/>
    <x v="2"/>
    <b v="1"/>
    <x v="12"/>
    <x v="262"/>
  </r>
  <r>
    <d v="2022-01-03T00:00:00"/>
    <s v="P0043"/>
    <n v="9"/>
    <x v="1"/>
    <x v="1"/>
    <n v="0.32"/>
    <s v="Product43"/>
    <x v="2"/>
    <s v="Kg"/>
    <n v="67"/>
    <n v="83.08"/>
    <n v="603"/>
    <n v="747.72"/>
    <n v="3"/>
    <s v="Jan"/>
    <x v="1"/>
    <n v="239.27040000000002"/>
    <n v="16.079999999999998"/>
    <n v="144.71999999999997"/>
    <n v="0.19354838709677416"/>
    <x v="1"/>
    <b v="1"/>
    <x v="12"/>
    <x v="263"/>
  </r>
  <r>
    <d v="2022-01-04T00:00:00"/>
    <s v="P0029"/>
    <n v="1"/>
    <x v="2"/>
    <x v="0"/>
    <n v="0.06"/>
    <s v="Product29"/>
    <x v="4"/>
    <s v="Lt"/>
    <n v="47"/>
    <n v="53.11"/>
    <n v="47"/>
    <n v="53.11"/>
    <n v="4"/>
    <s v="Jan"/>
    <x v="1"/>
    <n v="3.1865999999999999"/>
    <n v="6.1099999999999994"/>
    <n v="6.1099999999999994"/>
    <n v="0.1150442477876106"/>
    <x v="1"/>
    <b v="0"/>
    <x v="12"/>
    <x v="264"/>
  </r>
  <r>
    <d v="2022-01-04T00:00:00"/>
    <s v="P0012"/>
    <n v="8"/>
    <x v="1"/>
    <x v="0"/>
    <n v="0.34"/>
    <s v="Product12"/>
    <x v="1"/>
    <s v="Kg"/>
    <n v="73"/>
    <n v="94.17"/>
    <n v="584"/>
    <n v="753.36"/>
    <n v="4"/>
    <s v="Jan"/>
    <x v="1"/>
    <n v="256.14240000000001"/>
    <n v="21.17"/>
    <n v="169.36"/>
    <n v="0.22480620155038761"/>
    <x v="1"/>
    <b v="0"/>
    <x v="12"/>
    <x v="265"/>
  </r>
  <r>
    <d v="2022-01-09T00:00:00"/>
    <s v="P0032"/>
    <n v="12"/>
    <x v="1"/>
    <x v="0"/>
    <n v="0.28000000000000003"/>
    <s v="Product32"/>
    <x v="4"/>
    <s v="Kg"/>
    <n v="89"/>
    <n v="117.48"/>
    <n v="1068"/>
    <n v="1409.76"/>
    <n v="9"/>
    <s v="Jan"/>
    <x v="1"/>
    <n v="394.73280000000005"/>
    <n v="28.480000000000004"/>
    <n v="341.76000000000005"/>
    <n v="0.24242424242424246"/>
    <x v="1"/>
    <b v="0"/>
    <x v="12"/>
    <x v="266"/>
  </r>
  <r>
    <d v="2022-01-10T00:00:00"/>
    <s v="P0034"/>
    <n v="14"/>
    <x v="2"/>
    <x v="0"/>
    <n v="0.28000000000000003"/>
    <s v="Product34"/>
    <x v="4"/>
    <s v="Lt"/>
    <n v="55"/>
    <n v="58.3"/>
    <n v="770"/>
    <n v="816.19999999999993"/>
    <n v="10"/>
    <s v="Jan"/>
    <x v="1"/>
    <n v="228.536"/>
    <n v="3.2999999999999972"/>
    <n v="46.19999999999996"/>
    <n v="5.6603773584905613E-2"/>
    <x v="1"/>
    <b v="0"/>
    <x v="12"/>
    <x v="267"/>
  </r>
  <r>
    <d v="2022-01-11T00:00:00"/>
    <s v="P0032"/>
    <n v="2"/>
    <x v="1"/>
    <x v="0"/>
    <n v="0.31"/>
    <s v="Product32"/>
    <x v="4"/>
    <s v="Kg"/>
    <n v="89"/>
    <n v="117.48"/>
    <n v="178"/>
    <n v="234.96"/>
    <n v="11"/>
    <s v="Jan"/>
    <x v="1"/>
    <n v="72.837600000000009"/>
    <n v="28.480000000000004"/>
    <n v="56.960000000000008"/>
    <n v="0.24242424242424246"/>
    <x v="0"/>
    <b v="0"/>
    <x v="12"/>
    <x v="268"/>
  </r>
  <r>
    <d v="2022-01-13T00:00:00"/>
    <s v="P0019"/>
    <n v="6"/>
    <x v="2"/>
    <x v="0"/>
    <n v="0.2"/>
    <s v="Product19"/>
    <x v="1"/>
    <s v="Ft"/>
    <n v="150"/>
    <n v="210"/>
    <n v="900"/>
    <n v="1260"/>
    <n v="13"/>
    <s v="Jan"/>
    <x v="1"/>
    <n v="252"/>
    <n v="60"/>
    <n v="360"/>
    <n v="0.2857142857142857"/>
    <x v="0"/>
    <b v="0"/>
    <x v="12"/>
    <x v="269"/>
  </r>
  <r>
    <d v="2022-01-14T00:00:00"/>
    <s v="P0011"/>
    <n v="14"/>
    <x v="1"/>
    <x v="0"/>
    <n v="0.43"/>
    <s v="Product11"/>
    <x v="1"/>
    <s v="Lt"/>
    <n v="44"/>
    <n v="48.4"/>
    <n v="616"/>
    <n v="677.6"/>
    <n v="14"/>
    <s v="Jan"/>
    <x v="1"/>
    <n v="291.36799999999999"/>
    <n v="4.3999999999999986"/>
    <n v="61.59999999999998"/>
    <n v="9.090909090909087E-2"/>
    <x v="1"/>
    <b v="0"/>
    <x v="12"/>
    <x v="270"/>
  </r>
  <r>
    <d v="2022-01-15T00:00:00"/>
    <s v="P0022"/>
    <n v="10"/>
    <x v="1"/>
    <x v="1"/>
    <n v="0.27"/>
    <s v="Product22"/>
    <x v="0"/>
    <s v="Ft"/>
    <n v="121"/>
    <n v="141.57"/>
    <n v="1210"/>
    <n v="1415.7"/>
    <n v="15"/>
    <s v="Jan"/>
    <x v="1"/>
    <n v="382.23900000000003"/>
    <n v="20.569999999999993"/>
    <n v="205.69999999999993"/>
    <n v="0.14529914529914525"/>
    <x v="0"/>
    <b v="1"/>
    <x v="12"/>
    <x v="271"/>
  </r>
  <r>
    <d v="2022-01-16T00:00:00"/>
    <s v="P0014"/>
    <n v="11"/>
    <x v="2"/>
    <x v="1"/>
    <n v="0.13"/>
    <s v="Product14"/>
    <x v="1"/>
    <s v="Kg"/>
    <n v="112"/>
    <n v="146.72"/>
    <n v="1232"/>
    <n v="1613.92"/>
    <n v="16"/>
    <s v="Jan"/>
    <x v="1"/>
    <n v="209.80960000000002"/>
    <n v="34.72"/>
    <n v="381.91999999999996"/>
    <n v="0.23664122137404578"/>
    <x v="1"/>
    <b v="1"/>
    <x v="12"/>
    <x v="272"/>
  </r>
  <r>
    <d v="2022-01-17T00:00:00"/>
    <s v="P0040"/>
    <n v="4"/>
    <x v="2"/>
    <x v="0"/>
    <n v="0.53"/>
    <s v="Product40"/>
    <x v="2"/>
    <s v="Kg"/>
    <n v="90"/>
    <n v="115.2"/>
    <n v="360"/>
    <n v="460.8"/>
    <n v="17"/>
    <s v="Jan"/>
    <x v="1"/>
    <n v="244.22400000000002"/>
    <n v="25.200000000000003"/>
    <n v="100.80000000000001"/>
    <n v="0.21875000000000003"/>
    <x v="0"/>
    <b v="0"/>
    <x v="12"/>
    <x v="273"/>
  </r>
  <r>
    <d v="2022-01-18T00:00:00"/>
    <s v="P0008"/>
    <n v="9"/>
    <x v="0"/>
    <x v="1"/>
    <n v="0.19"/>
    <s v="Product08"/>
    <x v="3"/>
    <s v="Kg"/>
    <n v="83"/>
    <n v="94.62"/>
    <n v="747"/>
    <n v="851.58"/>
    <n v="18"/>
    <s v="Jan"/>
    <x v="1"/>
    <n v="161.80020000000002"/>
    <n v="11.620000000000005"/>
    <n v="104.58000000000004"/>
    <n v="0.1228070175438597"/>
    <x v="0"/>
    <b v="1"/>
    <x v="12"/>
    <x v="274"/>
  </r>
  <r>
    <d v="2022-01-20T00:00:00"/>
    <s v="P0021"/>
    <n v="2"/>
    <x v="1"/>
    <x v="1"/>
    <n v="0.48"/>
    <s v="Product21"/>
    <x v="0"/>
    <s v="Ft"/>
    <n v="126"/>
    <n v="162.54"/>
    <n v="252"/>
    <n v="325.08"/>
    <n v="20"/>
    <s v="Jan"/>
    <x v="1"/>
    <n v="156.0384"/>
    <n v="36.539999999999992"/>
    <n v="73.079999999999984"/>
    <n v="0.22480620155038755"/>
    <x v="1"/>
    <b v="1"/>
    <x v="12"/>
    <x v="275"/>
  </r>
  <r>
    <d v="2022-01-20T00:00:00"/>
    <s v="P0014"/>
    <n v="7"/>
    <x v="2"/>
    <x v="0"/>
    <n v="0.45"/>
    <s v="Product14"/>
    <x v="1"/>
    <s v="Kg"/>
    <n v="112"/>
    <n v="146.72"/>
    <n v="784"/>
    <n v="1027.04"/>
    <n v="20"/>
    <s v="Jan"/>
    <x v="1"/>
    <n v="462.16800000000001"/>
    <n v="34.72"/>
    <n v="243.04"/>
    <n v="0.23664122137404581"/>
    <x v="1"/>
    <b v="0"/>
    <x v="12"/>
    <x v="276"/>
  </r>
  <r>
    <d v="2022-01-22T00:00:00"/>
    <s v="P0001"/>
    <n v="6"/>
    <x v="2"/>
    <x v="1"/>
    <n v="0.08"/>
    <s v="Product01"/>
    <x v="3"/>
    <s v="Kg"/>
    <n v="98"/>
    <n v="103.88"/>
    <n v="588"/>
    <n v="623.28"/>
    <n v="22"/>
    <s v="Jan"/>
    <x v="1"/>
    <n v="49.862400000000001"/>
    <n v="5.8799999999999955"/>
    <n v="35.279999999999973"/>
    <n v="5.660377358490562E-2"/>
    <x v="1"/>
    <b v="1"/>
    <x v="12"/>
    <x v="277"/>
  </r>
  <r>
    <d v="2022-01-23T00:00:00"/>
    <s v="P0002"/>
    <n v="5"/>
    <x v="0"/>
    <x v="1"/>
    <n v="0.39"/>
    <s v="Product02"/>
    <x v="3"/>
    <s v="Kg"/>
    <n v="105"/>
    <n v="142.80000000000001"/>
    <n v="525"/>
    <n v="714"/>
    <n v="23"/>
    <s v="Jan"/>
    <x v="1"/>
    <n v="278.46000000000004"/>
    <n v="37.800000000000011"/>
    <n v="189.00000000000006"/>
    <n v="0.26470588235294124"/>
    <x v="0"/>
    <b v="1"/>
    <x v="12"/>
    <x v="278"/>
  </r>
  <r>
    <d v="2022-01-23T00:00:00"/>
    <s v="P0042"/>
    <n v="8"/>
    <x v="1"/>
    <x v="0"/>
    <n v="0.14000000000000001"/>
    <s v="Product42"/>
    <x v="2"/>
    <s v="Ft"/>
    <n v="120"/>
    <n v="162"/>
    <n v="960"/>
    <n v="1296"/>
    <n v="23"/>
    <s v="Jan"/>
    <x v="1"/>
    <n v="181.44000000000003"/>
    <n v="42"/>
    <n v="336"/>
    <n v="0.25925925925925924"/>
    <x v="1"/>
    <b v="0"/>
    <x v="12"/>
    <x v="279"/>
  </r>
  <r>
    <d v="2022-01-24T00:00:00"/>
    <s v="P0030"/>
    <n v="15"/>
    <x v="2"/>
    <x v="0"/>
    <n v="0.19"/>
    <s v="Product30"/>
    <x v="4"/>
    <s v="Ft"/>
    <n v="148"/>
    <n v="201.28"/>
    <n v="2220"/>
    <n v="3019.2"/>
    <n v="24"/>
    <s v="Jan"/>
    <x v="1"/>
    <n v="573.64800000000002"/>
    <n v="53.28"/>
    <n v="799.2"/>
    <n v="0.26470588235294124"/>
    <x v="1"/>
    <b v="0"/>
    <x v="12"/>
    <x v="280"/>
  </r>
  <r>
    <d v="2022-01-25T00:00:00"/>
    <s v="P0017"/>
    <n v="14"/>
    <x v="1"/>
    <x v="1"/>
    <n v="0.44"/>
    <s v="Product17"/>
    <x v="1"/>
    <s v="Ft"/>
    <n v="134"/>
    <n v="156.78"/>
    <n v="1876"/>
    <n v="2194.92"/>
    <n v="25"/>
    <s v="Jan"/>
    <x v="1"/>
    <n v="965.76480000000004"/>
    <n v="22.78"/>
    <n v="318.92"/>
    <n v="0.14529914529914531"/>
    <x v="0"/>
    <b v="1"/>
    <x v="12"/>
    <x v="281"/>
  </r>
  <r>
    <d v="2022-01-28T00:00:00"/>
    <s v="P0016"/>
    <n v="11"/>
    <x v="1"/>
    <x v="0"/>
    <n v="0"/>
    <s v="Product16"/>
    <x v="1"/>
    <s v="No."/>
    <n v="13"/>
    <n v="16.64"/>
    <n v="143"/>
    <n v="183.04"/>
    <n v="28"/>
    <s v="Jan"/>
    <x v="1"/>
    <n v="0"/>
    <n v="3.6400000000000006"/>
    <n v="40.040000000000006"/>
    <n v="0.21875000000000006"/>
    <x v="2"/>
    <b v="0"/>
    <x v="12"/>
    <x v="282"/>
  </r>
  <r>
    <d v="2022-01-31T00:00:00"/>
    <s v="P0023"/>
    <n v="6"/>
    <x v="2"/>
    <x v="1"/>
    <n v="0.27"/>
    <s v="Product23"/>
    <x v="0"/>
    <s v="Ft"/>
    <n v="141"/>
    <n v="149.46"/>
    <n v="846"/>
    <n v="896.76"/>
    <n v="31"/>
    <s v="Jan"/>
    <x v="1"/>
    <n v="242.12520000000001"/>
    <n v="8.460000000000008"/>
    <n v="50.760000000000048"/>
    <n v="5.6603773584905717E-2"/>
    <x v="2"/>
    <b v="1"/>
    <x v="12"/>
    <x v="283"/>
  </r>
  <r>
    <d v="2022-01-31T00:00:00"/>
    <s v="P0041"/>
    <n v="9"/>
    <x v="1"/>
    <x v="1"/>
    <n v="0.2"/>
    <s v="Product41"/>
    <x v="2"/>
    <s v="Ft"/>
    <n v="138"/>
    <n v="173.88"/>
    <n v="1242"/>
    <n v="1564.92"/>
    <n v="31"/>
    <s v="Jan"/>
    <x v="1"/>
    <n v="312.98400000000004"/>
    <n v="35.879999999999995"/>
    <n v="322.91999999999996"/>
    <n v="0.20634920634920631"/>
    <x v="1"/>
    <b v="1"/>
    <x v="12"/>
    <x v="284"/>
  </r>
  <r>
    <d v="2022-02-01T00:00:00"/>
    <s v="P0005"/>
    <n v="9"/>
    <x v="1"/>
    <x v="1"/>
    <n v="0.17"/>
    <s v="Product05"/>
    <x v="3"/>
    <s v="Ft"/>
    <n v="133"/>
    <n v="155.61000000000001"/>
    <n v="1197"/>
    <n v="1400.49"/>
    <n v="1"/>
    <s v="Feb"/>
    <x v="1"/>
    <n v="238.08330000000001"/>
    <n v="22.610000000000014"/>
    <n v="203.49000000000012"/>
    <n v="0.14529914529914539"/>
    <x v="0"/>
    <b v="1"/>
    <x v="13"/>
    <x v="285"/>
  </r>
  <r>
    <d v="2022-02-03T00:00:00"/>
    <s v="P0014"/>
    <n v="8"/>
    <x v="1"/>
    <x v="0"/>
    <n v="0.28000000000000003"/>
    <s v="Product14"/>
    <x v="1"/>
    <s v="Kg"/>
    <n v="112"/>
    <n v="146.72"/>
    <n v="896"/>
    <n v="1173.76"/>
    <n v="3"/>
    <s v="Feb"/>
    <x v="1"/>
    <n v="328.65280000000001"/>
    <n v="34.72"/>
    <n v="277.76"/>
    <n v="0.23664122137404581"/>
    <x v="0"/>
    <b v="0"/>
    <x v="13"/>
    <x v="286"/>
  </r>
  <r>
    <d v="2022-02-05T00:00:00"/>
    <s v="P0018"/>
    <n v="6"/>
    <x v="1"/>
    <x v="1"/>
    <n v="0.27"/>
    <s v="Product18"/>
    <x v="1"/>
    <s v="No."/>
    <n v="37"/>
    <n v="49.21"/>
    <n v="222"/>
    <n v="295.26"/>
    <n v="5"/>
    <s v="Feb"/>
    <x v="1"/>
    <n v="79.720200000000006"/>
    <n v="12.21"/>
    <n v="73.260000000000005"/>
    <n v="0.24812030075187971"/>
    <x v="0"/>
    <b v="1"/>
    <x v="13"/>
    <x v="287"/>
  </r>
  <r>
    <d v="2022-02-06T00:00:00"/>
    <s v="P0002"/>
    <n v="6"/>
    <x v="1"/>
    <x v="1"/>
    <n v="0.27"/>
    <s v="Product02"/>
    <x v="3"/>
    <s v="Kg"/>
    <n v="105"/>
    <n v="142.80000000000001"/>
    <n v="630"/>
    <n v="856.80000000000007"/>
    <n v="6"/>
    <s v="Feb"/>
    <x v="1"/>
    <n v="231.33600000000004"/>
    <n v="37.800000000000011"/>
    <n v="226.80000000000007"/>
    <n v="0.26470588235294124"/>
    <x v="0"/>
    <b v="1"/>
    <x v="13"/>
    <x v="288"/>
  </r>
  <r>
    <d v="2022-02-08T00:00:00"/>
    <s v="P0004"/>
    <n v="3"/>
    <x v="2"/>
    <x v="1"/>
    <n v="0.35"/>
    <s v="Product04"/>
    <x v="3"/>
    <s v="Lt"/>
    <n v="44"/>
    <n v="48.84"/>
    <n v="132"/>
    <n v="146.52000000000001"/>
    <n v="8"/>
    <s v="Feb"/>
    <x v="1"/>
    <n v="51.282000000000004"/>
    <n v="4.8400000000000034"/>
    <n v="14.52000000000001"/>
    <n v="9.9099099099099155E-2"/>
    <x v="1"/>
    <b v="1"/>
    <x v="13"/>
    <x v="289"/>
  </r>
  <r>
    <d v="2022-02-08T00:00:00"/>
    <s v="P0005"/>
    <n v="11"/>
    <x v="2"/>
    <x v="1"/>
    <n v="0.31"/>
    <s v="Product05"/>
    <x v="3"/>
    <s v="Ft"/>
    <n v="133"/>
    <n v="155.61000000000001"/>
    <n v="1463"/>
    <n v="1711.71"/>
    <n v="8"/>
    <s v="Feb"/>
    <x v="1"/>
    <n v="530.63009999999997"/>
    <n v="22.610000000000014"/>
    <n v="248.71000000000015"/>
    <n v="0.14529914529914539"/>
    <x v="1"/>
    <b v="1"/>
    <x v="13"/>
    <x v="290"/>
  </r>
  <r>
    <d v="2022-02-09T00:00:00"/>
    <s v="P0032"/>
    <n v="14"/>
    <x v="2"/>
    <x v="0"/>
    <n v="0.14000000000000001"/>
    <s v="Product32"/>
    <x v="4"/>
    <s v="Kg"/>
    <n v="89"/>
    <n v="117.48"/>
    <n v="1246"/>
    <n v="1644.72"/>
    <n v="9"/>
    <s v="Feb"/>
    <x v="1"/>
    <n v="230.26080000000002"/>
    <n v="28.480000000000004"/>
    <n v="398.72"/>
    <n v="0.24242424242424243"/>
    <x v="0"/>
    <b v="0"/>
    <x v="13"/>
    <x v="291"/>
  </r>
  <r>
    <d v="2022-02-12T00:00:00"/>
    <s v="P0010"/>
    <n v="13"/>
    <x v="1"/>
    <x v="1"/>
    <n v="7.0000000000000007E-2"/>
    <s v="Product10"/>
    <x v="1"/>
    <s v="Ft"/>
    <n v="148"/>
    <n v="164.28"/>
    <n v="1924"/>
    <n v="2135.64"/>
    <n v="12"/>
    <s v="Feb"/>
    <x v="1"/>
    <n v="149.4948"/>
    <n v="16.28"/>
    <n v="211.64000000000001"/>
    <n v="9.9099099099099114E-2"/>
    <x v="1"/>
    <b v="1"/>
    <x v="13"/>
    <x v="292"/>
  </r>
  <r>
    <d v="2022-02-14T00:00:00"/>
    <s v="P0028"/>
    <n v="3"/>
    <x v="1"/>
    <x v="1"/>
    <n v="0.1"/>
    <s v="Product28"/>
    <x v="4"/>
    <s v="No."/>
    <n v="37"/>
    <n v="41.81"/>
    <n v="111"/>
    <n v="125.43"/>
    <n v="14"/>
    <s v="Feb"/>
    <x v="1"/>
    <n v="12.543000000000001"/>
    <n v="4.8100000000000023"/>
    <n v="14.430000000000007"/>
    <n v="0.11504424778761067"/>
    <x v="2"/>
    <b v="1"/>
    <x v="13"/>
    <x v="293"/>
  </r>
  <r>
    <d v="2022-02-14T00:00:00"/>
    <s v="P0026"/>
    <n v="8"/>
    <x v="2"/>
    <x v="1"/>
    <n v="0.28999999999999998"/>
    <s v="Product26"/>
    <x v="4"/>
    <s v="No."/>
    <n v="18"/>
    <n v="24.66"/>
    <n v="144"/>
    <n v="197.28"/>
    <n v="14"/>
    <s v="Feb"/>
    <x v="1"/>
    <n v="57.211199999999998"/>
    <n v="6.66"/>
    <n v="53.28"/>
    <n v="0.27007299270072993"/>
    <x v="0"/>
    <b v="1"/>
    <x v="13"/>
    <x v="294"/>
  </r>
  <r>
    <d v="2022-02-16T00:00:00"/>
    <s v="P0032"/>
    <n v="1"/>
    <x v="2"/>
    <x v="1"/>
    <n v="0.35"/>
    <s v="Product32"/>
    <x v="4"/>
    <s v="Kg"/>
    <n v="89"/>
    <n v="117.48"/>
    <n v="89"/>
    <n v="117.48"/>
    <n v="16"/>
    <s v="Feb"/>
    <x v="1"/>
    <n v="41.118000000000002"/>
    <n v="28.480000000000004"/>
    <n v="28.480000000000004"/>
    <n v="0.24242424242424246"/>
    <x v="1"/>
    <b v="1"/>
    <x v="13"/>
    <x v="295"/>
  </r>
  <r>
    <d v="2022-02-19T00:00:00"/>
    <s v="P0002"/>
    <n v="13"/>
    <x v="2"/>
    <x v="1"/>
    <n v="0.25"/>
    <s v="Product02"/>
    <x v="3"/>
    <s v="Kg"/>
    <n v="105"/>
    <n v="142.80000000000001"/>
    <n v="1365"/>
    <n v="1856.4"/>
    <n v="19"/>
    <s v="Feb"/>
    <x v="1"/>
    <n v="464.1"/>
    <n v="37.800000000000011"/>
    <n v="491.40000000000015"/>
    <n v="0.26470588235294124"/>
    <x v="1"/>
    <b v="1"/>
    <x v="13"/>
    <x v="296"/>
  </r>
  <r>
    <d v="2022-02-20T00:00:00"/>
    <s v="P0012"/>
    <n v="6"/>
    <x v="1"/>
    <x v="1"/>
    <n v="0.18"/>
    <s v="Product12"/>
    <x v="1"/>
    <s v="Kg"/>
    <n v="73"/>
    <n v="94.17"/>
    <n v="438"/>
    <n v="565.02"/>
    <n v="20"/>
    <s v="Feb"/>
    <x v="1"/>
    <n v="101.70359999999999"/>
    <n v="21.17"/>
    <n v="127.02000000000001"/>
    <n v="0.22480620155038764"/>
    <x v="1"/>
    <b v="1"/>
    <x v="13"/>
    <x v="297"/>
  </r>
  <r>
    <d v="2022-02-23T00:00:00"/>
    <s v="P0036"/>
    <n v="8"/>
    <x v="1"/>
    <x v="0"/>
    <n v="0.11"/>
    <s v="Product36"/>
    <x v="4"/>
    <s v="Kg"/>
    <n v="90"/>
    <n v="96.3"/>
    <n v="720"/>
    <n v="770.4"/>
    <n v="23"/>
    <s v="Feb"/>
    <x v="1"/>
    <n v="84.744"/>
    <n v="6.2999999999999972"/>
    <n v="50.399999999999977"/>
    <n v="6.5420560747663517E-2"/>
    <x v="1"/>
    <b v="0"/>
    <x v="13"/>
    <x v="298"/>
  </r>
  <r>
    <d v="2022-02-23T00:00:00"/>
    <s v="P0016"/>
    <n v="15"/>
    <x v="2"/>
    <x v="1"/>
    <n v="0.1"/>
    <s v="Product16"/>
    <x v="1"/>
    <s v="No."/>
    <n v="13"/>
    <n v="16.64"/>
    <n v="195"/>
    <n v="249.6"/>
    <n v="23"/>
    <s v="Feb"/>
    <x v="1"/>
    <n v="24.96"/>
    <n v="3.6400000000000006"/>
    <n v="54.600000000000009"/>
    <n v="0.21875000000000003"/>
    <x v="1"/>
    <b v="1"/>
    <x v="13"/>
    <x v="299"/>
  </r>
  <r>
    <d v="2022-02-23T00:00:00"/>
    <s v="P0013"/>
    <n v="6"/>
    <x v="2"/>
    <x v="0"/>
    <n v="0.36"/>
    <s v="Product13"/>
    <x v="1"/>
    <s v="Kg"/>
    <n v="112"/>
    <n v="122.08"/>
    <n v="672"/>
    <n v="732.48"/>
    <n v="23"/>
    <s v="Feb"/>
    <x v="1"/>
    <n v="263.69279999999998"/>
    <n v="10.079999999999998"/>
    <n v="60.47999999999999"/>
    <n v="8.2568807339449532E-2"/>
    <x v="0"/>
    <b v="0"/>
    <x v="13"/>
    <x v="300"/>
  </r>
  <r>
    <d v="2022-02-27T00:00:00"/>
    <s v="P0012"/>
    <n v="7"/>
    <x v="1"/>
    <x v="1"/>
    <n v="0.38"/>
    <s v="Product12"/>
    <x v="1"/>
    <s v="Kg"/>
    <n v="73"/>
    <n v="94.17"/>
    <n v="511"/>
    <n v="659.19"/>
    <n v="27"/>
    <s v="Feb"/>
    <x v="1"/>
    <n v="250.49220000000003"/>
    <n v="21.17"/>
    <n v="148.19"/>
    <n v="0.22480620155038758"/>
    <x v="1"/>
    <b v="1"/>
    <x v="13"/>
    <x v="301"/>
  </r>
  <r>
    <d v="2022-02-27T00:00:00"/>
    <s v="P0005"/>
    <n v="15"/>
    <x v="1"/>
    <x v="0"/>
    <n v="0.23"/>
    <s v="Product05"/>
    <x v="3"/>
    <s v="Ft"/>
    <n v="133"/>
    <n v="155.61000000000001"/>
    <n v="1995"/>
    <n v="2334.15"/>
    <n v="27"/>
    <s v="Feb"/>
    <x v="1"/>
    <n v="536.85450000000003"/>
    <n v="22.610000000000014"/>
    <n v="339.1500000000002"/>
    <n v="0.14529914529914539"/>
    <x v="1"/>
    <b v="0"/>
    <x v="13"/>
    <x v="302"/>
  </r>
  <r>
    <d v="2022-02-28T00:00:00"/>
    <s v="P0037"/>
    <n v="15"/>
    <x v="1"/>
    <x v="1"/>
    <n v="0.54"/>
    <s v="Product37"/>
    <x v="2"/>
    <s v="Kg"/>
    <n v="67"/>
    <n v="85.76"/>
    <n v="1005"/>
    <n v="1286.4000000000001"/>
    <n v="28"/>
    <s v="Feb"/>
    <x v="1"/>
    <n v="694.65600000000006"/>
    <n v="18.760000000000005"/>
    <n v="281.40000000000009"/>
    <n v="0.21875000000000006"/>
    <x v="1"/>
    <b v="1"/>
    <x v="13"/>
    <x v="303"/>
  </r>
  <r>
    <d v="2022-03-04T00:00:00"/>
    <s v="P0026"/>
    <n v="13"/>
    <x v="0"/>
    <x v="0"/>
    <n v="0.53"/>
    <s v="Product26"/>
    <x v="4"/>
    <s v="No."/>
    <n v="18"/>
    <n v="24.66"/>
    <n v="234"/>
    <n v="320.58"/>
    <n v="4"/>
    <s v="Mar"/>
    <x v="1"/>
    <n v="169.9074"/>
    <n v="6.66"/>
    <n v="86.58"/>
    <n v="0.27007299270072993"/>
    <x v="2"/>
    <b v="0"/>
    <x v="14"/>
    <x v="304"/>
  </r>
  <r>
    <d v="2022-03-06T00:00:00"/>
    <s v="P0004"/>
    <n v="2"/>
    <x v="1"/>
    <x v="1"/>
    <n v="0.38"/>
    <s v="Product04"/>
    <x v="3"/>
    <s v="Lt"/>
    <n v="44"/>
    <n v="48.84"/>
    <n v="88"/>
    <n v="97.68"/>
    <n v="6"/>
    <s v="Mar"/>
    <x v="1"/>
    <n v="37.118400000000001"/>
    <n v="4.8400000000000034"/>
    <n v="9.6800000000000068"/>
    <n v="9.9099099099099155E-2"/>
    <x v="0"/>
    <b v="1"/>
    <x v="14"/>
    <x v="305"/>
  </r>
  <r>
    <d v="2022-03-07T00:00:00"/>
    <s v="P0003"/>
    <n v="1"/>
    <x v="1"/>
    <x v="1"/>
    <n v="0.33"/>
    <s v="Product03"/>
    <x v="3"/>
    <s v="Kg"/>
    <n v="71"/>
    <n v="80.94"/>
    <n v="71"/>
    <n v="80.94"/>
    <n v="7"/>
    <s v="Mar"/>
    <x v="1"/>
    <n v="26.7102"/>
    <n v="9.9399999999999977"/>
    <n v="9.9399999999999977"/>
    <n v="0.12280701754385963"/>
    <x v="1"/>
    <b v="1"/>
    <x v="14"/>
    <x v="306"/>
  </r>
  <r>
    <d v="2022-03-08T00:00:00"/>
    <s v="P0044"/>
    <n v="6"/>
    <x v="1"/>
    <x v="0"/>
    <n v="0.32"/>
    <s v="Product44"/>
    <x v="2"/>
    <s v="Kg"/>
    <n v="76"/>
    <n v="82.08"/>
    <n v="456"/>
    <n v="492.48"/>
    <n v="8"/>
    <s v="Mar"/>
    <x v="1"/>
    <n v="157.59360000000001"/>
    <n v="6.0799999999999983"/>
    <n v="36.47999999999999"/>
    <n v="7.4074074074074056E-2"/>
    <x v="1"/>
    <b v="0"/>
    <x v="14"/>
    <x v="307"/>
  </r>
  <r>
    <d v="2022-03-09T00:00:00"/>
    <s v="P0004"/>
    <n v="11"/>
    <x v="2"/>
    <x v="1"/>
    <n v="0.37"/>
    <s v="Product04"/>
    <x v="3"/>
    <s v="Lt"/>
    <n v="44"/>
    <n v="48.84"/>
    <n v="484"/>
    <n v="537.24"/>
    <n v="9"/>
    <s v="Mar"/>
    <x v="1"/>
    <n v="198.77879999999999"/>
    <n v="4.8400000000000034"/>
    <n v="53.240000000000038"/>
    <n v="9.9099099099099169E-2"/>
    <x v="1"/>
    <b v="1"/>
    <x v="14"/>
    <x v="308"/>
  </r>
  <r>
    <d v="2022-03-09T00:00:00"/>
    <s v="P0030"/>
    <n v="3"/>
    <x v="1"/>
    <x v="0"/>
    <n v="0.36"/>
    <s v="Product30"/>
    <x v="4"/>
    <s v="Ft"/>
    <n v="148"/>
    <n v="201.28"/>
    <n v="444"/>
    <n v="603.84"/>
    <n v="9"/>
    <s v="Mar"/>
    <x v="1"/>
    <n v="217.38239999999999"/>
    <n v="53.28"/>
    <n v="159.84"/>
    <n v="0.26470588235294118"/>
    <x v="1"/>
    <b v="0"/>
    <x v="14"/>
    <x v="309"/>
  </r>
  <r>
    <d v="2022-03-10T00:00:00"/>
    <s v="P0033"/>
    <n v="12"/>
    <x v="0"/>
    <x v="0"/>
    <n v="0.54"/>
    <s v="Product33"/>
    <x v="4"/>
    <s v="Kg"/>
    <n v="95"/>
    <n v="119.7"/>
    <n v="1140"/>
    <n v="1436.4"/>
    <n v="10"/>
    <s v="Mar"/>
    <x v="1"/>
    <n v="775.65600000000006"/>
    <n v="24.700000000000003"/>
    <n v="296.40000000000003"/>
    <n v="0.20634920634920637"/>
    <x v="1"/>
    <b v="0"/>
    <x v="14"/>
    <x v="310"/>
  </r>
  <r>
    <d v="2022-03-14T00:00:00"/>
    <s v="P0016"/>
    <n v="2"/>
    <x v="1"/>
    <x v="1"/>
    <n v="0.28000000000000003"/>
    <s v="Product16"/>
    <x v="1"/>
    <s v="No."/>
    <n v="13"/>
    <n v="16.64"/>
    <n v="26"/>
    <n v="33.28"/>
    <n v="14"/>
    <s v="Mar"/>
    <x v="1"/>
    <n v="9.3184000000000005"/>
    <n v="3.6400000000000006"/>
    <n v="7.2800000000000011"/>
    <n v="0.21875000000000003"/>
    <x v="1"/>
    <b v="1"/>
    <x v="14"/>
    <x v="311"/>
  </r>
  <r>
    <d v="2022-03-14T00:00:00"/>
    <s v="P0026"/>
    <n v="13"/>
    <x v="1"/>
    <x v="0"/>
    <n v="0.08"/>
    <s v="Product26"/>
    <x v="4"/>
    <s v="No."/>
    <n v="18"/>
    <n v="24.66"/>
    <n v="234"/>
    <n v="320.58"/>
    <n v="14"/>
    <s v="Mar"/>
    <x v="1"/>
    <n v="25.6464"/>
    <n v="6.66"/>
    <n v="86.58"/>
    <n v="0.27007299270072993"/>
    <x v="0"/>
    <b v="0"/>
    <x v="14"/>
    <x v="312"/>
  </r>
  <r>
    <d v="2022-03-18T00:00:00"/>
    <s v="P0027"/>
    <n v="10"/>
    <x v="1"/>
    <x v="1"/>
    <n v="0.11"/>
    <s v="Product27"/>
    <x v="4"/>
    <s v="Lt"/>
    <n v="48"/>
    <n v="57.12"/>
    <n v="480"/>
    <n v="571.20000000000005"/>
    <n v="18"/>
    <s v="Mar"/>
    <x v="1"/>
    <n v="62.832000000000008"/>
    <n v="9.1199999999999974"/>
    <n v="91.199999999999974"/>
    <n v="0.15966386554621842"/>
    <x v="1"/>
    <b v="1"/>
    <x v="14"/>
    <x v="313"/>
  </r>
  <r>
    <d v="2022-03-18T00:00:00"/>
    <s v="P0019"/>
    <n v="2"/>
    <x v="2"/>
    <x v="1"/>
    <n v="0.51"/>
    <s v="Product19"/>
    <x v="1"/>
    <s v="Ft"/>
    <n v="150"/>
    <n v="210"/>
    <n v="300"/>
    <n v="420"/>
    <n v="18"/>
    <s v="Mar"/>
    <x v="1"/>
    <n v="214.20000000000002"/>
    <n v="60"/>
    <n v="120"/>
    <n v="0.2857142857142857"/>
    <x v="1"/>
    <b v="1"/>
    <x v="14"/>
    <x v="314"/>
  </r>
  <r>
    <d v="2022-03-19T00:00:00"/>
    <s v="P0041"/>
    <n v="6"/>
    <x v="0"/>
    <x v="1"/>
    <n v="0.36"/>
    <s v="Product41"/>
    <x v="2"/>
    <s v="Ft"/>
    <n v="138"/>
    <n v="173.88"/>
    <n v="828"/>
    <n v="1043.28"/>
    <n v="19"/>
    <s v="Mar"/>
    <x v="1"/>
    <n v="375.58079999999995"/>
    <n v="35.879999999999995"/>
    <n v="215.27999999999997"/>
    <n v="0.20634920634920634"/>
    <x v="1"/>
    <b v="1"/>
    <x v="14"/>
    <x v="315"/>
  </r>
  <r>
    <d v="2022-03-23T00:00:00"/>
    <s v="P0032"/>
    <n v="9"/>
    <x v="1"/>
    <x v="1"/>
    <n v="0.12"/>
    <s v="Product32"/>
    <x v="4"/>
    <s v="Kg"/>
    <n v="89"/>
    <n v="117.48"/>
    <n v="801"/>
    <n v="1057.32"/>
    <n v="23"/>
    <s v="Mar"/>
    <x v="1"/>
    <n v="126.87839999999998"/>
    <n v="28.480000000000004"/>
    <n v="256.32000000000005"/>
    <n v="0.24242424242424249"/>
    <x v="1"/>
    <b v="1"/>
    <x v="14"/>
    <x v="316"/>
  </r>
  <r>
    <d v="2022-03-25T00:00:00"/>
    <s v="P0001"/>
    <n v="2"/>
    <x v="0"/>
    <x v="0"/>
    <n v="0.22"/>
    <s v="Product01"/>
    <x v="3"/>
    <s v="Kg"/>
    <n v="98"/>
    <n v="103.88"/>
    <n v="196"/>
    <n v="207.76"/>
    <n v="25"/>
    <s v="Mar"/>
    <x v="1"/>
    <n v="45.7072"/>
    <n v="5.8799999999999955"/>
    <n v="11.759999999999991"/>
    <n v="5.660377358490562E-2"/>
    <x v="0"/>
    <b v="0"/>
    <x v="14"/>
    <x v="317"/>
  </r>
  <r>
    <d v="2022-03-25T00:00:00"/>
    <s v="P0030"/>
    <n v="11"/>
    <x v="1"/>
    <x v="0"/>
    <n v="0.24"/>
    <s v="Product30"/>
    <x v="4"/>
    <s v="Ft"/>
    <n v="148"/>
    <n v="201.28"/>
    <n v="1628"/>
    <n v="2214.08"/>
    <n v="25"/>
    <s v="Mar"/>
    <x v="1"/>
    <n v="531.37919999999997"/>
    <n v="53.28"/>
    <n v="586.08000000000004"/>
    <n v="0.26470588235294118"/>
    <x v="0"/>
    <b v="0"/>
    <x v="14"/>
    <x v="318"/>
  </r>
  <r>
    <d v="2022-03-29T00:00:00"/>
    <s v="P0032"/>
    <n v="12"/>
    <x v="2"/>
    <x v="0"/>
    <n v="0.01"/>
    <s v="Product32"/>
    <x v="4"/>
    <s v="Kg"/>
    <n v="89"/>
    <n v="117.48"/>
    <n v="1068"/>
    <n v="1409.76"/>
    <n v="29"/>
    <s v="Mar"/>
    <x v="1"/>
    <n v="14.0976"/>
    <n v="28.480000000000004"/>
    <n v="341.76000000000005"/>
    <n v="0.24242424242424246"/>
    <x v="1"/>
    <b v="0"/>
    <x v="14"/>
    <x v="319"/>
  </r>
  <r>
    <d v="2022-03-30T00:00:00"/>
    <s v="P0001"/>
    <n v="13"/>
    <x v="2"/>
    <x v="1"/>
    <n v="0.3"/>
    <s v="Product01"/>
    <x v="3"/>
    <s v="Kg"/>
    <n v="98"/>
    <n v="103.88"/>
    <n v="1274"/>
    <n v="1350.44"/>
    <n v="30"/>
    <s v="Mar"/>
    <x v="1"/>
    <n v="405.13200000000001"/>
    <n v="5.8799999999999955"/>
    <n v="76.439999999999941"/>
    <n v="5.6603773584905613E-2"/>
    <x v="2"/>
    <b v="1"/>
    <x v="14"/>
    <x v="320"/>
  </r>
  <r>
    <d v="2022-04-01T00:00:00"/>
    <s v="P0002"/>
    <n v="2"/>
    <x v="2"/>
    <x v="1"/>
    <n v="7.0000000000000007E-2"/>
    <s v="Product02"/>
    <x v="3"/>
    <s v="Kg"/>
    <n v="105"/>
    <n v="142.80000000000001"/>
    <n v="210"/>
    <n v="285.60000000000002"/>
    <n v="1"/>
    <s v="Apr"/>
    <x v="1"/>
    <n v="19.992000000000004"/>
    <n v="37.800000000000011"/>
    <n v="75.600000000000023"/>
    <n v="0.26470588235294124"/>
    <x v="0"/>
    <b v="1"/>
    <x v="15"/>
    <x v="321"/>
  </r>
  <r>
    <d v="2022-04-02T00:00:00"/>
    <s v="P0002"/>
    <n v="3"/>
    <x v="1"/>
    <x v="1"/>
    <n v="0.09"/>
    <s v="Product02"/>
    <x v="3"/>
    <s v="Kg"/>
    <n v="105"/>
    <n v="142.80000000000001"/>
    <n v="315"/>
    <n v="428.4"/>
    <n v="2"/>
    <s v="Apr"/>
    <x v="1"/>
    <n v="38.555999999999997"/>
    <n v="37.800000000000011"/>
    <n v="113.40000000000003"/>
    <n v="0.26470588235294129"/>
    <x v="0"/>
    <b v="1"/>
    <x v="15"/>
    <x v="322"/>
  </r>
  <r>
    <d v="2022-04-06T00:00:00"/>
    <s v="P0040"/>
    <n v="2"/>
    <x v="0"/>
    <x v="1"/>
    <n v="0.05"/>
    <s v="Product40"/>
    <x v="2"/>
    <s v="Kg"/>
    <n v="90"/>
    <n v="115.2"/>
    <n v="180"/>
    <n v="230.4"/>
    <n v="6"/>
    <s v="Apr"/>
    <x v="1"/>
    <n v="11.520000000000001"/>
    <n v="25.200000000000003"/>
    <n v="50.400000000000006"/>
    <n v="0.21875000000000003"/>
    <x v="1"/>
    <b v="1"/>
    <x v="15"/>
    <x v="323"/>
  </r>
  <r>
    <d v="2022-04-07T00:00:00"/>
    <s v="P0026"/>
    <n v="7"/>
    <x v="1"/>
    <x v="0"/>
    <n v="0.24"/>
    <s v="Product26"/>
    <x v="4"/>
    <s v="No."/>
    <n v="18"/>
    <n v="24.66"/>
    <n v="126"/>
    <n v="172.62"/>
    <n v="7"/>
    <s v="Apr"/>
    <x v="1"/>
    <n v="41.428800000000003"/>
    <n v="6.66"/>
    <n v="46.620000000000005"/>
    <n v="0.27007299270072993"/>
    <x v="1"/>
    <b v="0"/>
    <x v="15"/>
    <x v="324"/>
  </r>
  <r>
    <d v="2022-04-09T00:00:00"/>
    <s v="P0039"/>
    <n v="12"/>
    <x v="0"/>
    <x v="1"/>
    <n v="0.48"/>
    <s v="Product39"/>
    <x v="2"/>
    <s v="No."/>
    <n v="37"/>
    <n v="42.55"/>
    <n v="444"/>
    <n v="510.6"/>
    <n v="9"/>
    <s v="Apr"/>
    <x v="1"/>
    <n v="245.08799999999999"/>
    <n v="5.5499999999999972"/>
    <n v="66.599999999999966"/>
    <n v="0.13043478260869559"/>
    <x v="1"/>
    <b v="1"/>
    <x v="15"/>
    <x v="325"/>
  </r>
  <r>
    <d v="2022-04-09T00:00:00"/>
    <s v="P0002"/>
    <n v="9"/>
    <x v="2"/>
    <x v="0"/>
    <n v="0.24"/>
    <s v="Product02"/>
    <x v="3"/>
    <s v="Kg"/>
    <n v="105"/>
    <n v="142.80000000000001"/>
    <n v="945"/>
    <n v="1285.2"/>
    <n v="9"/>
    <s v="Apr"/>
    <x v="1"/>
    <n v="308.44799999999998"/>
    <n v="37.800000000000011"/>
    <n v="340.2000000000001"/>
    <n v="0.26470588235294124"/>
    <x v="1"/>
    <b v="0"/>
    <x v="15"/>
    <x v="326"/>
  </r>
  <r>
    <d v="2022-04-13T00:00:00"/>
    <s v="P0016"/>
    <n v="14"/>
    <x v="0"/>
    <x v="0"/>
    <n v="0.42"/>
    <s v="Product16"/>
    <x v="1"/>
    <s v="No."/>
    <n v="13"/>
    <n v="16.64"/>
    <n v="182"/>
    <n v="232.96"/>
    <n v="13"/>
    <s v="Apr"/>
    <x v="1"/>
    <n v="97.843199999999996"/>
    <n v="3.6400000000000006"/>
    <n v="50.960000000000008"/>
    <n v="0.21875000000000003"/>
    <x v="1"/>
    <b v="0"/>
    <x v="15"/>
    <x v="327"/>
  </r>
  <r>
    <d v="2022-04-18T00:00:00"/>
    <s v="P0041"/>
    <n v="9"/>
    <x v="1"/>
    <x v="1"/>
    <n v="0.36"/>
    <s v="Product41"/>
    <x v="2"/>
    <s v="Ft"/>
    <n v="138"/>
    <n v="173.88"/>
    <n v="1242"/>
    <n v="1564.92"/>
    <n v="18"/>
    <s v="Apr"/>
    <x v="1"/>
    <n v="563.37120000000004"/>
    <n v="35.879999999999995"/>
    <n v="322.91999999999996"/>
    <n v="0.20634920634920631"/>
    <x v="0"/>
    <b v="1"/>
    <x v="15"/>
    <x v="328"/>
  </r>
  <r>
    <d v="2022-04-20T00:00:00"/>
    <s v="P0018"/>
    <n v="2"/>
    <x v="0"/>
    <x v="0"/>
    <n v="0.36"/>
    <s v="Product18"/>
    <x v="1"/>
    <s v="No."/>
    <n v="37"/>
    <n v="49.21"/>
    <n v="74"/>
    <n v="98.42"/>
    <n v="20"/>
    <s v="Apr"/>
    <x v="1"/>
    <n v="35.431199999999997"/>
    <n v="12.21"/>
    <n v="24.42"/>
    <n v="0.24812030075187971"/>
    <x v="1"/>
    <b v="0"/>
    <x v="15"/>
    <x v="329"/>
  </r>
  <r>
    <d v="2022-04-20T00:00:00"/>
    <s v="P0012"/>
    <n v="4"/>
    <x v="1"/>
    <x v="0"/>
    <n v="0.38"/>
    <s v="Product12"/>
    <x v="1"/>
    <s v="Kg"/>
    <n v="73"/>
    <n v="94.17"/>
    <n v="292"/>
    <n v="376.68"/>
    <n v="20"/>
    <s v="Apr"/>
    <x v="1"/>
    <n v="143.13839999999999"/>
    <n v="21.17"/>
    <n v="84.68"/>
    <n v="0.22480620155038761"/>
    <x v="0"/>
    <b v="0"/>
    <x v="15"/>
    <x v="330"/>
  </r>
  <r>
    <d v="2022-04-21T00:00:00"/>
    <s v="P0026"/>
    <n v="14"/>
    <x v="2"/>
    <x v="0"/>
    <n v="0.02"/>
    <s v="Product26"/>
    <x v="4"/>
    <s v="No."/>
    <n v="18"/>
    <n v="24.66"/>
    <n v="252"/>
    <n v="345.24"/>
    <n v="21"/>
    <s v="Apr"/>
    <x v="1"/>
    <n v="6.9048000000000007"/>
    <n v="6.66"/>
    <n v="93.240000000000009"/>
    <n v="0.27007299270072993"/>
    <x v="1"/>
    <b v="0"/>
    <x v="15"/>
    <x v="331"/>
  </r>
  <r>
    <d v="2022-04-21T00:00:00"/>
    <s v="P0030"/>
    <n v="2"/>
    <x v="1"/>
    <x v="1"/>
    <n v="0.02"/>
    <s v="Product30"/>
    <x v="4"/>
    <s v="Ft"/>
    <n v="148"/>
    <n v="201.28"/>
    <n v="296"/>
    <n v="402.56"/>
    <n v="21"/>
    <s v="Apr"/>
    <x v="1"/>
    <n v="8.0511999999999997"/>
    <n v="53.28"/>
    <n v="106.56"/>
    <n v="0.26470588235294118"/>
    <x v="1"/>
    <b v="1"/>
    <x v="15"/>
    <x v="332"/>
  </r>
  <r>
    <d v="2022-04-23T00:00:00"/>
    <s v="P0044"/>
    <n v="15"/>
    <x v="2"/>
    <x v="0"/>
    <n v="0.39"/>
    <s v="Product44"/>
    <x v="2"/>
    <s v="Kg"/>
    <n v="76"/>
    <n v="82.08"/>
    <n v="1140"/>
    <n v="1231.2"/>
    <n v="23"/>
    <s v="Apr"/>
    <x v="1"/>
    <n v="480.16800000000001"/>
    <n v="6.0799999999999983"/>
    <n v="91.199999999999974"/>
    <n v="7.4074074074074056E-2"/>
    <x v="1"/>
    <b v="0"/>
    <x v="15"/>
    <x v="333"/>
  </r>
  <r>
    <d v="2022-04-24T00:00:00"/>
    <s v="P0034"/>
    <n v="4"/>
    <x v="1"/>
    <x v="0"/>
    <n v="0"/>
    <s v="Product34"/>
    <x v="4"/>
    <s v="Lt"/>
    <n v="55"/>
    <n v="58.3"/>
    <n v="220"/>
    <n v="233.2"/>
    <n v="24"/>
    <s v="Apr"/>
    <x v="1"/>
    <n v="0"/>
    <n v="3.2999999999999972"/>
    <n v="13.199999999999989"/>
    <n v="5.6603773584905613E-2"/>
    <x v="1"/>
    <b v="0"/>
    <x v="15"/>
    <x v="334"/>
  </r>
  <r>
    <d v="2022-04-25T00:00:00"/>
    <s v="P0004"/>
    <n v="9"/>
    <x v="1"/>
    <x v="1"/>
    <n v="0.17"/>
    <s v="Product04"/>
    <x v="3"/>
    <s v="Lt"/>
    <n v="44"/>
    <n v="48.84"/>
    <n v="396"/>
    <n v="439.56000000000012"/>
    <n v="25"/>
    <s v="Apr"/>
    <x v="1"/>
    <n v="74.725200000000029"/>
    <n v="4.8400000000000034"/>
    <n v="43.560000000000031"/>
    <n v="9.9099099099099142E-2"/>
    <x v="0"/>
    <b v="1"/>
    <x v="15"/>
    <x v="335"/>
  </r>
  <r>
    <d v="2022-04-25T00:00:00"/>
    <s v="P0003"/>
    <n v="8"/>
    <x v="2"/>
    <x v="0"/>
    <n v="0.4"/>
    <s v="Product03"/>
    <x v="3"/>
    <s v="Kg"/>
    <n v="71"/>
    <n v="80.94"/>
    <n v="568"/>
    <n v="647.52"/>
    <n v="25"/>
    <s v="Apr"/>
    <x v="1"/>
    <n v="259.00799999999998"/>
    <n v="9.9399999999999977"/>
    <n v="79.519999999999982"/>
    <n v="0.12280701754385963"/>
    <x v="1"/>
    <b v="0"/>
    <x v="15"/>
    <x v="336"/>
  </r>
  <r>
    <d v="2022-04-26T00:00:00"/>
    <s v="P0027"/>
    <n v="2"/>
    <x v="1"/>
    <x v="1"/>
    <n v="0.26"/>
    <s v="Product27"/>
    <x v="4"/>
    <s v="Lt"/>
    <n v="48"/>
    <n v="57.12"/>
    <n v="96"/>
    <n v="114.24"/>
    <n v="26"/>
    <s v="Apr"/>
    <x v="1"/>
    <n v="29.702400000000001"/>
    <n v="9.1199999999999974"/>
    <n v="18.239999999999995"/>
    <n v="0.15966386554621845"/>
    <x v="1"/>
    <b v="1"/>
    <x v="15"/>
    <x v="337"/>
  </r>
  <r>
    <d v="2022-04-28T00:00:00"/>
    <s v="P0014"/>
    <n v="14"/>
    <x v="1"/>
    <x v="1"/>
    <n v="0.2"/>
    <s v="Product14"/>
    <x v="1"/>
    <s v="Kg"/>
    <n v="112"/>
    <n v="146.72"/>
    <n v="1568"/>
    <n v="2054.08"/>
    <n v="28"/>
    <s v="Apr"/>
    <x v="1"/>
    <n v="410.81600000000003"/>
    <n v="34.72"/>
    <n v="486.08"/>
    <n v="0.23664122137404581"/>
    <x v="1"/>
    <b v="1"/>
    <x v="15"/>
    <x v="338"/>
  </r>
  <r>
    <d v="2022-04-30T00:00:00"/>
    <s v="P0016"/>
    <n v="13"/>
    <x v="2"/>
    <x v="0"/>
    <n v="0.26"/>
    <s v="Product16"/>
    <x v="1"/>
    <s v="No."/>
    <n v="13"/>
    <n v="16.64"/>
    <n v="169"/>
    <n v="216.32"/>
    <n v="30"/>
    <s v="Apr"/>
    <x v="1"/>
    <n v="56.243200000000002"/>
    <n v="3.6400000000000006"/>
    <n v="47.320000000000007"/>
    <n v="0.21875000000000003"/>
    <x v="1"/>
    <b v="0"/>
    <x v="15"/>
    <x v="339"/>
  </r>
  <r>
    <d v="2022-04-30T00:00:00"/>
    <s v="P0027"/>
    <n v="8"/>
    <x v="1"/>
    <x v="0"/>
    <n v="0.23"/>
    <s v="Product27"/>
    <x v="4"/>
    <s v="Lt"/>
    <n v="48"/>
    <n v="57.12"/>
    <n v="384"/>
    <n v="456.96"/>
    <n v="30"/>
    <s v="Apr"/>
    <x v="1"/>
    <n v="105.10080000000001"/>
    <n v="9.1199999999999974"/>
    <n v="72.95999999999998"/>
    <n v="0.15966386554621845"/>
    <x v="2"/>
    <b v="0"/>
    <x v="15"/>
    <x v="340"/>
  </r>
  <r>
    <d v="2022-05-01T00:00:00"/>
    <s v="P0034"/>
    <n v="9"/>
    <x v="0"/>
    <x v="0"/>
    <n v="0.06"/>
    <s v="Product34"/>
    <x v="4"/>
    <s v="Lt"/>
    <n v="55"/>
    <n v="58.3"/>
    <n v="495"/>
    <n v="524.69999999999993"/>
    <n v="1"/>
    <s v="May"/>
    <x v="1"/>
    <n v="31.481999999999996"/>
    <n v="3.2999999999999972"/>
    <n v="29.699999999999974"/>
    <n v="5.660377358490562E-2"/>
    <x v="1"/>
    <b v="0"/>
    <x v="16"/>
    <x v="341"/>
  </r>
  <r>
    <d v="2022-05-01T00:00:00"/>
    <s v="P0033"/>
    <n v="6"/>
    <x v="2"/>
    <x v="0"/>
    <n v="0.42"/>
    <s v="Product33"/>
    <x v="4"/>
    <s v="Kg"/>
    <n v="95"/>
    <n v="119.7"/>
    <n v="570"/>
    <n v="718.2"/>
    <n v="1"/>
    <s v="May"/>
    <x v="1"/>
    <n v="301.64400000000001"/>
    <n v="24.700000000000003"/>
    <n v="148.20000000000002"/>
    <n v="0.20634920634920637"/>
    <x v="1"/>
    <b v="0"/>
    <x v="16"/>
    <x v="342"/>
  </r>
  <r>
    <d v="2022-05-02T00:00:00"/>
    <s v="P0013"/>
    <n v="4"/>
    <x v="2"/>
    <x v="1"/>
    <n v="0.33"/>
    <s v="Product13"/>
    <x v="1"/>
    <s v="Kg"/>
    <n v="112"/>
    <n v="122.08"/>
    <n v="448"/>
    <n v="488.32"/>
    <n v="2"/>
    <s v="May"/>
    <x v="1"/>
    <n v="161.1456"/>
    <n v="10.079999999999998"/>
    <n v="40.319999999999993"/>
    <n v="8.2568807339449532E-2"/>
    <x v="1"/>
    <b v="1"/>
    <x v="16"/>
    <x v="343"/>
  </r>
  <r>
    <d v="2022-05-04T00:00:00"/>
    <s v="P0020"/>
    <n v="10"/>
    <x v="1"/>
    <x v="0"/>
    <n v="0.43"/>
    <s v="Product20"/>
    <x v="0"/>
    <s v="Lt"/>
    <n v="61"/>
    <n v="76.25"/>
    <n v="610"/>
    <n v="762.5"/>
    <n v="4"/>
    <s v="May"/>
    <x v="1"/>
    <n v="327.875"/>
    <n v="15.25"/>
    <n v="152.5"/>
    <n v="0.2"/>
    <x v="1"/>
    <b v="0"/>
    <x v="16"/>
    <x v="344"/>
  </r>
  <r>
    <d v="2022-05-06T00:00:00"/>
    <s v="P0034"/>
    <n v="7"/>
    <x v="1"/>
    <x v="0"/>
    <n v="0.13"/>
    <s v="Product34"/>
    <x v="4"/>
    <s v="Lt"/>
    <n v="55"/>
    <n v="58.3"/>
    <n v="385"/>
    <n v="408.1"/>
    <n v="6"/>
    <s v="May"/>
    <x v="1"/>
    <n v="53.053000000000004"/>
    <n v="3.2999999999999972"/>
    <n v="23.09999999999998"/>
    <n v="5.6603773584905606E-2"/>
    <x v="1"/>
    <b v="0"/>
    <x v="16"/>
    <x v="345"/>
  </r>
  <r>
    <d v="2022-05-07T00:00:00"/>
    <s v="P0027"/>
    <n v="1"/>
    <x v="2"/>
    <x v="0"/>
    <n v="0.44"/>
    <s v="Product27"/>
    <x v="4"/>
    <s v="Lt"/>
    <n v="48"/>
    <n v="57.12"/>
    <n v="48"/>
    <n v="57.12"/>
    <n v="7"/>
    <s v="May"/>
    <x v="1"/>
    <n v="25.1328"/>
    <n v="9.1199999999999974"/>
    <n v="9.1199999999999974"/>
    <n v="0.15966386554621845"/>
    <x v="1"/>
    <b v="0"/>
    <x v="16"/>
    <x v="346"/>
  </r>
  <r>
    <d v="2022-05-07T00:00:00"/>
    <s v="P0015"/>
    <n v="4"/>
    <x v="2"/>
    <x v="1"/>
    <n v="0.11"/>
    <s v="Product15"/>
    <x v="1"/>
    <s v="No."/>
    <n v="12"/>
    <n v="15.72"/>
    <n v="48"/>
    <n v="62.88"/>
    <n v="7"/>
    <s v="May"/>
    <x v="1"/>
    <n v="6.9168000000000003"/>
    <n v="3.7200000000000006"/>
    <n v="14.880000000000003"/>
    <n v="0.23664122137404583"/>
    <x v="1"/>
    <b v="1"/>
    <x v="16"/>
    <x v="347"/>
  </r>
  <r>
    <d v="2022-05-08T00:00:00"/>
    <s v="P0022"/>
    <n v="7"/>
    <x v="2"/>
    <x v="0"/>
    <n v="0.4"/>
    <s v="Product22"/>
    <x v="0"/>
    <s v="Ft"/>
    <n v="121"/>
    <n v="141.57"/>
    <n v="847"/>
    <n v="990.99"/>
    <n v="8"/>
    <s v="May"/>
    <x v="1"/>
    <n v="396.39600000000002"/>
    <n v="20.569999999999993"/>
    <n v="143.98999999999995"/>
    <n v="0.14529914529914525"/>
    <x v="1"/>
    <b v="0"/>
    <x v="16"/>
    <x v="348"/>
  </r>
  <r>
    <d v="2022-05-09T00:00:00"/>
    <s v="P0017"/>
    <n v="12"/>
    <x v="0"/>
    <x v="1"/>
    <n v="0.23"/>
    <s v="Product17"/>
    <x v="1"/>
    <s v="Ft"/>
    <n v="134"/>
    <n v="156.78"/>
    <n v="1608"/>
    <n v="1881.36"/>
    <n v="9"/>
    <s v="May"/>
    <x v="1"/>
    <n v="432.71280000000002"/>
    <n v="22.78"/>
    <n v="273.36"/>
    <n v="0.14529914529914531"/>
    <x v="1"/>
    <b v="1"/>
    <x v="16"/>
    <x v="349"/>
  </r>
  <r>
    <d v="2022-05-10T00:00:00"/>
    <s v="P0009"/>
    <n v="6"/>
    <x v="1"/>
    <x v="0"/>
    <n v="0.01"/>
    <s v="Product09"/>
    <x v="3"/>
    <s v="No."/>
    <n v="6"/>
    <n v="7.8599999999999994"/>
    <n v="36"/>
    <n v="47.16"/>
    <n v="10"/>
    <s v="May"/>
    <x v="1"/>
    <n v="0.47159999999999996"/>
    <n v="1.8599999999999994"/>
    <n v="11.159999999999997"/>
    <n v="0.23664122137404575"/>
    <x v="0"/>
    <b v="0"/>
    <x v="16"/>
    <x v="350"/>
  </r>
  <r>
    <d v="2022-05-12T00:00:00"/>
    <s v="P0011"/>
    <n v="7"/>
    <x v="2"/>
    <x v="1"/>
    <n v="0.45"/>
    <s v="Product11"/>
    <x v="1"/>
    <s v="Lt"/>
    <n v="44"/>
    <n v="48.4"/>
    <n v="308"/>
    <n v="338.8"/>
    <n v="12"/>
    <s v="May"/>
    <x v="1"/>
    <n v="152.46"/>
    <n v="4.3999999999999986"/>
    <n v="30.79999999999999"/>
    <n v="9.090909090909087E-2"/>
    <x v="2"/>
    <b v="1"/>
    <x v="16"/>
    <x v="351"/>
  </r>
  <r>
    <d v="2022-05-13T00:00:00"/>
    <s v="P0012"/>
    <n v="5"/>
    <x v="1"/>
    <x v="0"/>
    <n v="0.31"/>
    <s v="Product12"/>
    <x v="1"/>
    <s v="Kg"/>
    <n v="73"/>
    <n v="94.17"/>
    <n v="365"/>
    <n v="470.85"/>
    <n v="13"/>
    <s v="May"/>
    <x v="1"/>
    <n v="145.96350000000001"/>
    <n v="21.17"/>
    <n v="105.85000000000001"/>
    <n v="0.22480620155038761"/>
    <x v="1"/>
    <b v="0"/>
    <x v="16"/>
    <x v="352"/>
  </r>
  <r>
    <d v="2022-05-14T00:00:00"/>
    <s v="P0008"/>
    <n v="14"/>
    <x v="1"/>
    <x v="1"/>
    <n v="0.11"/>
    <s v="Product08"/>
    <x v="3"/>
    <s v="Kg"/>
    <n v="83"/>
    <n v="94.62"/>
    <n v="1162"/>
    <n v="1324.68"/>
    <n v="14"/>
    <s v="May"/>
    <x v="1"/>
    <n v="145.7148"/>
    <n v="11.620000000000005"/>
    <n v="162.68000000000006"/>
    <n v="0.1228070175438597"/>
    <x v="1"/>
    <b v="1"/>
    <x v="16"/>
    <x v="353"/>
  </r>
  <r>
    <d v="2022-05-15T00:00:00"/>
    <s v="P0020"/>
    <n v="5"/>
    <x v="2"/>
    <x v="0"/>
    <n v="0.44"/>
    <s v="Product20"/>
    <x v="0"/>
    <s v="Lt"/>
    <n v="61"/>
    <n v="76.25"/>
    <n v="305"/>
    <n v="381.25"/>
    <n v="15"/>
    <s v="May"/>
    <x v="1"/>
    <n v="167.75"/>
    <n v="15.25"/>
    <n v="76.25"/>
    <n v="0.2"/>
    <x v="1"/>
    <b v="0"/>
    <x v="16"/>
    <x v="354"/>
  </r>
  <r>
    <d v="2022-05-16T00:00:00"/>
    <s v="P0031"/>
    <n v="13"/>
    <x v="2"/>
    <x v="0"/>
    <n v="0.31"/>
    <s v="Product31"/>
    <x v="4"/>
    <s v="Kg"/>
    <n v="93"/>
    <n v="104.16"/>
    <n v="1209"/>
    <n v="1354.08"/>
    <n v="16"/>
    <s v="May"/>
    <x v="1"/>
    <n v="419.76479999999998"/>
    <n v="11.159999999999997"/>
    <n v="145.07999999999996"/>
    <n v="0.10714285714285711"/>
    <x v="1"/>
    <b v="0"/>
    <x v="16"/>
    <x v="355"/>
  </r>
  <r>
    <d v="2022-05-16T00:00:00"/>
    <s v="P0010"/>
    <n v="13"/>
    <x v="1"/>
    <x v="1"/>
    <n v="0.05"/>
    <s v="Product10"/>
    <x v="1"/>
    <s v="Ft"/>
    <n v="148"/>
    <n v="164.28"/>
    <n v="1924"/>
    <n v="2135.64"/>
    <n v="16"/>
    <s v="May"/>
    <x v="1"/>
    <n v="106.782"/>
    <n v="16.28"/>
    <n v="211.64000000000001"/>
    <n v="9.9099099099099114E-2"/>
    <x v="0"/>
    <b v="1"/>
    <x v="16"/>
    <x v="356"/>
  </r>
  <r>
    <d v="2022-05-17T00:00:00"/>
    <s v="P0027"/>
    <n v="8"/>
    <x v="1"/>
    <x v="1"/>
    <n v="0.08"/>
    <s v="Product27"/>
    <x v="4"/>
    <s v="Lt"/>
    <n v="48"/>
    <n v="57.12"/>
    <n v="384"/>
    <n v="456.96"/>
    <n v="17"/>
    <s v="May"/>
    <x v="1"/>
    <n v="36.556800000000003"/>
    <n v="9.1199999999999974"/>
    <n v="72.95999999999998"/>
    <n v="0.15966386554621845"/>
    <x v="2"/>
    <b v="1"/>
    <x v="16"/>
    <x v="357"/>
  </r>
  <r>
    <d v="2022-05-18T00:00:00"/>
    <s v="P0027"/>
    <n v="4"/>
    <x v="0"/>
    <x v="0"/>
    <n v="0.18"/>
    <s v="Product27"/>
    <x v="4"/>
    <s v="Lt"/>
    <n v="48"/>
    <n v="57.12"/>
    <n v="192"/>
    <n v="228.48"/>
    <n v="18"/>
    <s v="May"/>
    <x v="1"/>
    <n v="41.126399999999997"/>
    <n v="9.1199999999999974"/>
    <n v="36.47999999999999"/>
    <n v="0.15966386554621845"/>
    <x v="0"/>
    <b v="0"/>
    <x v="16"/>
    <x v="358"/>
  </r>
  <r>
    <d v="2022-05-18T00:00:00"/>
    <s v="P0038"/>
    <n v="8"/>
    <x v="0"/>
    <x v="0"/>
    <n v="0.08"/>
    <s v="Product38"/>
    <x v="2"/>
    <s v="Kg"/>
    <n v="72"/>
    <n v="79.92"/>
    <n v="576"/>
    <n v="639.36"/>
    <n v="18"/>
    <s v="May"/>
    <x v="1"/>
    <n v="51.148800000000001"/>
    <n v="7.9200000000000017"/>
    <n v="63.360000000000014"/>
    <n v="9.9099099099099114E-2"/>
    <x v="1"/>
    <b v="0"/>
    <x v="16"/>
    <x v="359"/>
  </r>
  <r>
    <d v="2022-05-20T00:00:00"/>
    <s v="P0044"/>
    <n v="15"/>
    <x v="2"/>
    <x v="1"/>
    <n v="0.39"/>
    <s v="Product44"/>
    <x v="2"/>
    <s v="Kg"/>
    <n v="76"/>
    <n v="82.08"/>
    <n v="1140"/>
    <n v="1231.2"/>
    <n v="20"/>
    <s v="May"/>
    <x v="1"/>
    <n v="480.16800000000001"/>
    <n v="6.0799999999999983"/>
    <n v="91.199999999999974"/>
    <n v="7.4074074074074056E-2"/>
    <x v="1"/>
    <b v="1"/>
    <x v="16"/>
    <x v="360"/>
  </r>
  <r>
    <d v="2022-05-22T00:00:00"/>
    <s v="P0015"/>
    <n v="12"/>
    <x v="1"/>
    <x v="0"/>
    <n v="0.03"/>
    <s v="Product15"/>
    <x v="1"/>
    <s v="No."/>
    <n v="12"/>
    <n v="15.72"/>
    <n v="144"/>
    <n v="188.64"/>
    <n v="22"/>
    <s v="May"/>
    <x v="1"/>
    <n v="5.6591999999999993"/>
    <n v="3.7200000000000006"/>
    <n v="44.640000000000008"/>
    <n v="0.23664122137404586"/>
    <x v="1"/>
    <b v="0"/>
    <x v="16"/>
    <x v="361"/>
  </r>
  <r>
    <d v="2022-05-25T00:00:00"/>
    <s v="P0002"/>
    <n v="7"/>
    <x v="2"/>
    <x v="0"/>
    <n v="0.28999999999999998"/>
    <s v="Product02"/>
    <x v="3"/>
    <s v="Kg"/>
    <n v="105"/>
    <n v="142.80000000000001"/>
    <n v="735"/>
    <n v="999.60000000000014"/>
    <n v="25"/>
    <s v="May"/>
    <x v="1"/>
    <n v="289.88400000000001"/>
    <n v="37.800000000000011"/>
    <n v="264.60000000000008"/>
    <n v="0.26470588235294124"/>
    <x v="0"/>
    <b v="0"/>
    <x v="16"/>
    <x v="362"/>
  </r>
  <r>
    <d v="2022-05-26T00:00:00"/>
    <s v="P0028"/>
    <n v="2"/>
    <x v="1"/>
    <x v="0"/>
    <n v="0.12"/>
    <s v="Product28"/>
    <x v="4"/>
    <s v="No."/>
    <n v="37"/>
    <n v="41.81"/>
    <n v="74"/>
    <n v="83.62"/>
    <n v="26"/>
    <s v="May"/>
    <x v="1"/>
    <n v="10.0344"/>
    <n v="4.8100000000000023"/>
    <n v="9.6200000000000045"/>
    <n v="0.11504424778761067"/>
    <x v="1"/>
    <b v="0"/>
    <x v="16"/>
    <x v="363"/>
  </r>
  <r>
    <d v="2022-05-26T00:00:00"/>
    <s v="P0027"/>
    <n v="2"/>
    <x v="2"/>
    <x v="0"/>
    <n v="0.51"/>
    <s v="Product27"/>
    <x v="4"/>
    <s v="Lt"/>
    <n v="48"/>
    <n v="57.12"/>
    <n v="96"/>
    <n v="114.24"/>
    <n v="26"/>
    <s v="May"/>
    <x v="1"/>
    <n v="58.2624"/>
    <n v="9.1199999999999974"/>
    <n v="18.239999999999995"/>
    <n v="0.15966386554621845"/>
    <x v="1"/>
    <b v="0"/>
    <x v="16"/>
    <x v="364"/>
  </r>
  <r>
    <d v="2022-05-28T00:00:00"/>
    <s v="P0004"/>
    <n v="12"/>
    <x v="2"/>
    <x v="0"/>
    <n v="0.22"/>
    <s v="Product04"/>
    <x v="3"/>
    <s v="Lt"/>
    <n v="44"/>
    <n v="48.84"/>
    <n v="528"/>
    <n v="586.08000000000004"/>
    <n v="28"/>
    <s v="May"/>
    <x v="1"/>
    <n v="128.9376"/>
    <n v="4.8400000000000034"/>
    <n v="58.080000000000041"/>
    <n v="9.9099099099099155E-2"/>
    <x v="1"/>
    <b v="0"/>
    <x v="16"/>
    <x v="365"/>
  </r>
  <r>
    <d v="2022-05-28T00:00:00"/>
    <s v="P0008"/>
    <n v="5"/>
    <x v="0"/>
    <x v="0"/>
    <n v="0.43"/>
    <s v="Product08"/>
    <x v="3"/>
    <s v="Kg"/>
    <n v="83"/>
    <n v="94.62"/>
    <n v="415"/>
    <n v="473.1"/>
    <n v="28"/>
    <s v="May"/>
    <x v="1"/>
    <n v="203.43299999999999"/>
    <n v="11.620000000000005"/>
    <n v="58.100000000000023"/>
    <n v="0.1228070175438597"/>
    <x v="1"/>
    <b v="0"/>
    <x v="16"/>
    <x v="366"/>
  </r>
  <r>
    <d v="2022-05-28T00:00:00"/>
    <s v="P0010"/>
    <n v="9"/>
    <x v="2"/>
    <x v="1"/>
    <n v="0.23"/>
    <s v="Product10"/>
    <x v="1"/>
    <s v="Ft"/>
    <n v="148"/>
    <n v="164.28"/>
    <n v="1332"/>
    <n v="1478.52"/>
    <n v="28"/>
    <s v="May"/>
    <x v="1"/>
    <n v="340.05959999999999"/>
    <n v="16.28"/>
    <n v="146.52000000000001"/>
    <n v="9.9099099099099114E-2"/>
    <x v="0"/>
    <b v="1"/>
    <x v="16"/>
    <x v="367"/>
  </r>
  <r>
    <d v="2022-05-28T00:00:00"/>
    <s v="P0020"/>
    <n v="14"/>
    <x v="1"/>
    <x v="1"/>
    <n v="0.17"/>
    <s v="Product20"/>
    <x v="0"/>
    <s v="Lt"/>
    <n v="61"/>
    <n v="76.25"/>
    <n v="854"/>
    <n v="1067.5"/>
    <n v="28"/>
    <s v="May"/>
    <x v="1"/>
    <n v="181.47500000000002"/>
    <n v="15.25"/>
    <n v="213.5"/>
    <n v="0.2"/>
    <x v="0"/>
    <b v="1"/>
    <x v="16"/>
    <x v="368"/>
  </r>
  <r>
    <d v="2022-05-28T00:00:00"/>
    <s v="P0041"/>
    <n v="10"/>
    <x v="0"/>
    <x v="1"/>
    <n v="0.5"/>
    <s v="Product41"/>
    <x v="2"/>
    <s v="Ft"/>
    <n v="138"/>
    <n v="173.88"/>
    <n v="1380"/>
    <n v="1738.8"/>
    <n v="28"/>
    <s v="May"/>
    <x v="1"/>
    <n v="869.4"/>
    <n v="35.879999999999995"/>
    <n v="358.79999999999995"/>
    <n v="0.20634920634920634"/>
    <x v="1"/>
    <b v="1"/>
    <x v="16"/>
    <x v="369"/>
  </r>
  <r>
    <d v="2022-05-30T00:00:00"/>
    <s v="P0044"/>
    <n v="9"/>
    <x v="1"/>
    <x v="0"/>
    <n v="0.21"/>
    <s v="Product44"/>
    <x v="2"/>
    <s v="Kg"/>
    <n v="76"/>
    <n v="82.08"/>
    <n v="684"/>
    <n v="738.72"/>
    <n v="30"/>
    <s v="May"/>
    <x v="1"/>
    <n v="155.13120000000001"/>
    <n v="6.0799999999999983"/>
    <n v="54.719999999999985"/>
    <n v="7.4074074074074056E-2"/>
    <x v="1"/>
    <b v="0"/>
    <x v="16"/>
    <x v="370"/>
  </r>
  <r>
    <d v="2022-05-30T00:00:00"/>
    <s v="P0033"/>
    <n v="3"/>
    <x v="2"/>
    <x v="1"/>
    <n v="0.31"/>
    <s v="Product33"/>
    <x v="4"/>
    <s v="Kg"/>
    <n v="95"/>
    <n v="119.7"/>
    <n v="285"/>
    <n v="359.1"/>
    <n v="30"/>
    <s v="May"/>
    <x v="1"/>
    <n v="111.32100000000001"/>
    <n v="24.700000000000003"/>
    <n v="74.100000000000009"/>
    <n v="0.20634920634920637"/>
    <x v="1"/>
    <b v="1"/>
    <x v="16"/>
    <x v="371"/>
  </r>
  <r>
    <d v="2022-05-30T00:00:00"/>
    <s v="P0005"/>
    <n v="4"/>
    <x v="0"/>
    <x v="1"/>
    <n v="0.16"/>
    <s v="Product05"/>
    <x v="3"/>
    <s v="Ft"/>
    <n v="133"/>
    <n v="155.61000000000001"/>
    <n v="532"/>
    <n v="622.44000000000005"/>
    <n v="30"/>
    <s v="May"/>
    <x v="1"/>
    <n v="99.590400000000017"/>
    <n v="22.610000000000014"/>
    <n v="90.440000000000055"/>
    <n v="0.14529914529914537"/>
    <x v="0"/>
    <b v="1"/>
    <x v="16"/>
    <x v="372"/>
  </r>
  <r>
    <d v="2022-06-03T00:00:00"/>
    <s v="P0008"/>
    <n v="14"/>
    <x v="2"/>
    <x v="0"/>
    <n v="0.03"/>
    <s v="Product08"/>
    <x v="3"/>
    <s v="Kg"/>
    <n v="83"/>
    <n v="94.62"/>
    <n v="1162"/>
    <n v="1324.68"/>
    <n v="3"/>
    <s v="Jun"/>
    <x v="1"/>
    <n v="39.740400000000001"/>
    <n v="11.620000000000005"/>
    <n v="162.68000000000006"/>
    <n v="0.1228070175438597"/>
    <x v="1"/>
    <b v="0"/>
    <x v="17"/>
    <x v="373"/>
  </r>
  <r>
    <d v="2022-06-10T00:00:00"/>
    <s v="P0028"/>
    <n v="8"/>
    <x v="0"/>
    <x v="0"/>
    <n v="0.32"/>
    <s v="Product28"/>
    <x v="4"/>
    <s v="No."/>
    <n v="37"/>
    <n v="41.81"/>
    <n v="296"/>
    <n v="334.48"/>
    <n v="10"/>
    <s v="Jun"/>
    <x v="1"/>
    <n v="107.03360000000001"/>
    <n v="4.8100000000000023"/>
    <n v="38.480000000000018"/>
    <n v="0.11504424778761067"/>
    <x v="1"/>
    <b v="0"/>
    <x v="17"/>
    <x v="374"/>
  </r>
  <r>
    <d v="2022-06-11T00:00:00"/>
    <s v="P0039"/>
    <n v="13"/>
    <x v="2"/>
    <x v="1"/>
    <n v="0.53"/>
    <s v="Product39"/>
    <x v="2"/>
    <s v="No."/>
    <n v="37"/>
    <n v="42.55"/>
    <n v="481"/>
    <n v="553.15"/>
    <n v="11"/>
    <s v="Jun"/>
    <x v="1"/>
    <n v="293.16950000000003"/>
    <n v="5.5499999999999972"/>
    <n v="72.149999999999963"/>
    <n v="0.13043478260869559"/>
    <x v="0"/>
    <b v="1"/>
    <x v="17"/>
    <x v="375"/>
  </r>
  <r>
    <d v="2022-06-11T00:00:00"/>
    <s v="P0021"/>
    <n v="6"/>
    <x v="1"/>
    <x v="0"/>
    <n v="0.26"/>
    <s v="Product21"/>
    <x v="0"/>
    <s v="Ft"/>
    <n v="126"/>
    <n v="162.54"/>
    <n v="756"/>
    <n v="975.24"/>
    <n v="11"/>
    <s v="Jun"/>
    <x v="1"/>
    <n v="253.56240000000003"/>
    <n v="36.539999999999992"/>
    <n v="219.23999999999995"/>
    <n v="0.22480620155038755"/>
    <x v="1"/>
    <b v="0"/>
    <x v="17"/>
    <x v="376"/>
  </r>
  <r>
    <d v="2022-06-13T00:00:00"/>
    <s v="P0026"/>
    <n v="6"/>
    <x v="1"/>
    <x v="1"/>
    <n v="0.23"/>
    <s v="Product26"/>
    <x v="4"/>
    <s v="No."/>
    <n v="18"/>
    <n v="24.66"/>
    <n v="108"/>
    <n v="147.96"/>
    <n v="13"/>
    <s v="Jun"/>
    <x v="1"/>
    <n v="34.030800000000006"/>
    <n v="6.66"/>
    <n v="39.96"/>
    <n v="0.27007299270072993"/>
    <x v="1"/>
    <b v="1"/>
    <x v="17"/>
    <x v="377"/>
  </r>
  <r>
    <d v="2022-06-15T00:00:00"/>
    <s v="P0042"/>
    <n v="15"/>
    <x v="0"/>
    <x v="0"/>
    <n v="0.31"/>
    <s v="Product42"/>
    <x v="2"/>
    <s v="Ft"/>
    <n v="120"/>
    <n v="162"/>
    <n v="1800"/>
    <n v="2430"/>
    <n v="15"/>
    <s v="Jun"/>
    <x v="1"/>
    <n v="753.3"/>
    <n v="42"/>
    <n v="630"/>
    <n v="0.25925925925925924"/>
    <x v="0"/>
    <b v="0"/>
    <x v="17"/>
    <x v="378"/>
  </r>
  <r>
    <d v="2022-06-16T00:00:00"/>
    <s v="P0029"/>
    <n v="15"/>
    <x v="2"/>
    <x v="1"/>
    <n v="0.26"/>
    <s v="Product29"/>
    <x v="4"/>
    <s v="Lt"/>
    <n v="47"/>
    <n v="53.11"/>
    <n v="705"/>
    <n v="796.65"/>
    <n v="16"/>
    <s v="Jun"/>
    <x v="1"/>
    <n v="207.12899999999999"/>
    <n v="6.1099999999999994"/>
    <n v="91.649999999999991"/>
    <n v="0.11504424778761062"/>
    <x v="1"/>
    <b v="1"/>
    <x v="17"/>
    <x v="379"/>
  </r>
  <r>
    <d v="2022-06-19T00:00:00"/>
    <s v="P0002"/>
    <n v="8"/>
    <x v="1"/>
    <x v="1"/>
    <n v="0.28999999999999998"/>
    <s v="Product02"/>
    <x v="3"/>
    <s v="Kg"/>
    <n v="105"/>
    <n v="142.80000000000001"/>
    <n v="840"/>
    <n v="1142.4000000000001"/>
    <n v="19"/>
    <s v="Jun"/>
    <x v="1"/>
    <n v="331.29599999999999"/>
    <n v="37.800000000000011"/>
    <n v="302.40000000000009"/>
    <n v="0.26470588235294124"/>
    <x v="2"/>
    <b v="1"/>
    <x v="17"/>
    <x v="380"/>
  </r>
  <r>
    <d v="2022-06-21T00:00:00"/>
    <s v="P0017"/>
    <n v="14"/>
    <x v="1"/>
    <x v="1"/>
    <n v="0.25"/>
    <s v="Product17"/>
    <x v="1"/>
    <s v="Ft"/>
    <n v="134"/>
    <n v="156.78"/>
    <n v="1876"/>
    <n v="2194.92"/>
    <n v="21"/>
    <s v="Jun"/>
    <x v="1"/>
    <n v="548.73"/>
    <n v="22.78"/>
    <n v="318.92"/>
    <n v="0.14529914529914531"/>
    <x v="1"/>
    <b v="1"/>
    <x v="17"/>
    <x v="381"/>
  </r>
  <r>
    <d v="2022-06-22T00:00:00"/>
    <s v="P0001"/>
    <n v="4"/>
    <x v="1"/>
    <x v="1"/>
    <n v="0.45"/>
    <s v="Product01"/>
    <x v="3"/>
    <s v="Kg"/>
    <n v="98"/>
    <n v="103.88"/>
    <n v="392"/>
    <n v="415.52"/>
    <n v="22"/>
    <s v="Jun"/>
    <x v="1"/>
    <n v="186.98400000000001"/>
    <n v="5.8799999999999955"/>
    <n v="23.519999999999982"/>
    <n v="5.660377358490562E-2"/>
    <x v="2"/>
    <b v="1"/>
    <x v="17"/>
    <x v="382"/>
  </r>
  <r>
    <d v="2022-06-22T00:00:00"/>
    <s v="P0040"/>
    <n v="10"/>
    <x v="2"/>
    <x v="1"/>
    <n v="0.16"/>
    <s v="Product40"/>
    <x v="2"/>
    <s v="Kg"/>
    <n v="90"/>
    <n v="115.2"/>
    <n v="900"/>
    <n v="1152"/>
    <n v="22"/>
    <s v="Jun"/>
    <x v="1"/>
    <n v="184.32"/>
    <n v="25.200000000000003"/>
    <n v="252.00000000000003"/>
    <n v="0.21875000000000003"/>
    <x v="0"/>
    <b v="1"/>
    <x v="17"/>
    <x v="383"/>
  </r>
  <r>
    <d v="2022-06-23T00:00:00"/>
    <s v="P0004"/>
    <n v="8"/>
    <x v="1"/>
    <x v="0"/>
    <n v="0.2"/>
    <s v="Product04"/>
    <x v="3"/>
    <s v="Lt"/>
    <n v="44"/>
    <n v="48.84"/>
    <n v="352"/>
    <n v="390.72"/>
    <n v="23"/>
    <s v="Jun"/>
    <x v="1"/>
    <n v="78.144000000000005"/>
    <n v="4.8400000000000034"/>
    <n v="38.720000000000027"/>
    <n v="9.9099099099099155E-2"/>
    <x v="0"/>
    <b v="0"/>
    <x v="17"/>
    <x v="384"/>
  </r>
  <r>
    <d v="2022-06-24T00:00:00"/>
    <s v="P0018"/>
    <n v="7"/>
    <x v="1"/>
    <x v="1"/>
    <n v="0.01"/>
    <s v="Product18"/>
    <x v="1"/>
    <s v="No."/>
    <n v="37"/>
    <n v="49.21"/>
    <n v="259"/>
    <n v="344.47"/>
    <n v="24"/>
    <s v="Jun"/>
    <x v="1"/>
    <n v="3.4447000000000005"/>
    <n v="12.21"/>
    <n v="85.47"/>
    <n v="0.24812030075187969"/>
    <x v="1"/>
    <b v="1"/>
    <x v="17"/>
    <x v="385"/>
  </r>
  <r>
    <d v="2022-06-25T00:00:00"/>
    <s v="P0012"/>
    <n v="7"/>
    <x v="2"/>
    <x v="0"/>
    <n v="0.31"/>
    <s v="Product12"/>
    <x v="1"/>
    <s v="Kg"/>
    <n v="73"/>
    <n v="94.17"/>
    <n v="511"/>
    <n v="659.19"/>
    <n v="25"/>
    <s v="Jun"/>
    <x v="1"/>
    <n v="204.34890000000001"/>
    <n v="21.17"/>
    <n v="148.19"/>
    <n v="0.22480620155038758"/>
    <x v="1"/>
    <b v="0"/>
    <x v="17"/>
    <x v="386"/>
  </r>
  <r>
    <d v="2022-06-26T00:00:00"/>
    <s v="P0034"/>
    <n v="4"/>
    <x v="1"/>
    <x v="1"/>
    <n v="0.5"/>
    <s v="Product34"/>
    <x v="4"/>
    <s v="Lt"/>
    <n v="55"/>
    <n v="58.3"/>
    <n v="220"/>
    <n v="233.2"/>
    <n v="26"/>
    <s v="Jun"/>
    <x v="1"/>
    <n v="116.6"/>
    <n v="3.2999999999999972"/>
    <n v="13.199999999999989"/>
    <n v="5.6603773584905613E-2"/>
    <x v="1"/>
    <b v="1"/>
    <x v="17"/>
    <x v="387"/>
  </r>
  <r>
    <d v="2022-06-26T00:00:00"/>
    <s v="P0043"/>
    <n v="12"/>
    <x v="1"/>
    <x v="0"/>
    <n v="0.2"/>
    <s v="Product43"/>
    <x v="2"/>
    <s v="Kg"/>
    <n v="67"/>
    <n v="83.08"/>
    <n v="804"/>
    <n v="996.96"/>
    <n v="26"/>
    <s v="Jun"/>
    <x v="1"/>
    <n v="199.39200000000002"/>
    <n v="16.079999999999998"/>
    <n v="192.95999999999998"/>
    <n v="0.19354838709677416"/>
    <x v="1"/>
    <b v="0"/>
    <x v="17"/>
    <x v="388"/>
  </r>
  <r>
    <d v="2022-07-03T00:00:00"/>
    <s v="P0033"/>
    <n v="15"/>
    <x v="1"/>
    <x v="1"/>
    <n v="0.42"/>
    <s v="Product33"/>
    <x v="4"/>
    <s v="Kg"/>
    <n v="95"/>
    <n v="119.7"/>
    <n v="1425"/>
    <n v="1795.5"/>
    <n v="3"/>
    <s v="Jul"/>
    <x v="1"/>
    <n v="754.11"/>
    <n v="24.700000000000003"/>
    <n v="370.50000000000006"/>
    <n v="0.20634920634920639"/>
    <x v="1"/>
    <b v="1"/>
    <x v="18"/>
    <x v="389"/>
  </r>
  <r>
    <d v="2022-07-04T00:00:00"/>
    <s v="P0007"/>
    <n v="7"/>
    <x v="1"/>
    <x v="0"/>
    <n v="0.35"/>
    <s v="Product07"/>
    <x v="3"/>
    <s v="Lt"/>
    <n v="43"/>
    <n v="47.73"/>
    <n v="301"/>
    <n v="334.11"/>
    <n v="4"/>
    <s v="Jul"/>
    <x v="1"/>
    <n v="116.93849999999999"/>
    <n v="4.7299999999999969"/>
    <n v="33.109999999999978"/>
    <n v="9.9099099099099031E-2"/>
    <x v="0"/>
    <b v="0"/>
    <x v="18"/>
    <x v="390"/>
  </r>
  <r>
    <d v="2022-07-05T00:00:00"/>
    <s v="P0025"/>
    <n v="7"/>
    <x v="2"/>
    <x v="1"/>
    <n v="0"/>
    <s v="Product25"/>
    <x v="0"/>
    <s v="No."/>
    <n v="7"/>
    <n v="8.33"/>
    <n v="49"/>
    <n v="58.31"/>
    <n v="5"/>
    <s v="Jul"/>
    <x v="1"/>
    <n v="0"/>
    <n v="1.33"/>
    <n v="9.31"/>
    <n v="0.1596638655462185"/>
    <x v="0"/>
    <b v="1"/>
    <x v="18"/>
    <x v="391"/>
  </r>
  <r>
    <d v="2022-07-05T00:00:00"/>
    <s v="P0015"/>
    <n v="8"/>
    <x v="1"/>
    <x v="0"/>
    <n v="0.34"/>
    <s v="Product15"/>
    <x v="1"/>
    <s v="No."/>
    <n v="12"/>
    <n v="15.72"/>
    <n v="96"/>
    <n v="125.76"/>
    <n v="5"/>
    <s v="Jul"/>
    <x v="1"/>
    <n v="42.758400000000002"/>
    <n v="3.7200000000000006"/>
    <n v="29.760000000000005"/>
    <n v="0.23664122137404583"/>
    <x v="1"/>
    <b v="0"/>
    <x v="18"/>
    <x v="392"/>
  </r>
  <r>
    <d v="2022-07-06T00:00:00"/>
    <s v="P0041"/>
    <n v="2"/>
    <x v="1"/>
    <x v="1"/>
    <n v="0.02"/>
    <s v="Product41"/>
    <x v="2"/>
    <s v="Ft"/>
    <n v="138"/>
    <n v="173.88"/>
    <n v="276"/>
    <n v="347.76"/>
    <n v="6"/>
    <s v="Jul"/>
    <x v="1"/>
    <n v="6.9551999999999996"/>
    <n v="35.879999999999995"/>
    <n v="71.759999999999991"/>
    <n v="0.20634920634920634"/>
    <x v="1"/>
    <b v="1"/>
    <x v="18"/>
    <x v="393"/>
  </r>
  <r>
    <d v="2022-07-08T00:00:00"/>
    <s v="P0018"/>
    <n v="2"/>
    <x v="1"/>
    <x v="0"/>
    <n v="0.16"/>
    <s v="Product18"/>
    <x v="1"/>
    <s v="No."/>
    <n v="37"/>
    <n v="49.21"/>
    <n v="74"/>
    <n v="98.42"/>
    <n v="8"/>
    <s v="Jul"/>
    <x v="1"/>
    <n v="15.747200000000001"/>
    <n v="12.21"/>
    <n v="24.42"/>
    <n v="0.24812030075187971"/>
    <x v="1"/>
    <b v="0"/>
    <x v="18"/>
    <x v="394"/>
  </r>
  <r>
    <d v="2022-07-10T00:00:00"/>
    <s v="P0032"/>
    <n v="12"/>
    <x v="2"/>
    <x v="1"/>
    <n v="0.23"/>
    <s v="Product32"/>
    <x v="4"/>
    <s v="Kg"/>
    <n v="89"/>
    <n v="117.48"/>
    <n v="1068"/>
    <n v="1409.76"/>
    <n v="10"/>
    <s v="Jul"/>
    <x v="1"/>
    <n v="324.2448"/>
    <n v="28.480000000000004"/>
    <n v="341.76000000000005"/>
    <n v="0.24242424242424246"/>
    <x v="1"/>
    <b v="1"/>
    <x v="18"/>
    <x v="395"/>
  </r>
  <r>
    <d v="2022-07-12T00:00:00"/>
    <s v="P0028"/>
    <n v="12"/>
    <x v="1"/>
    <x v="1"/>
    <n v="0.05"/>
    <s v="Product28"/>
    <x v="4"/>
    <s v="No."/>
    <n v="37"/>
    <n v="41.81"/>
    <n v="444"/>
    <n v="501.72"/>
    <n v="12"/>
    <s v="Jul"/>
    <x v="1"/>
    <n v="25.086000000000002"/>
    <n v="4.8100000000000023"/>
    <n v="57.720000000000027"/>
    <n v="0.11504424778761067"/>
    <x v="1"/>
    <b v="1"/>
    <x v="18"/>
    <x v="396"/>
  </r>
  <r>
    <d v="2022-07-13T00:00:00"/>
    <s v="P0025"/>
    <n v="7"/>
    <x v="1"/>
    <x v="0"/>
    <n v="0.4"/>
    <s v="Product25"/>
    <x v="0"/>
    <s v="No."/>
    <n v="7"/>
    <n v="8.33"/>
    <n v="49"/>
    <n v="58.31"/>
    <n v="13"/>
    <s v="Jul"/>
    <x v="1"/>
    <n v="23.324000000000002"/>
    <n v="1.33"/>
    <n v="9.31"/>
    <n v="0.1596638655462185"/>
    <x v="0"/>
    <b v="0"/>
    <x v="18"/>
    <x v="397"/>
  </r>
  <r>
    <d v="2022-07-14T00:00:00"/>
    <s v="P0033"/>
    <n v="9"/>
    <x v="1"/>
    <x v="0"/>
    <n v="0.45"/>
    <s v="Product33"/>
    <x v="4"/>
    <s v="Kg"/>
    <n v="95"/>
    <n v="119.7"/>
    <n v="855"/>
    <n v="1077.3"/>
    <n v="14"/>
    <s v="Jul"/>
    <x v="1"/>
    <n v="484.78499999999997"/>
    <n v="24.700000000000003"/>
    <n v="222.3"/>
    <n v="0.20634920634920637"/>
    <x v="1"/>
    <b v="0"/>
    <x v="18"/>
    <x v="398"/>
  </r>
  <r>
    <d v="2022-07-15T00:00:00"/>
    <s v="P0004"/>
    <n v="2"/>
    <x v="2"/>
    <x v="0"/>
    <n v="0.4"/>
    <s v="Product04"/>
    <x v="3"/>
    <s v="Lt"/>
    <n v="44"/>
    <n v="48.84"/>
    <n v="88"/>
    <n v="97.68"/>
    <n v="15"/>
    <s v="Jul"/>
    <x v="1"/>
    <n v="39.072000000000003"/>
    <n v="4.8400000000000034"/>
    <n v="9.6800000000000068"/>
    <n v="9.9099099099099155E-2"/>
    <x v="1"/>
    <b v="0"/>
    <x v="18"/>
    <x v="399"/>
  </r>
  <r>
    <d v="2022-07-17T00:00:00"/>
    <s v="P0041"/>
    <n v="8"/>
    <x v="2"/>
    <x v="1"/>
    <n v="0.21"/>
    <s v="Product41"/>
    <x v="2"/>
    <s v="Ft"/>
    <n v="138"/>
    <n v="173.88"/>
    <n v="1104"/>
    <n v="1391.04"/>
    <n v="17"/>
    <s v="Jul"/>
    <x v="1"/>
    <n v="292.11840000000001"/>
    <n v="35.879999999999995"/>
    <n v="287.03999999999996"/>
    <n v="0.20634920634920634"/>
    <x v="0"/>
    <b v="1"/>
    <x v="18"/>
    <x v="400"/>
  </r>
  <r>
    <d v="2022-07-18T00:00:00"/>
    <s v="P0010"/>
    <n v="12"/>
    <x v="1"/>
    <x v="0"/>
    <n v="0.53"/>
    <s v="Product10"/>
    <x v="1"/>
    <s v="Ft"/>
    <n v="148"/>
    <n v="164.28"/>
    <n v="1776"/>
    <n v="1971.36"/>
    <n v="18"/>
    <s v="Jul"/>
    <x v="1"/>
    <n v="1044.8208"/>
    <n v="16.28"/>
    <n v="195.36"/>
    <n v="9.9099099099099114E-2"/>
    <x v="1"/>
    <b v="0"/>
    <x v="18"/>
    <x v="401"/>
  </r>
  <r>
    <d v="2022-07-20T00:00:00"/>
    <s v="P0042"/>
    <n v="8"/>
    <x v="0"/>
    <x v="0"/>
    <n v="0.17"/>
    <s v="Product42"/>
    <x v="2"/>
    <s v="Ft"/>
    <n v="120"/>
    <n v="162"/>
    <n v="960"/>
    <n v="1296"/>
    <n v="20"/>
    <s v="Jul"/>
    <x v="1"/>
    <n v="220.32000000000002"/>
    <n v="42"/>
    <n v="336"/>
    <n v="0.25925925925925924"/>
    <x v="0"/>
    <b v="0"/>
    <x v="18"/>
    <x v="402"/>
  </r>
  <r>
    <d v="2022-07-22T00:00:00"/>
    <s v="P0034"/>
    <n v="6"/>
    <x v="1"/>
    <x v="1"/>
    <n v="0.2"/>
    <s v="Product34"/>
    <x v="4"/>
    <s v="Lt"/>
    <n v="55"/>
    <n v="58.3"/>
    <n v="330"/>
    <n v="349.8"/>
    <n v="22"/>
    <s v="Jul"/>
    <x v="1"/>
    <n v="69.960000000000008"/>
    <n v="3.2999999999999972"/>
    <n v="19.799999999999983"/>
    <n v="5.6603773584905613E-2"/>
    <x v="2"/>
    <b v="1"/>
    <x v="18"/>
    <x v="403"/>
  </r>
  <r>
    <d v="2022-07-23T00:00:00"/>
    <s v="P0018"/>
    <n v="2"/>
    <x v="2"/>
    <x v="0"/>
    <n v="0.28000000000000003"/>
    <s v="Product18"/>
    <x v="1"/>
    <s v="No."/>
    <n v="37"/>
    <n v="49.21"/>
    <n v="74"/>
    <n v="98.42"/>
    <n v="23"/>
    <s v="Jul"/>
    <x v="1"/>
    <n v="27.557600000000004"/>
    <n v="12.21"/>
    <n v="24.42"/>
    <n v="0.24812030075187971"/>
    <x v="0"/>
    <b v="0"/>
    <x v="18"/>
    <x v="404"/>
  </r>
  <r>
    <d v="2022-07-24T00:00:00"/>
    <s v="P0027"/>
    <n v="1"/>
    <x v="2"/>
    <x v="0"/>
    <n v="0.17"/>
    <s v="Product27"/>
    <x v="4"/>
    <s v="Lt"/>
    <n v="48"/>
    <n v="57.12"/>
    <n v="48"/>
    <n v="57.12"/>
    <n v="24"/>
    <s v="Jul"/>
    <x v="1"/>
    <n v="9.7103999999999999"/>
    <n v="9.1199999999999974"/>
    <n v="9.1199999999999974"/>
    <n v="0.15966386554621845"/>
    <x v="1"/>
    <b v="0"/>
    <x v="18"/>
    <x v="405"/>
  </r>
  <r>
    <d v="2022-07-24T00:00:00"/>
    <s v="P0006"/>
    <n v="14"/>
    <x v="1"/>
    <x v="1"/>
    <n v="0.05"/>
    <s v="Product06"/>
    <x v="3"/>
    <s v="Kg"/>
    <n v="75"/>
    <n v="85.5"/>
    <n v="1050"/>
    <n v="1197"/>
    <n v="24"/>
    <s v="Jul"/>
    <x v="1"/>
    <n v="59.85"/>
    <n v="10.5"/>
    <n v="147"/>
    <n v="0.12280701754385964"/>
    <x v="1"/>
    <b v="1"/>
    <x v="18"/>
    <x v="406"/>
  </r>
  <r>
    <d v="2022-07-25T00:00:00"/>
    <s v="P0044"/>
    <n v="2"/>
    <x v="1"/>
    <x v="1"/>
    <n v="0.26"/>
    <s v="Product44"/>
    <x v="2"/>
    <s v="Kg"/>
    <n v="76"/>
    <n v="82.08"/>
    <n v="152"/>
    <n v="164.16"/>
    <n v="25"/>
    <s v="Jul"/>
    <x v="1"/>
    <n v="42.681600000000003"/>
    <n v="6.0799999999999983"/>
    <n v="12.159999999999997"/>
    <n v="7.4074074074074056E-2"/>
    <x v="0"/>
    <b v="1"/>
    <x v="18"/>
    <x v="407"/>
  </r>
  <r>
    <d v="2022-07-25T00:00:00"/>
    <s v="P0003"/>
    <n v="13"/>
    <x v="2"/>
    <x v="1"/>
    <n v="0.21"/>
    <s v="Product03"/>
    <x v="3"/>
    <s v="Kg"/>
    <n v="71"/>
    <n v="80.94"/>
    <n v="923"/>
    <n v="1052.22"/>
    <n v="25"/>
    <s v="Jul"/>
    <x v="1"/>
    <n v="220.96619999999999"/>
    <n v="9.9399999999999977"/>
    <n v="129.21999999999997"/>
    <n v="0.12280701754385961"/>
    <x v="1"/>
    <b v="1"/>
    <x v="18"/>
    <x v="408"/>
  </r>
  <r>
    <d v="2022-07-25T00:00:00"/>
    <s v="P0017"/>
    <n v="12"/>
    <x v="1"/>
    <x v="1"/>
    <n v="0.42"/>
    <s v="Product17"/>
    <x v="1"/>
    <s v="Ft"/>
    <n v="134"/>
    <n v="156.78"/>
    <n v="1608"/>
    <n v="1881.36"/>
    <n v="25"/>
    <s v="Jul"/>
    <x v="1"/>
    <n v="790.17119999999989"/>
    <n v="22.78"/>
    <n v="273.36"/>
    <n v="0.14529914529914531"/>
    <x v="1"/>
    <b v="1"/>
    <x v="18"/>
    <x v="409"/>
  </r>
  <r>
    <d v="2022-07-26T00:00:00"/>
    <s v="P0026"/>
    <n v="1"/>
    <x v="2"/>
    <x v="1"/>
    <n v="0.2"/>
    <s v="Product26"/>
    <x v="4"/>
    <s v="No."/>
    <n v="18"/>
    <n v="24.66"/>
    <n v="18"/>
    <n v="24.66"/>
    <n v="26"/>
    <s v="Jul"/>
    <x v="1"/>
    <n v="4.9320000000000004"/>
    <n v="6.66"/>
    <n v="6.66"/>
    <n v="0.27007299270072993"/>
    <x v="0"/>
    <b v="1"/>
    <x v="18"/>
    <x v="410"/>
  </r>
  <r>
    <d v="2022-07-26T00:00:00"/>
    <s v="P0003"/>
    <n v="10"/>
    <x v="2"/>
    <x v="0"/>
    <n v="0.28000000000000003"/>
    <s v="Product03"/>
    <x v="3"/>
    <s v="Kg"/>
    <n v="71"/>
    <n v="80.94"/>
    <n v="710"/>
    <n v="809.4"/>
    <n v="26"/>
    <s v="Jul"/>
    <x v="1"/>
    <n v="226.63200000000001"/>
    <n v="9.9399999999999977"/>
    <n v="99.399999999999977"/>
    <n v="0.12280701754385963"/>
    <x v="2"/>
    <b v="0"/>
    <x v="18"/>
    <x v="411"/>
  </r>
  <r>
    <d v="2022-08-03T00:00:00"/>
    <s v="P0012"/>
    <n v="5"/>
    <x v="1"/>
    <x v="1"/>
    <n v="0.21"/>
    <s v="Product12"/>
    <x v="1"/>
    <s v="Kg"/>
    <n v="73"/>
    <n v="94.17"/>
    <n v="365"/>
    <n v="470.85"/>
    <n v="3"/>
    <s v="Aug"/>
    <x v="1"/>
    <n v="98.878500000000003"/>
    <n v="21.17"/>
    <n v="105.85000000000001"/>
    <n v="0.22480620155038761"/>
    <x v="1"/>
    <b v="1"/>
    <x v="19"/>
    <x v="412"/>
  </r>
  <r>
    <d v="2022-08-06T00:00:00"/>
    <s v="P0016"/>
    <n v="9"/>
    <x v="2"/>
    <x v="0"/>
    <n v="7.0000000000000007E-2"/>
    <s v="Product16"/>
    <x v="1"/>
    <s v="No."/>
    <n v="13"/>
    <n v="16.64"/>
    <n v="117"/>
    <n v="149.76"/>
    <n v="6"/>
    <s v="Aug"/>
    <x v="1"/>
    <n v="10.4832"/>
    <n v="3.6400000000000006"/>
    <n v="32.760000000000005"/>
    <n v="0.21875000000000006"/>
    <x v="1"/>
    <b v="0"/>
    <x v="19"/>
    <x v="413"/>
  </r>
  <r>
    <d v="2022-08-08T00:00:00"/>
    <s v="P0016"/>
    <n v="2"/>
    <x v="1"/>
    <x v="0"/>
    <n v="0.35"/>
    <s v="Product16"/>
    <x v="1"/>
    <s v="No."/>
    <n v="13"/>
    <n v="16.64"/>
    <n v="26"/>
    <n v="33.28"/>
    <n v="8"/>
    <s v="Aug"/>
    <x v="1"/>
    <n v="11.648"/>
    <n v="3.6400000000000006"/>
    <n v="7.2800000000000011"/>
    <n v="0.21875000000000003"/>
    <x v="1"/>
    <b v="0"/>
    <x v="19"/>
    <x v="414"/>
  </r>
  <r>
    <d v="2022-08-08T00:00:00"/>
    <s v="P0032"/>
    <n v="12"/>
    <x v="1"/>
    <x v="1"/>
    <n v="0.18"/>
    <s v="Product32"/>
    <x v="4"/>
    <s v="Kg"/>
    <n v="89"/>
    <n v="117.48"/>
    <n v="1068"/>
    <n v="1409.76"/>
    <n v="8"/>
    <s v="Aug"/>
    <x v="1"/>
    <n v="253.7568"/>
    <n v="28.480000000000004"/>
    <n v="341.76000000000005"/>
    <n v="0.24242424242424246"/>
    <x v="1"/>
    <b v="1"/>
    <x v="19"/>
    <x v="415"/>
  </r>
  <r>
    <d v="2022-08-08T00:00:00"/>
    <s v="P0021"/>
    <n v="11"/>
    <x v="1"/>
    <x v="1"/>
    <n v="0.24"/>
    <s v="Product21"/>
    <x v="0"/>
    <s v="Ft"/>
    <n v="126"/>
    <n v="162.54"/>
    <n v="1386"/>
    <n v="1787.94"/>
    <n v="8"/>
    <s v="Aug"/>
    <x v="1"/>
    <n v="429.10559999999998"/>
    <n v="36.539999999999992"/>
    <n v="401.93999999999994"/>
    <n v="0.22480620155038755"/>
    <x v="1"/>
    <b v="1"/>
    <x v="19"/>
    <x v="416"/>
  </r>
  <r>
    <d v="2022-08-14T00:00:00"/>
    <s v="P0030"/>
    <n v="14"/>
    <x v="1"/>
    <x v="1"/>
    <n v="0.44"/>
    <s v="Product30"/>
    <x v="4"/>
    <s v="Ft"/>
    <n v="148"/>
    <n v="201.28"/>
    <n v="2072"/>
    <n v="2817.92"/>
    <n v="14"/>
    <s v="Aug"/>
    <x v="1"/>
    <n v="1239.8848"/>
    <n v="53.28"/>
    <n v="745.92000000000007"/>
    <n v="0.26470588235294118"/>
    <x v="0"/>
    <b v="1"/>
    <x v="19"/>
    <x v="417"/>
  </r>
  <r>
    <d v="2022-08-15T00:00:00"/>
    <s v="P0015"/>
    <n v="7"/>
    <x v="1"/>
    <x v="0"/>
    <n v="0.45"/>
    <s v="Product15"/>
    <x v="1"/>
    <s v="No."/>
    <n v="12"/>
    <n v="15.72"/>
    <n v="84"/>
    <n v="110.04"/>
    <n v="15"/>
    <s v="Aug"/>
    <x v="1"/>
    <n v="49.518000000000001"/>
    <n v="3.7200000000000006"/>
    <n v="26.040000000000006"/>
    <n v="0.23664122137404583"/>
    <x v="2"/>
    <b v="0"/>
    <x v="19"/>
    <x v="418"/>
  </r>
  <r>
    <d v="2022-08-15T00:00:00"/>
    <s v="P0011"/>
    <n v="10"/>
    <x v="0"/>
    <x v="1"/>
    <n v="0.11"/>
    <s v="Product11"/>
    <x v="1"/>
    <s v="Lt"/>
    <n v="44"/>
    <n v="48.4"/>
    <n v="440"/>
    <n v="484"/>
    <n v="15"/>
    <s v="Aug"/>
    <x v="1"/>
    <n v="53.24"/>
    <n v="4.3999999999999986"/>
    <n v="43.999999999999986"/>
    <n v="9.0909090909090884E-2"/>
    <x v="0"/>
    <b v="1"/>
    <x v="19"/>
    <x v="419"/>
  </r>
  <r>
    <d v="2022-08-18T00:00:00"/>
    <s v="P0010"/>
    <n v="2"/>
    <x v="2"/>
    <x v="1"/>
    <n v="0.14000000000000001"/>
    <s v="Product10"/>
    <x v="1"/>
    <s v="Ft"/>
    <n v="148"/>
    <n v="164.28"/>
    <n v="296"/>
    <n v="328.56"/>
    <n v="18"/>
    <s v="Aug"/>
    <x v="1"/>
    <n v="45.998400000000004"/>
    <n v="16.28"/>
    <n v="32.56"/>
    <n v="9.90990990990991E-2"/>
    <x v="1"/>
    <b v="1"/>
    <x v="19"/>
    <x v="420"/>
  </r>
  <r>
    <d v="2022-08-18T00:00:00"/>
    <s v="P0029"/>
    <n v="8"/>
    <x v="2"/>
    <x v="0"/>
    <n v="0.26"/>
    <s v="Product29"/>
    <x v="4"/>
    <s v="Lt"/>
    <n v="47"/>
    <n v="53.11"/>
    <n v="376"/>
    <n v="424.88"/>
    <n v="18"/>
    <s v="Aug"/>
    <x v="1"/>
    <n v="110.4688"/>
    <n v="6.1099999999999994"/>
    <n v="48.879999999999995"/>
    <n v="0.1150442477876106"/>
    <x v="1"/>
    <b v="0"/>
    <x v="19"/>
    <x v="421"/>
  </r>
  <r>
    <d v="2022-08-19T00:00:00"/>
    <s v="P0007"/>
    <n v="3"/>
    <x v="2"/>
    <x v="0"/>
    <n v="0.05"/>
    <s v="Product07"/>
    <x v="3"/>
    <s v="Lt"/>
    <n v="43"/>
    <n v="47.73"/>
    <n v="129"/>
    <n v="143.19"/>
    <n v="19"/>
    <s v="Aug"/>
    <x v="1"/>
    <n v="7.1595000000000004"/>
    <n v="4.7299999999999969"/>
    <n v="14.189999999999991"/>
    <n v="9.9099099099099031E-2"/>
    <x v="1"/>
    <b v="0"/>
    <x v="19"/>
    <x v="422"/>
  </r>
  <r>
    <d v="2022-08-20T00:00:00"/>
    <s v="P0023"/>
    <n v="13"/>
    <x v="1"/>
    <x v="0"/>
    <n v="0.38"/>
    <s v="Product23"/>
    <x v="0"/>
    <s v="Ft"/>
    <n v="141"/>
    <n v="149.46"/>
    <n v="1833"/>
    <n v="1942.98"/>
    <n v="20"/>
    <s v="Aug"/>
    <x v="1"/>
    <n v="738.33240000000001"/>
    <n v="8.460000000000008"/>
    <n v="109.9800000000001"/>
    <n v="5.660377358490571E-2"/>
    <x v="1"/>
    <b v="0"/>
    <x v="19"/>
    <x v="423"/>
  </r>
  <r>
    <d v="2022-08-20T00:00:00"/>
    <s v="P0033"/>
    <n v="14"/>
    <x v="1"/>
    <x v="0"/>
    <n v="0.14000000000000001"/>
    <s v="Product33"/>
    <x v="4"/>
    <s v="Kg"/>
    <n v="95"/>
    <n v="119.7"/>
    <n v="1330"/>
    <n v="1675.8"/>
    <n v="20"/>
    <s v="Aug"/>
    <x v="1"/>
    <n v="234.61200000000002"/>
    <n v="24.700000000000003"/>
    <n v="345.80000000000007"/>
    <n v="0.20634920634920639"/>
    <x v="1"/>
    <b v="0"/>
    <x v="19"/>
    <x v="424"/>
  </r>
  <r>
    <d v="2022-08-21T00:00:00"/>
    <s v="P0016"/>
    <n v="4"/>
    <x v="1"/>
    <x v="0"/>
    <n v="0.03"/>
    <s v="Product16"/>
    <x v="1"/>
    <s v="No."/>
    <n v="13"/>
    <n v="16.64"/>
    <n v="52"/>
    <n v="66.56"/>
    <n v="21"/>
    <s v="Aug"/>
    <x v="1"/>
    <n v="1.9967999999999999"/>
    <n v="3.6400000000000006"/>
    <n v="14.560000000000002"/>
    <n v="0.21875000000000003"/>
    <x v="2"/>
    <b v="0"/>
    <x v="19"/>
    <x v="425"/>
  </r>
  <r>
    <d v="2022-08-23T00:00:00"/>
    <s v="P0044"/>
    <n v="11"/>
    <x v="2"/>
    <x v="0"/>
    <n v="0.3"/>
    <s v="Product44"/>
    <x v="2"/>
    <s v="Kg"/>
    <n v="76"/>
    <n v="82.08"/>
    <n v="836"/>
    <n v="902.88"/>
    <n v="23"/>
    <s v="Aug"/>
    <x v="1"/>
    <n v="270.86399999999998"/>
    <n v="6.0799999999999983"/>
    <n v="66.879999999999981"/>
    <n v="7.4074074074074056E-2"/>
    <x v="0"/>
    <b v="0"/>
    <x v="19"/>
    <x v="426"/>
  </r>
  <r>
    <d v="2022-08-23T00:00:00"/>
    <s v="P0029"/>
    <n v="14"/>
    <x v="1"/>
    <x v="1"/>
    <n v="0.31"/>
    <s v="Product29"/>
    <x v="4"/>
    <s v="Lt"/>
    <n v="47"/>
    <n v="53.11"/>
    <n v="658"/>
    <n v="743.54"/>
    <n v="23"/>
    <s v="Aug"/>
    <x v="1"/>
    <n v="230.4974"/>
    <n v="6.1099999999999994"/>
    <n v="85.539999999999992"/>
    <n v="0.11504424778761062"/>
    <x v="1"/>
    <b v="1"/>
    <x v="19"/>
    <x v="427"/>
  </r>
  <r>
    <d v="2022-08-24T00:00:00"/>
    <s v="P0005"/>
    <n v="5"/>
    <x v="1"/>
    <x v="1"/>
    <n v="0.5"/>
    <s v="Product05"/>
    <x v="3"/>
    <s v="Ft"/>
    <n v="133"/>
    <n v="155.61000000000001"/>
    <n v="665"/>
    <n v="778.05000000000007"/>
    <n v="24"/>
    <s v="Aug"/>
    <x v="1"/>
    <n v="389.02500000000003"/>
    <n v="22.610000000000014"/>
    <n v="113.05000000000007"/>
    <n v="0.14529914529914537"/>
    <x v="0"/>
    <b v="1"/>
    <x v="19"/>
    <x v="428"/>
  </r>
  <r>
    <d v="2022-08-26T00:00:00"/>
    <s v="P0037"/>
    <n v="8"/>
    <x v="2"/>
    <x v="0"/>
    <n v="0.27"/>
    <s v="Product37"/>
    <x v="2"/>
    <s v="Kg"/>
    <n v="67"/>
    <n v="85.76"/>
    <n v="536"/>
    <n v="686.08"/>
    <n v="26"/>
    <s v="Aug"/>
    <x v="1"/>
    <n v="185.24160000000003"/>
    <n v="18.760000000000005"/>
    <n v="150.08000000000004"/>
    <n v="0.21875000000000006"/>
    <x v="1"/>
    <b v="0"/>
    <x v="19"/>
    <x v="429"/>
  </r>
  <r>
    <d v="2022-08-26T00:00:00"/>
    <s v="P0019"/>
    <n v="13"/>
    <x v="0"/>
    <x v="1"/>
    <n v="0.18"/>
    <s v="Product19"/>
    <x v="1"/>
    <s v="Ft"/>
    <n v="150"/>
    <n v="210"/>
    <n v="1950"/>
    <n v="2730"/>
    <n v="26"/>
    <s v="Aug"/>
    <x v="1"/>
    <n v="491.4"/>
    <n v="60"/>
    <n v="780"/>
    <n v="0.2857142857142857"/>
    <x v="1"/>
    <b v="1"/>
    <x v="19"/>
    <x v="430"/>
  </r>
  <r>
    <d v="2022-08-27T00:00:00"/>
    <s v="P0039"/>
    <n v="15"/>
    <x v="0"/>
    <x v="0"/>
    <n v="0.32"/>
    <s v="Product39"/>
    <x v="2"/>
    <s v="No."/>
    <n v="37"/>
    <n v="42.55"/>
    <n v="555"/>
    <n v="638.25"/>
    <n v="27"/>
    <s v="Aug"/>
    <x v="1"/>
    <n v="204.24"/>
    <n v="5.5499999999999972"/>
    <n v="83.249999999999957"/>
    <n v="0.13043478260869559"/>
    <x v="2"/>
    <b v="0"/>
    <x v="19"/>
    <x v="431"/>
  </r>
  <r>
    <d v="2022-08-28T00:00:00"/>
    <s v="P0039"/>
    <n v="5"/>
    <x v="1"/>
    <x v="0"/>
    <n v="0.47"/>
    <s v="Product39"/>
    <x v="2"/>
    <s v="No."/>
    <n v="37"/>
    <n v="42.55"/>
    <n v="185"/>
    <n v="212.75"/>
    <n v="28"/>
    <s v="Aug"/>
    <x v="1"/>
    <n v="99.992499999999993"/>
    <n v="5.5499999999999972"/>
    <n v="27.749999999999986"/>
    <n v="0.13043478260869559"/>
    <x v="1"/>
    <b v="0"/>
    <x v="19"/>
    <x v="432"/>
  </r>
  <r>
    <d v="2022-08-28T00:00:00"/>
    <s v="P0005"/>
    <n v="9"/>
    <x v="2"/>
    <x v="0"/>
    <n v="0.13"/>
    <s v="Product05"/>
    <x v="3"/>
    <s v="Ft"/>
    <n v="133"/>
    <n v="155.61000000000001"/>
    <n v="1197"/>
    <n v="1400.49"/>
    <n v="28"/>
    <s v="Aug"/>
    <x v="1"/>
    <n v="182.06370000000001"/>
    <n v="22.610000000000014"/>
    <n v="203.49000000000012"/>
    <n v="0.14529914529914539"/>
    <x v="1"/>
    <b v="0"/>
    <x v="19"/>
    <x v="433"/>
  </r>
  <r>
    <d v="2022-08-30T00:00:00"/>
    <s v="P0025"/>
    <n v="5"/>
    <x v="1"/>
    <x v="1"/>
    <n v="0.44"/>
    <s v="Product25"/>
    <x v="0"/>
    <s v="No."/>
    <n v="7"/>
    <n v="8.33"/>
    <n v="35"/>
    <n v="41.65"/>
    <n v="30"/>
    <s v="Aug"/>
    <x v="1"/>
    <n v="18.326000000000001"/>
    <n v="1.33"/>
    <n v="6.65"/>
    <n v="0.1596638655462185"/>
    <x v="1"/>
    <b v="1"/>
    <x v="19"/>
    <x v="434"/>
  </r>
  <r>
    <d v="2022-08-30T00:00:00"/>
    <s v="P0006"/>
    <n v="6"/>
    <x v="2"/>
    <x v="1"/>
    <n v="0.5"/>
    <s v="Product06"/>
    <x v="3"/>
    <s v="Kg"/>
    <n v="75"/>
    <n v="85.5"/>
    <n v="450"/>
    <n v="513"/>
    <n v="30"/>
    <s v="Aug"/>
    <x v="1"/>
    <n v="256.5"/>
    <n v="10.5"/>
    <n v="63"/>
    <n v="0.12280701754385964"/>
    <x v="0"/>
    <b v="1"/>
    <x v="19"/>
    <x v="435"/>
  </r>
  <r>
    <d v="2022-08-30T00:00:00"/>
    <s v="P0043"/>
    <n v="6"/>
    <x v="1"/>
    <x v="1"/>
    <n v="0.53"/>
    <s v="Product43"/>
    <x v="2"/>
    <s v="Kg"/>
    <n v="67"/>
    <n v="83.08"/>
    <n v="402"/>
    <n v="498.48"/>
    <n v="30"/>
    <s v="Aug"/>
    <x v="1"/>
    <n v="264.19440000000003"/>
    <n v="16.079999999999998"/>
    <n v="96.47999999999999"/>
    <n v="0.19354838709677416"/>
    <x v="1"/>
    <b v="1"/>
    <x v="19"/>
    <x v="436"/>
  </r>
  <r>
    <d v="2022-08-31T00:00:00"/>
    <s v="P0015"/>
    <n v="13"/>
    <x v="1"/>
    <x v="1"/>
    <n v="0.14000000000000001"/>
    <s v="Product15"/>
    <x v="1"/>
    <s v="No."/>
    <n v="12"/>
    <n v="15.72"/>
    <n v="156"/>
    <n v="204.36"/>
    <n v="31"/>
    <s v="Aug"/>
    <x v="1"/>
    <n v="28.610400000000006"/>
    <n v="3.7200000000000006"/>
    <n v="48.360000000000007"/>
    <n v="0.23664122137404581"/>
    <x v="1"/>
    <b v="1"/>
    <x v="19"/>
    <x v="437"/>
  </r>
  <r>
    <d v="2022-09-04T00:00:00"/>
    <s v="P0002"/>
    <n v="1"/>
    <x v="1"/>
    <x v="1"/>
    <n v="0.31"/>
    <s v="Product02"/>
    <x v="3"/>
    <s v="Kg"/>
    <n v="105"/>
    <n v="142.80000000000001"/>
    <n v="105"/>
    <n v="142.80000000000001"/>
    <n v="4"/>
    <s v="Sep"/>
    <x v="1"/>
    <n v="44.268000000000001"/>
    <n v="37.800000000000011"/>
    <n v="37.800000000000011"/>
    <n v="0.26470588235294124"/>
    <x v="1"/>
    <b v="1"/>
    <x v="20"/>
    <x v="438"/>
  </r>
  <r>
    <d v="2022-09-06T00:00:00"/>
    <s v="P0005"/>
    <n v="12"/>
    <x v="0"/>
    <x v="0"/>
    <n v="0.27"/>
    <s v="Product05"/>
    <x v="3"/>
    <s v="Ft"/>
    <n v="133"/>
    <n v="155.61000000000001"/>
    <n v="1596"/>
    <n v="1867.32"/>
    <n v="6"/>
    <s v="Sep"/>
    <x v="1"/>
    <n v="504.1764"/>
    <n v="22.610000000000014"/>
    <n v="271.32000000000016"/>
    <n v="0.14529914529914539"/>
    <x v="1"/>
    <b v="0"/>
    <x v="20"/>
    <x v="439"/>
  </r>
  <r>
    <d v="2022-09-09T00:00:00"/>
    <s v="P0003"/>
    <n v="3"/>
    <x v="1"/>
    <x v="0"/>
    <n v="0.28000000000000003"/>
    <s v="Product03"/>
    <x v="3"/>
    <s v="Kg"/>
    <n v="71"/>
    <n v="80.94"/>
    <n v="213"/>
    <n v="242.82"/>
    <n v="9"/>
    <s v="Sep"/>
    <x v="1"/>
    <n v="67.98960000000001"/>
    <n v="9.9399999999999977"/>
    <n v="29.819999999999993"/>
    <n v="0.12280701754385963"/>
    <x v="2"/>
    <b v="0"/>
    <x v="20"/>
    <x v="440"/>
  </r>
  <r>
    <d v="2022-09-09T00:00:00"/>
    <s v="P0041"/>
    <n v="9"/>
    <x v="1"/>
    <x v="0"/>
    <n v="0.53"/>
    <s v="Product41"/>
    <x v="2"/>
    <s v="Ft"/>
    <n v="138"/>
    <n v="173.88"/>
    <n v="1242"/>
    <n v="1564.92"/>
    <n v="9"/>
    <s v="Sep"/>
    <x v="1"/>
    <n v="829.40760000000012"/>
    <n v="35.879999999999995"/>
    <n v="322.91999999999996"/>
    <n v="0.20634920634920631"/>
    <x v="1"/>
    <b v="0"/>
    <x v="20"/>
    <x v="441"/>
  </r>
  <r>
    <d v="2022-09-10T00:00:00"/>
    <s v="P0035"/>
    <n v="15"/>
    <x v="2"/>
    <x v="1"/>
    <n v="0.42"/>
    <s v="Product35"/>
    <x v="4"/>
    <s v="No."/>
    <n v="5"/>
    <n v="6.7"/>
    <n v="75"/>
    <n v="100.5"/>
    <n v="10"/>
    <s v="Sep"/>
    <x v="1"/>
    <n v="42.21"/>
    <n v="1.7000000000000002"/>
    <n v="25.500000000000004"/>
    <n v="0.2537313432835821"/>
    <x v="0"/>
    <b v="1"/>
    <x v="20"/>
    <x v="442"/>
  </r>
  <r>
    <d v="2022-09-10T00:00:00"/>
    <s v="P0038"/>
    <n v="4"/>
    <x v="1"/>
    <x v="1"/>
    <n v="0.03"/>
    <s v="Product38"/>
    <x v="2"/>
    <s v="Kg"/>
    <n v="72"/>
    <n v="79.92"/>
    <n v="288"/>
    <n v="319.68"/>
    <n v="10"/>
    <s v="Sep"/>
    <x v="1"/>
    <n v="9.5904000000000007"/>
    <n v="7.9200000000000017"/>
    <n v="31.680000000000007"/>
    <n v="9.9099099099099114E-2"/>
    <x v="1"/>
    <b v="1"/>
    <x v="20"/>
    <x v="443"/>
  </r>
  <r>
    <d v="2022-09-14T00:00:00"/>
    <s v="P0029"/>
    <n v="3"/>
    <x v="1"/>
    <x v="1"/>
    <n v="0.39"/>
    <s v="Product29"/>
    <x v="4"/>
    <s v="Lt"/>
    <n v="47"/>
    <n v="53.11"/>
    <n v="141"/>
    <n v="159.33000000000001"/>
    <n v="14"/>
    <s v="Sep"/>
    <x v="1"/>
    <n v="62.138700000000007"/>
    <n v="6.1099999999999994"/>
    <n v="18.329999999999998"/>
    <n v="0.1150442477876106"/>
    <x v="1"/>
    <b v="1"/>
    <x v="20"/>
    <x v="444"/>
  </r>
  <r>
    <d v="2022-09-15T00:00:00"/>
    <s v="P0037"/>
    <n v="15"/>
    <x v="2"/>
    <x v="0"/>
    <n v="0.33"/>
    <s v="Product37"/>
    <x v="2"/>
    <s v="Kg"/>
    <n v="67"/>
    <n v="85.76"/>
    <n v="1005"/>
    <n v="1286.4000000000001"/>
    <n v="15"/>
    <s v="Sep"/>
    <x v="1"/>
    <n v="424.51200000000006"/>
    <n v="18.760000000000005"/>
    <n v="281.40000000000009"/>
    <n v="0.21875000000000006"/>
    <x v="1"/>
    <b v="0"/>
    <x v="20"/>
    <x v="445"/>
  </r>
  <r>
    <d v="2022-09-18T00:00:00"/>
    <s v="P0026"/>
    <n v="14"/>
    <x v="2"/>
    <x v="1"/>
    <n v="0.28000000000000003"/>
    <s v="Product26"/>
    <x v="4"/>
    <s v="No."/>
    <n v="18"/>
    <n v="24.66"/>
    <n v="252"/>
    <n v="345.24"/>
    <n v="18"/>
    <s v="Sep"/>
    <x v="1"/>
    <n v="96.667200000000008"/>
    <n v="6.66"/>
    <n v="93.240000000000009"/>
    <n v="0.27007299270072993"/>
    <x v="1"/>
    <b v="1"/>
    <x v="20"/>
    <x v="446"/>
  </r>
  <r>
    <d v="2022-09-19T00:00:00"/>
    <s v="P0033"/>
    <n v="8"/>
    <x v="0"/>
    <x v="1"/>
    <n v="0.54"/>
    <s v="Product33"/>
    <x v="4"/>
    <s v="Kg"/>
    <n v="95"/>
    <n v="119.7"/>
    <n v="760"/>
    <n v="957.6"/>
    <n v="19"/>
    <s v="Sep"/>
    <x v="1"/>
    <n v="517.10400000000004"/>
    <n v="24.700000000000003"/>
    <n v="197.60000000000002"/>
    <n v="0.20634920634920637"/>
    <x v="0"/>
    <b v="1"/>
    <x v="20"/>
    <x v="447"/>
  </r>
  <r>
    <d v="2022-09-20T00:00:00"/>
    <s v="P0001"/>
    <n v="10"/>
    <x v="1"/>
    <x v="0"/>
    <n v="0.35"/>
    <s v="Product01"/>
    <x v="3"/>
    <s v="Kg"/>
    <n v="98"/>
    <n v="103.88"/>
    <n v="980"/>
    <n v="1038.8"/>
    <n v="20"/>
    <s v="Sep"/>
    <x v="1"/>
    <n v="363.58"/>
    <n v="5.8799999999999955"/>
    <n v="58.799999999999955"/>
    <n v="5.660377358490562E-2"/>
    <x v="0"/>
    <b v="0"/>
    <x v="20"/>
    <x v="448"/>
  </r>
  <r>
    <d v="2022-09-20T00:00:00"/>
    <s v="P0033"/>
    <n v="6"/>
    <x v="1"/>
    <x v="0"/>
    <n v="0.45"/>
    <s v="Product33"/>
    <x v="4"/>
    <s v="Kg"/>
    <n v="95"/>
    <n v="119.7"/>
    <n v="570"/>
    <n v="718.2"/>
    <n v="20"/>
    <s v="Sep"/>
    <x v="1"/>
    <n v="323.19000000000005"/>
    <n v="24.700000000000003"/>
    <n v="148.20000000000002"/>
    <n v="0.20634920634920637"/>
    <x v="1"/>
    <b v="0"/>
    <x v="20"/>
    <x v="449"/>
  </r>
  <r>
    <d v="2022-09-21T00:00:00"/>
    <s v="P0026"/>
    <n v="5"/>
    <x v="1"/>
    <x v="1"/>
    <n v="0.12"/>
    <s v="Product26"/>
    <x v="4"/>
    <s v="No."/>
    <n v="18"/>
    <n v="24.66"/>
    <n v="90"/>
    <n v="123.3"/>
    <n v="21"/>
    <s v="Sep"/>
    <x v="1"/>
    <n v="14.795999999999999"/>
    <n v="6.66"/>
    <n v="33.299999999999997"/>
    <n v="0.27007299270072993"/>
    <x v="0"/>
    <b v="1"/>
    <x v="20"/>
    <x v="450"/>
  </r>
  <r>
    <d v="2022-09-21T00:00:00"/>
    <s v="P0018"/>
    <n v="14"/>
    <x v="2"/>
    <x v="0"/>
    <n v="0.31"/>
    <s v="Product18"/>
    <x v="1"/>
    <s v="No."/>
    <n v="37"/>
    <n v="49.21"/>
    <n v="518"/>
    <n v="688.94"/>
    <n v="21"/>
    <s v="Sep"/>
    <x v="1"/>
    <n v="213.57140000000001"/>
    <n v="12.21"/>
    <n v="170.94"/>
    <n v="0.24812030075187969"/>
    <x v="1"/>
    <b v="0"/>
    <x v="20"/>
    <x v="451"/>
  </r>
  <r>
    <d v="2022-09-22T00:00:00"/>
    <s v="P0043"/>
    <n v="12"/>
    <x v="2"/>
    <x v="0"/>
    <n v="0.28000000000000003"/>
    <s v="Product43"/>
    <x v="2"/>
    <s v="Kg"/>
    <n v="67"/>
    <n v="83.08"/>
    <n v="804"/>
    <n v="996.96"/>
    <n v="22"/>
    <s v="Sep"/>
    <x v="1"/>
    <n v="279.14880000000005"/>
    <n v="16.079999999999998"/>
    <n v="192.95999999999998"/>
    <n v="0.19354838709677416"/>
    <x v="1"/>
    <b v="0"/>
    <x v="20"/>
    <x v="452"/>
  </r>
  <r>
    <d v="2022-09-23T00:00:00"/>
    <s v="P0012"/>
    <n v="12"/>
    <x v="1"/>
    <x v="0"/>
    <n v="0.03"/>
    <s v="Product12"/>
    <x v="1"/>
    <s v="Kg"/>
    <n v="73"/>
    <n v="94.17"/>
    <n v="876"/>
    <n v="1130.04"/>
    <n v="23"/>
    <s v="Sep"/>
    <x v="1"/>
    <n v="33.901199999999996"/>
    <n v="21.17"/>
    <n v="254.04000000000002"/>
    <n v="0.22480620155038764"/>
    <x v="1"/>
    <b v="0"/>
    <x v="20"/>
    <x v="453"/>
  </r>
  <r>
    <d v="2022-09-24T00:00:00"/>
    <s v="P0032"/>
    <n v="8"/>
    <x v="1"/>
    <x v="1"/>
    <n v="0.1"/>
    <s v="Product32"/>
    <x v="4"/>
    <s v="Kg"/>
    <n v="89"/>
    <n v="117.48"/>
    <n v="712"/>
    <n v="939.84"/>
    <n v="24"/>
    <s v="Sep"/>
    <x v="1"/>
    <n v="93.984000000000009"/>
    <n v="28.480000000000004"/>
    <n v="227.84000000000003"/>
    <n v="0.24242424242424246"/>
    <x v="0"/>
    <b v="1"/>
    <x v="20"/>
    <x v="454"/>
  </r>
  <r>
    <d v="2022-09-24T00:00:00"/>
    <s v="P0032"/>
    <n v="14"/>
    <x v="1"/>
    <x v="0"/>
    <n v="0.48"/>
    <s v="Product32"/>
    <x v="4"/>
    <s v="Kg"/>
    <n v="89"/>
    <n v="117.48"/>
    <n v="1246"/>
    <n v="1644.72"/>
    <n v="24"/>
    <s v="Sep"/>
    <x v="1"/>
    <n v="789.46559999999999"/>
    <n v="28.480000000000004"/>
    <n v="398.72"/>
    <n v="0.24242424242424243"/>
    <x v="0"/>
    <b v="0"/>
    <x v="20"/>
    <x v="454"/>
  </r>
  <r>
    <d v="2022-09-27T00:00:00"/>
    <s v="P0038"/>
    <n v="3"/>
    <x v="0"/>
    <x v="1"/>
    <n v="0.25"/>
    <s v="Product38"/>
    <x v="2"/>
    <s v="Kg"/>
    <n v="72"/>
    <n v="79.92"/>
    <n v="216"/>
    <n v="239.76"/>
    <n v="27"/>
    <s v="Sep"/>
    <x v="1"/>
    <n v="59.94"/>
    <n v="7.9200000000000017"/>
    <n v="23.760000000000005"/>
    <n v="9.9099099099099128E-2"/>
    <x v="1"/>
    <b v="1"/>
    <x v="20"/>
    <x v="455"/>
  </r>
  <r>
    <d v="2022-09-27T00:00:00"/>
    <s v="P0036"/>
    <n v="4"/>
    <x v="1"/>
    <x v="1"/>
    <n v="0.32"/>
    <s v="Product36"/>
    <x v="4"/>
    <s v="Kg"/>
    <n v="90"/>
    <n v="96.3"/>
    <n v="360"/>
    <n v="385.2"/>
    <n v="27"/>
    <s v="Sep"/>
    <x v="1"/>
    <n v="123.264"/>
    <n v="6.2999999999999972"/>
    <n v="25.199999999999989"/>
    <n v="6.5420560747663517E-2"/>
    <x v="0"/>
    <b v="1"/>
    <x v="20"/>
    <x v="456"/>
  </r>
  <r>
    <d v="2022-09-27T00:00:00"/>
    <s v="P0044"/>
    <n v="9"/>
    <x v="1"/>
    <x v="1"/>
    <n v="0.12"/>
    <s v="Product44"/>
    <x v="2"/>
    <s v="Kg"/>
    <n v="76"/>
    <n v="82.08"/>
    <n v="684"/>
    <n v="738.72"/>
    <n v="27"/>
    <s v="Sep"/>
    <x v="1"/>
    <n v="88.6464"/>
    <n v="6.0799999999999983"/>
    <n v="54.719999999999985"/>
    <n v="7.4074074074074056E-2"/>
    <x v="1"/>
    <b v="1"/>
    <x v="20"/>
    <x v="457"/>
  </r>
  <r>
    <d v="2022-09-29T00:00:00"/>
    <s v="P0034"/>
    <n v="13"/>
    <x v="1"/>
    <x v="0"/>
    <n v="0.2"/>
    <s v="Product34"/>
    <x v="4"/>
    <s v="Lt"/>
    <n v="55"/>
    <n v="58.3"/>
    <n v="715"/>
    <n v="757.9"/>
    <n v="29"/>
    <s v="Sep"/>
    <x v="1"/>
    <n v="151.58000000000001"/>
    <n v="3.2999999999999972"/>
    <n v="42.899999999999963"/>
    <n v="5.6603773584905613E-2"/>
    <x v="1"/>
    <b v="0"/>
    <x v="20"/>
    <x v="458"/>
  </r>
  <r>
    <d v="2022-10-03T00:00:00"/>
    <s v="P0011"/>
    <n v="5"/>
    <x v="1"/>
    <x v="1"/>
    <n v="0.42"/>
    <s v="Product11"/>
    <x v="1"/>
    <s v="Lt"/>
    <n v="44"/>
    <n v="48.4"/>
    <n v="220"/>
    <n v="242"/>
    <n v="3"/>
    <s v="Oct"/>
    <x v="1"/>
    <n v="101.64"/>
    <n v="4.3999999999999986"/>
    <n v="21.999999999999993"/>
    <n v="9.0909090909090884E-2"/>
    <x v="1"/>
    <b v="1"/>
    <x v="21"/>
    <x v="459"/>
  </r>
  <r>
    <d v="2022-10-04T00:00:00"/>
    <s v="P0007"/>
    <n v="15"/>
    <x v="1"/>
    <x v="0"/>
    <n v="0.13"/>
    <s v="Product07"/>
    <x v="3"/>
    <s v="Lt"/>
    <n v="43"/>
    <n v="47.73"/>
    <n v="645"/>
    <n v="715.95"/>
    <n v="4"/>
    <s v="Oct"/>
    <x v="1"/>
    <n v="93.07350000000001"/>
    <n v="4.7299999999999969"/>
    <n v="70.94999999999996"/>
    <n v="9.9099099099099031E-2"/>
    <x v="1"/>
    <b v="0"/>
    <x v="21"/>
    <x v="460"/>
  </r>
  <r>
    <d v="2022-10-06T00:00:00"/>
    <s v="P0035"/>
    <n v="1"/>
    <x v="1"/>
    <x v="0"/>
    <n v="0.27"/>
    <s v="Product35"/>
    <x v="4"/>
    <s v="No."/>
    <n v="5"/>
    <n v="6.7"/>
    <n v="5"/>
    <n v="6.7"/>
    <n v="6"/>
    <s v="Oct"/>
    <x v="1"/>
    <n v="1.8090000000000002"/>
    <n v="1.7000000000000002"/>
    <n v="1.7000000000000002"/>
    <n v="0.2537313432835821"/>
    <x v="1"/>
    <b v="0"/>
    <x v="21"/>
    <x v="461"/>
  </r>
  <r>
    <d v="2022-10-09T00:00:00"/>
    <s v="P0038"/>
    <n v="14"/>
    <x v="2"/>
    <x v="0"/>
    <n v="0.13"/>
    <s v="Product38"/>
    <x v="2"/>
    <s v="Kg"/>
    <n v="72"/>
    <n v="79.92"/>
    <n v="1008"/>
    <n v="1118.8800000000001"/>
    <n v="9"/>
    <s v="Oct"/>
    <x v="1"/>
    <n v="145.45440000000002"/>
    <n v="7.9200000000000017"/>
    <n v="110.88000000000002"/>
    <n v="9.9099099099099114E-2"/>
    <x v="1"/>
    <b v="0"/>
    <x v="21"/>
    <x v="462"/>
  </r>
  <r>
    <d v="2022-10-10T00:00:00"/>
    <s v="P0044"/>
    <n v="12"/>
    <x v="2"/>
    <x v="0"/>
    <n v="0.18"/>
    <s v="Product44"/>
    <x v="2"/>
    <s v="Kg"/>
    <n v="76"/>
    <n v="82.08"/>
    <n v="912"/>
    <n v="984.96"/>
    <n v="10"/>
    <s v="Oct"/>
    <x v="1"/>
    <n v="177.2928"/>
    <n v="6.0799999999999983"/>
    <n v="72.95999999999998"/>
    <n v="7.4074074074074056E-2"/>
    <x v="0"/>
    <b v="0"/>
    <x v="21"/>
    <x v="463"/>
  </r>
  <r>
    <d v="2022-10-10T00:00:00"/>
    <s v="P0019"/>
    <n v="9"/>
    <x v="1"/>
    <x v="0"/>
    <n v="0.51"/>
    <s v="Product19"/>
    <x v="1"/>
    <s v="Ft"/>
    <n v="150"/>
    <n v="210"/>
    <n v="1350"/>
    <n v="1890"/>
    <n v="10"/>
    <s v="Oct"/>
    <x v="1"/>
    <n v="963.9"/>
    <n v="60"/>
    <n v="540"/>
    <n v="0.2857142857142857"/>
    <x v="1"/>
    <b v="0"/>
    <x v="21"/>
    <x v="464"/>
  </r>
  <r>
    <d v="2022-10-11T00:00:00"/>
    <s v="P0008"/>
    <n v="10"/>
    <x v="1"/>
    <x v="0"/>
    <n v="0.4"/>
    <s v="Product08"/>
    <x v="3"/>
    <s v="Kg"/>
    <n v="83"/>
    <n v="94.62"/>
    <n v="830"/>
    <n v="946.2"/>
    <n v="11"/>
    <s v="Oct"/>
    <x v="1"/>
    <n v="378.48"/>
    <n v="11.620000000000005"/>
    <n v="116.20000000000005"/>
    <n v="0.1228070175438597"/>
    <x v="0"/>
    <b v="0"/>
    <x v="21"/>
    <x v="465"/>
  </r>
  <r>
    <d v="2022-10-13T00:00:00"/>
    <s v="P0002"/>
    <n v="15"/>
    <x v="2"/>
    <x v="0"/>
    <n v="0.33"/>
    <s v="Product02"/>
    <x v="3"/>
    <s v="Kg"/>
    <n v="105"/>
    <n v="142.80000000000001"/>
    <n v="1575"/>
    <n v="2142"/>
    <n v="13"/>
    <s v="Oct"/>
    <x v="1"/>
    <n v="706.86"/>
    <n v="37.800000000000011"/>
    <n v="567.00000000000023"/>
    <n v="0.26470588235294129"/>
    <x v="0"/>
    <b v="0"/>
    <x v="21"/>
    <x v="466"/>
  </r>
  <r>
    <d v="2022-10-14T00:00:00"/>
    <s v="P0044"/>
    <n v="15"/>
    <x v="0"/>
    <x v="0"/>
    <n v="0.47"/>
    <s v="Product44"/>
    <x v="2"/>
    <s v="Kg"/>
    <n v="76"/>
    <n v="82.08"/>
    <n v="1140"/>
    <n v="1231.2"/>
    <n v="14"/>
    <s v="Oct"/>
    <x v="1"/>
    <n v="578.66399999999999"/>
    <n v="6.0799999999999983"/>
    <n v="91.199999999999974"/>
    <n v="7.4074074074074056E-2"/>
    <x v="0"/>
    <b v="0"/>
    <x v="21"/>
    <x v="467"/>
  </r>
  <r>
    <d v="2022-10-15T00:00:00"/>
    <s v="P0015"/>
    <n v="10"/>
    <x v="1"/>
    <x v="1"/>
    <n v="0.35"/>
    <s v="Product15"/>
    <x v="1"/>
    <s v="No."/>
    <n v="12"/>
    <n v="15.72"/>
    <n v="120"/>
    <n v="157.19999999999999"/>
    <n v="15"/>
    <s v="Oct"/>
    <x v="1"/>
    <n v="55.019999999999996"/>
    <n v="3.7200000000000006"/>
    <n v="37.200000000000003"/>
    <n v="0.23664122137404583"/>
    <x v="2"/>
    <b v="1"/>
    <x v="21"/>
    <x v="468"/>
  </r>
  <r>
    <d v="2022-10-16T00:00:00"/>
    <s v="P0036"/>
    <n v="3"/>
    <x v="2"/>
    <x v="0"/>
    <n v="0.03"/>
    <s v="Product36"/>
    <x v="4"/>
    <s v="Kg"/>
    <n v="90"/>
    <n v="96.3"/>
    <n v="270"/>
    <n v="288.89999999999998"/>
    <n v="16"/>
    <s v="Oct"/>
    <x v="1"/>
    <n v="8.6669999999999998"/>
    <n v="6.2999999999999972"/>
    <n v="18.899999999999991"/>
    <n v="6.5420560747663531E-2"/>
    <x v="0"/>
    <b v="0"/>
    <x v="21"/>
    <x v="469"/>
  </r>
  <r>
    <d v="2022-10-23T00:00:00"/>
    <s v="P0024"/>
    <n v="14"/>
    <x v="2"/>
    <x v="1"/>
    <n v="0.14000000000000001"/>
    <s v="Product24"/>
    <x v="0"/>
    <s v="Ft"/>
    <n v="144"/>
    <n v="156.96"/>
    <n v="2016"/>
    <n v="2197.44"/>
    <n v="23"/>
    <s v="Oct"/>
    <x v="1"/>
    <n v="307.64160000000004"/>
    <n v="12.960000000000008"/>
    <n v="181.44000000000011"/>
    <n v="8.2568807339449588E-2"/>
    <x v="1"/>
    <b v="1"/>
    <x v="21"/>
    <x v="470"/>
  </r>
  <r>
    <d v="2022-10-30T00:00:00"/>
    <s v="P0042"/>
    <n v="3"/>
    <x v="1"/>
    <x v="1"/>
    <n v="0.39"/>
    <s v="Product42"/>
    <x v="2"/>
    <s v="Ft"/>
    <n v="120"/>
    <n v="162"/>
    <n v="360"/>
    <n v="486"/>
    <n v="30"/>
    <s v="Oct"/>
    <x v="1"/>
    <n v="189.54000000000002"/>
    <n v="42"/>
    <n v="126"/>
    <n v="0.25925925925925924"/>
    <x v="1"/>
    <b v="1"/>
    <x v="21"/>
    <x v="471"/>
  </r>
  <r>
    <d v="2022-10-31T00:00:00"/>
    <s v="P0038"/>
    <n v="8"/>
    <x v="1"/>
    <x v="0"/>
    <n v="0.15"/>
    <s v="Product38"/>
    <x v="2"/>
    <s v="Kg"/>
    <n v="72"/>
    <n v="79.92"/>
    <n v="576"/>
    <n v="639.36"/>
    <n v="31"/>
    <s v="Oct"/>
    <x v="1"/>
    <n v="95.903999999999996"/>
    <n v="7.9200000000000017"/>
    <n v="63.360000000000014"/>
    <n v="9.9099099099099114E-2"/>
    <x v="2"/>
    <b v="0"/>
    <x v="21"/>
    <x v="472"/>
  </r>
  <r>
    <d v="2022-11-01T00:00:00"/>
    <s v="P0012"/>
    <n v="15"/>
    <x v="0"/>
    <x v="0"/>
    <n v="0.16"/>
    <s v="Product12"/>
    <x v="1"/>
    <s v="Kg"/>
    <n v="73"/>
    <n v="94.17"/>
    <n v="1095"/>
    <n v="1412.55"/>
    <n v="1"/>
    <s v="Nov"/>
    <x v="1"/>
    <n v="226.00800000000001"/>
    <n v="21.17"/>
    <n v="317.55"/>
    <n v="0.22480620155038761"/>
    <x v="1"/>
    <b v="0"/>
    <x v="22"/>
    <x v="473"/>
  </r>
  <r>
    <d v="2022-11-02T00:00:00"/>
    <s v="P0035"/>
    <n v="5"/>
    <x v="1"/>
    <x v="1"/>
    <n v="0.5"/>
    <s v="Product35"/>
    <x v="4"/>
    <s v="No."/>
    <n v="5"/>
    <n v="6.7"/>
    <n v="25"/>
    <n v="33.5"/>
    <n v="2"/>
    <s v="Nov"/>
    <x v="1"/>
    <n v="16.75"/>
    <n v="1.7000000000000002"/>
    <n v="8.5"/>
    <n v="0.2537313432835821"/>
    <x v="1"/>
    <b v="1"/>
    <x v="22"/>
    <x v="474"/>
  </r>
  <r>
    <d v="2022-11-02T00:00:00"/>
    <s v="P0015"/>
    <n v="15"/>
    <x v="0"/>
    <x v="1"/>
    <n v="0.08"/>
    <s v="Product15"/>
    <x v="1"/>
    <s v="No."/>
    <n v="12"/>
    <n v="15.72"/>
    <n v="180"/>
    <n v="235.8"/>
    <n v="2"/>
    <s v="Nov"/>
    <x v="1"/>
    <n v="18.864000000000001"/>
    <n v="3.7200000000000006"/>
    <n v="55.800000000000011"/>
    <n v="0.23664122137404583"/>
    <x v="1"/>
    <b v="1"/>
    <x v="22"/>
    <x v="475"/>
  </r>
  <r>
    <d v="2022-11-02T00:00:00"/>
    <s v="P0030"/>
    <n v="15"/>
    <x v="1"/>
    <x v="1"/>
    <n v="0.53"/>
    <s v="Product30"/>
    <x v="4"/>
    <s v="Ft"/>
    <n v="148"/>
    <n v="201.28"/>
    <n v="2220"/>
    <n v="3019.2"/>
    <n v="2"/>
    <s v="Nov"/>
    <x v="1"/>
    <n v="1600.1759999999999"/>
    <n v="53.28"/>
    <n v="799.2"/>
    <n v="0.26470588235294124"/>
    <x v="0"/>
    <b v="1"/>
    <x v="22"/>
    <x v="476"/>
  </r>
  <r>
    <d v="2022-11-03T00:00:00"/>
    <s v="P0020"/>
    <n v="11"/>
    <x v="2"/>
    <x v="0"/>
    <n v="0.26"/>
    <s v="Product20"/>
    <x v="0"/>
    <s v="Lt"/>
    <n v="61"/>
    <n v="76.25"/>
    <n v="671"/>
    <n v="838.75"/>
    <n v="3"/>
    <s v="Nov"/>
    <x v="1"/>
    <n v="218.07500000000002"/>
    <n v="15.25"/>
    <n v="167.75"/>
    <n v="0.2"/>
    <x v="2"/>
    <b v="0"/>
    <x v="22"/>
    <x v="477"/>
  </r>
  <r>
    <d v="2022-11-04T00:00:00"/>
    <s v="P0008"/>
    <n v="10"/>
    <x v="1"/>
    <x v="0"/>
    <n v="7.0000000000000007E-2"/>
    <s v="Product08"/>
    <x v="3"/>
    <s v="Kg"/>
    <n v="83"/>
    <n v="94.62"/>
    <n v="830"/>
    <n v="946.2"/>
    <n v="4"/>
    <s v="Nov"/>
    <x v="1"/>
    <n v="66.234000000000009"/>
    <n v="11.620000000000005"/>
    <n v="116.20000000000005"/>
    <n v="0.1228070175438597"/>
    <x v="1"/>
    <b v="0"/>
    <x v="22"/>
    <x v="478"/>
  </r>
  <r>
    <d v="2022-11-05T00:00:00"/>
    <s v="P0019"/>
    <n v="15"/>
    <x v="1"/>
    <x v="1"/>
    <n v="0.34"/>
    <s v="Product19"/>
    <x v="1"/>
    <s v="Ft"/>
    <n v="150"/>
    <n v="210"/>
    <n v="2250"/>
    <n v="3150"/>
    <n v="5"/>
    <s v="Nov"/>
    <x v="1"/>
    <n v="1071"/>
    <n v="60"/>
    <n v="900"/>
    <n v="0.2857142857142857"/>
    <x v="1"/>
    <b v="1"/>
    <x v="22"/>
    <x v="479"/>
  </r>
  <r>
    <d v="2022-11-06T00:00:00"/>
    <s v="P0015"/>
    <n v="13"/>
    <x v="2"/>
    <x v="0"/>
    <n v="0.48"/>
    <s v="Product15"/>
    <x v="1"/>
    <s v="No."/>
    <n v="12"/>
    <n v="15.72"/>
    <n v="156"/>
    <n v="204.36"/>
    <n v="6"/>
    <s v="Nov"/>
    <x v="1"/>
    <n v="98.092799999999997"/>
    <n v="3.7200000000000006"/>
    <n v="48.360000000000007"/>
    <n v="0.23664122137404581"/>
    <x v="2"/>
    <b v="0"/>
    <x v="22"/>
    <x v="480"/>
  </r>
  <r>
    <d v="2022-11-06T00:00:00"/>
    <s v="P0043"/>
    <n v="13"/>
    <x v="1"/>
    <x v="1"/>
    <n v="0.09"/>
    <s v="Product43"/>
    <x v="2"/>
    <s v="Kg"/>
    <n v="67"/>
    <n v="83.08"/>
    <n v="871"/>
    <n v="1080.04"/>
    <n v="6"/>
    <s v="Nov"/>
    <x v="1"/>
    <n v="97.203599999999994"/>
    <n v="16.079999999999998"/>
    <n v="209.03999999999996"/>
    <n v="0.19354838709677416"/>
    <x v="0"/>
    <b v="1"/>
    <x v="22"/>
    <x v="481"/>
  </r>
  <r>
    <d v="2022-11-06T00:00:00"/>
    <s v="P0042"/>
    <n v="13"/>
    <x v="1"/>
    <x v="1"/>
    <n v="0.27"/>
    <s v="Product42"/>
    <x v="2"/>
    <s v="Ft"/>
    <n v="120"/>
    <n v="162"/>
    <n v="1560"/>
    <n v="2106"/>
    <n v="6"/>
    <s v="Nov"/>
    <x v="1"/>
    <n v="568.62"/>
    <n v="42"/>
    <n v="546"/>
    <n v="0.25925925925925924"/>
    <x v="0"/>
    <b v="1"/>
    <x v="22"/>
    <x v="482"/>
  </r>
  <r>
    <d v="2022-11-07T00:00:00"/>
    <s v="P0040"/>
    <n v="13"/>
    <x v="2"/>
    <x v="1"/>
    <n v="0.53"/>
    <s v="Product40"/>
    <x v="2"/>
    <s v="Kg"/>
    <n v="90"/>
    <n v="115.2"/>
    <n v="1170"/>
    <n v="1497.6"/>
    <n v="7"/>
    <s v="Nov"/>
    <x v="1"/>
    <n v="793.72799999999995"/>
    <n v="25.200000000000003"/>
    <n v="327.60000000000002"/>
    <n v="0.21875000000000003"/>
    <x v="1"/>
    <b v="1"/>
    <x v="22"/>
    <x v="483"/>
  </r>
  <r>
    <d v="2022-11-08T00:00:00"/>
    <s v="P0036"/>
    <n v="11"/>
    <x v="0"/>
    <x v="1"/>
    <n v="0.14000000000000001"/>
    <s v="Product36"/>
    <x v="4"/>
    <s v="Kg"/>
    <n v="90"/>
    <n v="96.3"/>
    <n v="990"/>
    <n v="1059.3"/>
    <n v="8"/>
    <s v="Nov"/>
    <x v="1"/>
    <n v="148.30200000000002"/>
    <n v="6.2999999999999972"/>
    <n v="69.299999999999969"/>
    <n v="6.5420560747663531E-2"/>
    <x v="2"/>
    <b v="1"/>
    <x v="22"/>
    <x v="484"/>
  </r>
  <r>
    <d v="2022-11-08T00:00:00"/>
    <s v="P0019"/>
    <n v="10"/>
    <x v="0"/>
    <x v="0"/>
    <n v="0.34"/>
    <s v="Product19"/>
    <x v="1"/>
    <s v="Ft"/>
    <n v="150"/>
    <n v="210"/>
    <n v="1500"/>
    <n v="2100"/>
    <n v="8"/>
    <s v="Nov"/>
    <x v="1"/>
    <n v="714"/>
    <n v="60"/>
    <n v="600"/>
    <n v="0.2857142857142857"/>
    <x v="0"/>
    <b v="0"/>
    <x v="22"/>
    <x v="485"/>
  </r>
  <r>
    <d v="2022-11-09T00:00:00"/>
    <s v="P0027"/>
    <n v="8"/>
    <x v="2"/>
    <x v="1"/>
    <n v="0.18"/>
    <s v="Product27"/>
    <x v="4"/>
    <s v="Lt"/>
    <n v="48"/>
    <n v="57.12"/>
    <n v="384"/>
    <n v="456.96"/>
    <n v="9"/>
    <s v="Nov"/>
    <x v="1"/>
    <n v="82.252799999999993"/>
    <n v="9.1199999999999974"/>
    <n v="72.95999999999998"/>
    <n v="0.15966386554621845"/>
    <x v="0"/>
    <b v="1"/>
    <x v="22"/>
    <x v="486"/>
  </r>
  <r>
    <d v="2022-11-10T00:00:00"/>
    <s v="P0018"/>
    <n v="7"/>
    <x v="1"/>
    <x v="0"/>
    <n v="0.14000000000000001"/>
    <s v="Product18"/>
    <x v="1"/>
    <s v="No."/>
    <n v="37"/>
    <n v="49.21"/>
    <n v="259"/>
    <n v="344.47"/>
    <n v="10"/>
    <s v="Nov"/>
    <x v="1"/>
    <n v="48.225800000000007"/>
    <n v="12.21"/>
    <n v="85.47"/>
    <n v="0.24812030075187969"/>
    <x v="2"/>
    <b v="0"/>
    <x v="22"/>
    <x v="487"/>
  </r>
  <r>
    <d v="2022-11-13T00:00:00"/>
    <s v="P0027"/>
    <n v="10"/>
    <x v="0"/>
    <x v="1"/>
    <n v="0"/>
    <s v="Product27"/>
    <x v="4"/>
    <s v="Lt"/>
    <n v="48"/>
    <n v="57.12"/>
    <n v="480"/>
    <n v="571.20000000000005"/>
    <n v="13"/>
    <s v="Nov"/>
    <x v="1"/>
    <n v="0"/>
    <n v="9.1199999999999974"/>
    <n v="91.199999999999974"/>
    <n v="0.15966386554621842"/>
    <x v="1"/>
    <b v="1"/>
    <x v="22"/>
    <x v="488"/>
  </r>
  <r>
    <d v="2022-11-14T00:00:00"/>
    <s v="P0002"/>
    <n v="1"/>
    <x v="1"/>
    <x v="1"/>
    <n v="0.15"/>
    <s v="Product02"/>
    <x v="3"/>
    <s v="Kg"/>
    <n v="105"/>
    <n v="142.80000000000001"/>
    <n v="105"/>
    <n v="142.80000000000001"/>
    <n v="14"/>
    <s v="Nov"/>
    <x v="1"/>
    <n v="21.42"/>
    <n v="37.800000000000011"/>
    <n v="37.800000000000011"/>
    <n v="0.26470588235294124"/>
    <x v="1"/>
    <b v="1"/>
    <x v="22"/>
    <x v="489"/>
  </r>
  <r>
    <d v="2022-11-15T00:00:00"/>
    <s v="P0012"/>
    <n v="14"/>
    <x v="1"/>
    <x v="1"/>
    <n v="0.04"/>
    <s v="Product12"/>
    <x v="1"/>
    <s v="Kg"/>
    <n v="73"/>
    <n v="94.17"/>
    <n v="1022"/>
    <n v="1318.38"/>
    <n v="15"/>
    <s v="Nov"/>
    <x v="1"/>
    <n v="52.735200000000006"/>
    <n v="21.17"/>
    <n v="296.38"/>
    <n v="0.22480620155038758"/>
    <x v="1"/>
    <b v="1"/>
    <x v="22"/>
    <x v="490"/>
  </r>
  <r>
    <d v="2022-11-16T00:00:00"/>
    <s v="P0017"/>
    <n v="8"/>
    <x v="2"/>
    <x v="0"/>
    <n v="0.41"/>
    <s v="Product17"/>
    <x v="1"/>
    <s v="Ft"/>
    <n v="134"/>
    <n v="156.78"/>
    <n v="1072"/>
    <n v="1254.24"/>
    <n v="16"/>
    <s v="Nov"/>
    <x v="1"/>
    <n v="514.23839999999996"/>
    <n v="22.78"/>
    <n v="182.24"/>
    <n v="0.14529914529914531"/>
    <x v="1"/>
    <b v="0"/>
    <x v="22"/>
    <x v="491"/>
  </r>
  <r>
    <d v="2022-11-18T00:00:00"/>
    <s v="P0034"/>
    <n v="8"/>
    <x v="1"/>
    <x v="1"/>
    <n v="0.33"/>
    <s v="Product34"/>
    <x v="4"/>
    <s v="Lt"/>
    <n v="55"/>
    <n v="58.3"/>
    <n v="440"/>
    <n v="466.4"/>
    <n v="18"/>
    <s v="Nov"/>
    <x v="1"/>
    <n v="153.91200000000001"/>
    <n v="3.2999999999999972"/>
    <n v="26.399999999999977"/>
    <n v="5.6603773584905613E-2"/>
    <x v="0"/>
    <b v="1"/>
    <x v="22"/>
    <x v="492"/>
  </r>
  <r>
    <d v="2022-11-21T00:00:00"/>
    <s v="P0020"/>
    <n v="6"/>
    <x v="1"/>
    <x v="1"/>
    <n v="0.24"/>
    <s v="Product20"/>
    <x v="0"/>
    <s v="Lt"/>
    <n v="61"/>
    <n v="76.25"/>
    <n v="366"/>
    <n v="457.5"/>
    <n v="21"/>
    <s v="Nov"/>
    <x v="1"/>
    <n v="109.8"/>
    <n v="15.25"/>
    <n v="91.5"/>
    <n v="0.2"/>
    <x v="0"/>
    <b v="1"/>
    <x v="22"/>
    <x v="493"/>
  </r>
  <r>
    <d v="2022-11-23T00:00:00"/>
    <s v="P0036"/>
    <n v="12"/>
    <x v="2"/>
    <x v="0"/>
    <n v="0.16"/>
    <s v="Product36"/>
    <x v="4"/>
    <s v="Kg"/>
    <n v="90"/>
    <n v="96.3"/>
    <n v="1080"/>
    <n v="1155.5999999999999"/>
    <n v="23"/>
    <s v="Nov"/>
    <x v="1"/>
    <n v="184.89599999999999"/>
    <n v="6.2999999999999972"/>
    <n v="75.599999999999966"/>
    <n v="6.5420560747663531E-2"/>
    <x v="1"/>
    <b v="0"/>
    <x v="22"/>
    <x v="494"/>
  </r>
  <r>
    <d v="2022-11-25T00:00:00"/>
    <s v="P0004"/>
    <n v="5"/>
    <x v="1"/>
    <x v="1"/>
    <n v="0.38"/>
    <s v="Product04"/>
    <x v="3"/>
    <s v="Lt"/>
    <n v="44"/>
    <n v="48.84"/>
    <n v="220"/>
    <n v="244.2"/>
    <n v="25"/>
    <s v="Nov"/>
    <x v="1"/>
    <n v="92.795999999999992"/>
    <n v="4.8400000000000034"/>
    <n v="24.200000000000017"/>
    <n v="9.9099099099099169E-2"/>
    <x v="1"/>
    <b v="1"/>
    <x v="22"/>
    <x v="495"/>
  </r>
  <r>
    <d v="2022-11-26T00:00:00"/>
    <s v="P0032"/>
    <n v="5"/>
    <x v="1"/>
    <x v="0"/>
    <n v="0.52"/>
    <s v="Product32"/>
    <x v="4"/>
    <s v="Kg"/>
    <n v="89"/>
    <n v="117.48"/>
    <n v="445"/>
    <n v="587.4"/>
    <n v="26"/>
    <s v="Nov"/>
    <x v="1"/>
    <n v="305.44799999999998"/>
    <n v="28.480000000000004"/>
    <n v="142.40000000000003"/>
    <n v="0.24242424242424249"/>
    <x v="0"/>
    <b v="0"/>
    <x v="22"/>
    <x v="496"/>
  </r>
  <r>
    <d v="2022-11-27T00:00:00"/>
    <s v="P0034"/>
    <n v="15"/>
    <x v="1"/>
    <x v="0"/>
    <n v="0.36"/>
    <s v="Product34"/>
    <x v="4"/>
    <s v="Lt"/>
    <n v="55"/>
    <n v="58.3"/>
    <n v="825"/>
    <n v="874.5"/>
    <n v="27"/>
    <s v="Nov"/>
    <x v="1"/>
    <n v="314.82"/>
    <n v="3.2999999999999972"/>
    <n v="49.499999999999957"/>
    <n v="5.6603773584905613E-2"/>
    <x v="1"/>
    <b v="0"/>
    <x v="22"/>
    <x v="497"/>
  </r>
  <r>
    <d v="2022-11-28T00:00:00"/>
    <s v="P0031"/>
    <n v="8"/>
    <x v="1"/>
    <x v="1"/>
    <n v="0.16"/>
    <s v="Product31"/>
    <x v="4"/>
    <s v="Kg"/>
    <n v="93"/>
    <n v="104.16"/>
    <n v="744"/>
    <n v="833.28"/>
    <n v="28"/>
    <s v="Nov"/>
    <x v="1"/>
    <n v="133.32480000000001"/>
    <n v="11.159999999999997"/>
    <n v="89.279999999999973"/>
    <n v="0.10714285714285711"/>
    <x v="1"/>
    <b v="1"/>
    <x v="22"/>
    <x v="498"/>
  </r>
  <r>
    <d v="2022-11-30T00:00:00"/>
    <s v="P0015"/>
    <n v="2"/>
    <x v="1"/>
    <x v="0"/>
    <n v="0.41"/>
    <s v="Product15"/>
    <x v="1"/>
    <s v="No."/>
    <n v="12"/>
    <n v="15.72"/>
    <n v="24"/>
    <n v="31.44"/>
    <n v="30"/>
    <s v="Nov"/>
    <x v="1"/>
    <n v="12.8904"/>
    <n v="3.7200000000000006"/>
    <n v="7.4400000000000013"/>
    <n v="0.23664122137404583"/>
    <x v="0"/>
    <b v="0"/>
    <x v="22"/>
    <x v="499"/>
  </r>
  <r>
    <d v="2022-12-03T00:00:00"/>
    <s v="P0028"/>
    <n v="5"/>
    <x v="0"/>
    <x v="1"/>
    <n v="0.54"/>
    <s v="Product28"/>
    <x v="4"/>
    <s v="No."/>
    <n v="37"/>
    <n v="41.81"/>
    <n v="185"/>
    <n v="209.05"/>
    <n v="3"/>
    <s v="Dec"/>
    <x v="1"/>
    <n v="112.88700000000001"/>
    <n v="4.8100000000000023"/>
    <n v="24.050000000000011"/>
    <n v="0.11504424778761067"/>
    <x v="1"/>
    <b v="1"/>
    <x v="23"/>
    <x v="500"/>
  </r>
  <r>
    <d v="2022-12-04T00:00:00"/>
    <s v="P0026"/>
    <n v="10"/>
    <x v="1"/>
    <x v="1"/>
    <n v="0.43"/>
    <s v="Product26"/>
    <x v="4"/>
    <s v="No."/>
    <n v="18"/>
    <n v="24.66"/>
    <n v="180"/>
    <n v="246.6"/>
    <n v="4"/>
    <s v="Dec"/>
    <x v="1"/>
    <n v="106.038"/>
    <n v="6.66"/>
    <n v="66.599999999999994"/>
    <n v="0.27007299270072993"/>
    <x v="1"/>
    <b v="1"/>
    <x v="23"/>
    <x v="501"/>
  </r>
  <r>
    <d v="2022-12-04T00:00:00"/>
    <s v="P0044"/>
    <n v="15"/>
    <x v="1"/>
    <x v="1"/>
    <n v="0.16"/>
    <s v="Product44"/>
    <x v="2"/>
    <s v="Kg"/>
    <n v="76"/>
    <n v="82.08"/>
    <n v="1140"/>
    <n v="1231.2"/>
    <n v="4"/>
    <s v="Dec"/>
    <x v="1"/>
    <n v="196.99200000000002"/>
    <n v="6.0799999999999983"/>
    <n v="91.199999999999974"/>
    <n v="7.4074074074074056E-2"/>
    <x v="1"/>
    <b v="1"/>
    <x v="23"/>
    <x v="502"/>
  </r>
  <r>
    <d v="2022-12-07T00:00:00"/>
    <s v="P0038"/>
    <n v="5"/>
    <x v="1"/>
    <x v="1"/>
    <n v="0.1"/>
    <s v="Product38"/>
    <x v="2"/>
    <s v="Kg"/>
    <n v="72"/>
    <n v="79.92"/>
    <n v="360"/>
    <n v="399.6"/>
    <n v="7"/>
    <s v="Dec"/>
    <x v="1"/>
    <n v="39.960000000000008"/>
    <n v="7.9200000000000017"/>
    <n v="39.600000000000009"/>
    <n v="9.9099099099099114E-2"/>
    <x v="0"/>
    <b v="1"/>
    <x v="23"/>
    <x v="503"/>
  </r>
  <r>
    <d v="2022-12-07T00:00:00"/>
    <s v="P0016"/>
    <n v="13"/>
    <x v="1"/>
    <x v="0"/>
    <n v="0.33"/>
    <s v="Product16"/>
    <x v="1"/>
    <s v="No."/>
    <n v="13"/>
    <n v="16.64"/>
    <n v="169"/>
    <n v="216.32"/>
    <n v="7"/>
    <s v="Dec"/>
    <x v="1"/>
    <n v="71.385599999999997"/>
    <n v="3.6400000000000006"/>
    <n v="47.320000000000007"/>
    <n v="0.21875000000000003"/>
    <x v="0"/>
    <b v="0"/>
    <x v="23"/>
    <x v="504"/>
  </r>
  <r>
    <d v="2022-12-07T00:00:00"/>
    <s v="P0038"/>
    <n v="12"/>
    <x v="1"/>
    <x v="1"/>
    <n v="0.54"/>
    <s v="Product38"/>
    <x v="2"/>
    <s v="Kg"/>
    <n v="72"/>
    <n v="79.92"/>
    <n v="864"/>
    <n v="959.04"/>
    <n v="7"/>
    <s v="Dec"/>
    <x v="1"/>
    <n v="517.88160000000005"/>
    <n v="7.9200000000000017"/>
    <n v="95.04000000000002"/>
    <n v="9.9099099099099128E-2"/>
    <x v="1"/>
    <b v="1"/>
    <x v="23"/>
    <x v="503"/>
  </r>
  <r>
    <d v="2022-12-11T00:00:00"/>
    <s v="P0027"/>
    <n v="5"/>
    <x v="1"/>
    <x v="0"/>
    <n v="7.0000000000000007E-2"/>
    <s v="Product27"/>
    <x v="4"/>
    <s v="Lt"/>
    <n v="48"/>
    <n v="57.12"/>
    <n v="240"/>
    <n v="285.60000000000002"/>
    <n v="11"/>
    <s v="Dec"/>
    <x v="1"/>
    <n v="19.992000000000004"/>
    <n v="9.1199999999999974"/>
    <n v="45.599999999999987"/>
    <n v="0.15966386554621842"/>
    <x v="1"/>
    <b v="0"/>
    <x v="23"/>
    <x v="505"/>
  </r>
  <r>
    <d v="2022-12-11T00:00:00"/>
    <s v="P0013"/>
    <n v="9"/>
    <x v="0"/>
    <x v="0"/>
    <n v="0.47"/>
    <s v="Product13"/>
    <x v="1"/>
    <s v="Kg"/>
    <n v="112"/>
    <n v="122.08"/>
    <n v="1008"/>
    <n v="1098.72"/>
    <n v="11"/>
    <s v="Dec"/>
    <x v="1"/>
    <n v="516.39840000000004"/>
    <n v="10.079999999999998"/>
    <n v="90.719999999999985"/>
    <n v="8.2568807339449532E-2"/>
    <x v="1"/>
    <b v="0"/>
    <x v="23"/>
    <x v="506"/>
  </r>
  <r>
    <d v="2022-12-11T00:00:00"/>
    <s v="P0014"/>
    <n v="10"/>
    <x v="2"/>
    <x v="1"/>
    <n v="0.28000000000000003"/>
    <s v="Product14"/>
    <x v="1"/>
    <s v="Kg"/>
    <n v="112"/>
    <n v="146.72"/>
    <n v="1120"/>
    <n v="1467.2"/>
    <n v="11"/>
    <s v="Dec"/>
    <x v="1"/>
    <n v="410.81600000000003"/>
    <n v="34.72"/>
    <n v="347.2"/>
    <n v="0.23664122137404578"/>
    <x v="1"/>
    <b v="1"/>
    <x v="23"/>
    <x v="507"/>
  </r>
  <r>
    <d v="2022-12-12T00:00:00"/>
    <s v="P0041"/>
    <n v="10"/>
    <x v="0"/>
    <x v="0"/>
    <n v="0.03"/>
    <s v="Product41"/>
    <x v="2"/>
    <s v="Ft"/>
    <n v="138"/>
    <n v="173.88"/>
    <n v="1380"/>
    <n v="1738.8"/>
    <n v="12"/>
    <s v="Dec"/>
    <x v="1"/>
    <n v="52.163999999999994"/>
    <n v="35.879999999999995"/>
    <n v="358.79999999999995"/>
    <n v="0.20634920634920634"/>
    <x v="0"/>
    <b v="0"/>
    <x v="23"/>
    <x v="508"/>
  </r>
  <r>
    <d v="2022-12-12T00:00:00"/>
    <s v="P0030"/>
    <n v="9"/>
    <x v="0"/>
    <x v="1"/>
    <n v="0.28999999999999998"/>
    <s v="Product30"/>
    <x v="4"/>
    <s v="Ft"/>
    <n v="148"/>
    <n v="201.28"/>
    <n v="1332"/>
    <n v="1811.52"/>
    <n v="12"/>
    <s v="Dec"/>
    <x v="1"/>
    <n v="525.34079999999994"/>
    <n v="53.28"/>
    <n v="479.52"/>
    <n v="0.26470588235294118"/>
    <x v="0"/>
    <b v="1"/>
    <x v="23"/>
    <x v="509"/>
  </r>
  <r>
    <d v="2022-12-14T00:00:00"/>
    <s v="P0005"/>
    <n v="4"/>
    <x v="1"/>
    <x v="1"/>
    <n v="0.5"/>
    <s v="Product05"/>
    <x v="3"/>
    <s v="Ft"/>
    <n v="133"/>
    <n v="155.61000000000001"/>
    <n v="532"/>
    <n v="622.44000000000005"/>
    <n v="14"/>
    <s v="Dec"/>
    <x v="1"/>
    <n v="311.22000000000003"/>
    <n v="22.610000000000014"/>
    <n v="90.440000000000055"/>
    <n v="0.14529914529914537"/>
    <x v="0"/>
    <b v="1"/>
    <x v="23"/>
    <x v="510"/>
  </r>
  <r>
    <d v="2022-12-15T00:00:00"/>
    <s v="P0009"/>
    <n v="13"/>
    <x v="1"/>
    <x v="0"/>
    <n v="0.5"/>
    <s v="Product09"/>
    <x v="3"/>
    <s v="No."/>
    <n v="6"/>
    <n v="7.8599999999999994"/>
    <n v="78"/>
    <n v="102.18"/>
    <n v="15"/>
    <s v="Dec"/>
    <x v="1"/>
    <n v="51.09"/>
    <n v="1.8599999999999994"/>
    <n v="24.179999999999993"/>
    <n v="0.23664122137404572"/>
    <x v="0"/>
    <b v="0"/>
    <x v="23"/>
    <x v="511"/>
  </r>
  <r>
    <d v="2022-12-19T00:00:00"/>
    <s v="P0009"/>
    <n v="11"/>
    <x v="2"/>
    <x v="0"/>
    <n v="0.24"/>
    <s v="Product09"/>
    <x v="3"/>
    <s v="No."/>
    <n v="6"/>
    <n v="7.8599999999999994"/>
    <n v="66"/>
    <n v="86.46"/>
    <n v="19"/>
    <s v="Dec"/>
    <x v="1"/>
    <n v="20.750399999999999"/>
    <n v="1.8599999999999994"/>
    <n v="20.459999999999994"/>
    <n v="0.23664122137404575"/>
    <x v="1"/>
    <b v="0"/>
    <x v="23"/>
    <x v="512"/>
  </r>
  <r>
    <d v="2022-12-19T00:00:00"/>
    <s v="P0044"/>
    <n v="7"/>
    <x v="1"/>
    <x v="0"/>
    <n v="0.38"/>
    <s v="Product44"/>
    <x v="2"/>
    <s v="Kg"/>
    <n v="76"/>
    <n v="82.08"/>
    <n v="532"/>
    <n v="574.55999999999995"/>
    <n v="19"/>
    <s v="Dec"/>
    <x v="1"/>
    <n v="218.33279999999999"/>
    <n v="6.0799999999999983"/>
    <n v="42.559999999999988"/>
    <n v="7.4074074074074056E-2"/>
    <x v="1"/>
    <b v="0"/>
    <x v="23"/>
    <x v="513"/>
  </r>
  <r>
    <d v="2022-12-19T00:00:00"/>
    <s v="P0011"/>
    <n v="14"/>
    <x v="1"/>
    <x v="1"/>
    <n v="0.31"/>
    <s v="Product11"/>
    <x v="1"/>
    <s v="Lt"/>
    <n v="44"/>
    <n v="48.4"/>
    <n v="616"/>
    <n v="677.6"/>
    <n v="19"/>
    <s v="Dec"/>
    <x v="1"/>
    <n v="210.05600000000001"/>
    <n v="4.3999999999999986"/>
    <n v="61.59999999999998"/>
    <n v="9.090909090909087E-2"/>
    <x v="1"/>
    <b v="1"/>
    <x v="23"/>
    <x v="514"/>
  </r>
  <r>
    <d v="2022-12-21T00:00:00"/>
    <s v="P0006"/>
    <n v="10"/>
    <x v="1"/>
    <x v="0"/>
    <n v="0.45"/>
    <s v="Product06"/>
    <x v="3"/>
    <s v="Kg"/>
    <n v="75"/>
    <n v="85.5"/>
    <n v="750"/>
    <n v="855"/>
    <n v="21"/>
    <s v="Dec"/>
    <x v="1"/>
    <n v="384.75"/>
    <n v="10.5"/>
    <n v="105"/>
    <n v="0.12280701754385964"/>
    <x v="1"/>
    <b v="0"/>
    <x v="23"/>
    <x v="515"/>
  </r>
  <r>
    <d v="2022-12-29T00:00:00"/>
    <s v="P0042"/>
    <n v="1"/>
    <x v="0"/>
    <x v="1"/>
    <n v="0.37"/>
    <s v="Product42"/>
    <x v="2"/>
    <s v="Ft"/>
    <n v="120"/>
    <n v="162"/>
    <n v="120"/>
    <n v="162"/>
    <n v="29"/>
    <s v="Dec"/>
    <x v="1"/>
    <n v="59.94"/>
    <n v="42"/>
    <n v="42"/>
    <n v="0.25925925925925924"/>
    <x v="1"/>
    <b v="1"/>
    <x v="23"/>
    <x v="516"/>
  </r>
  <r>
    <d v="2022-12-29T00:00:00"/>
    <s v="P0008"/>
    <n v="15"/>
    <x v="1"/>
    <x v="0"/>
    <n v="0.33"/>
    <s v="Product08"/>
    <x v="3"/>
    <s v="Kg"/>
    <n v="83"/>
    <n v="94.62"/>
    <n v="1245"/>
    <n v="1419.3"/>
    <n v="29"/>
    <s v="Dec"/>
    <x v="1"/>
    <n v="468.36900000000003"/>
    <n v="11.620000000000005"/>
    <n v="174.30000000000007"/>
    <n v="0.1228070175438597"/>
    <x v="1"/>
    <b v="0"/>
    <x v="23"/>
    <x v="517"/>
  </r>
  <r>
    <d v="2022-12-30T00:00:00"/>
    <s v="P0041"/>
    <n v="14"/>
    <x v="1"/>
    <x v="0"/>
    <n v="0.21"/>
    <s v="Product41"/>
    <x v="2"/>
    <s v="Ft"/>
    <n v="138"/>
    <n v="173.88"/>
    <n v="1932"/>
    <n v="2434.3200000000002"/>
    <n v="30"/>
    <s v="Dec"/>
    <x v="1"/>
    <n v="511.2072"/>
    <n v="35.879999999999995"/>
    <n v="502.31999999999994"/>
    <n v="0.20634920634920631"/>
    <x v="0"/>
    <b v="0"/>
    <x v="23"/>
    <x v="518"/>
  </r>
  <r>
    <d v="2022-12-31T00:00:00"/>
    <s v="P0011"/>
    <n v="3"/>
    <x v="0"/>
    <x v="1"/>
    <n v="0.33"/>
    <s v="Product11"/>
    <x v="1"/>
    <s v="Lt"/>
    <n v="44"/>
    <n v="48.4"/>
    <n v="132"/>
    <n v="145.19999999999999"/>
    <n v="31"/>
    <s v="Dec"/>
    <x v="1"/>
    <n v="47.915999999999997"/>
    <n v="4.3999999999999986"/>
    <n v="13.199999999999996"/>
    <n v="9.0909090909090884E-2"/>
    <x v="0"/>
    <b v="1"/>
    <x v="23"/>
    <x v="519"/>
  </r>
  <r>
    <d v="2022-12-31T00:00:00"/>
    <s v="P0011"/>
    <n v="6"/>
    <x v="2"/>
    <x v="0"/>
    <n v="0.22"/>
    <s v="Product11"/>
    <x v="1"/>
    <s v="Lt"/>
    <n v="44"/>
    <n v="48.4"/>
    <n v="264"/>
    <n v="290.39999999999998"/>
    <n v="31"/>
    <s v="Dec"/>
    <x v="1"/>
    <n v="63.887999999999998"/>
    <n v="4.3999999999999986"/>
    <n v="26.399999999999991"/>
    <n v="9.0909090909090884E-2"/>
    <x v="2"/>
    <b v="0"/>
    <x v="23"/>
    <x v="519"/>
  </r>
  <r>
    <d v="2022-12-31T00:00:00"/>
    <s v="P0033"/>
    <n v="12"/>
    <x v="2"/>
    <x v="0"/>
    <n v="0.45"/>
    <s v="Product33"/>
    <x v="4"/>
    <s v="Kg"/>
    <n v="95"/>
    <n v="119.7"/>
    <n v="1140"/>
    <n v="1436.4"/>
    <n v="31"/>
    <s v="Dec"/>
    <x v="1"/>
    <n v="646.38000000000011"/>
    <n v="24.700000000000003"/>
    <n v="296.40000000000003"/>
    <n v="0.20634920634920637"/>
    <x v="1"/>
    <b v="0"/>
    <x v="23"/>
    <x v="52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1">
  <r>
    <x v="0"/>
    <s v="P0024"/>
    <n v="9"/>
    <x v="0"/>
    <x v="0"/>
    <n v="0.28000000000000003"/>
    <s v="Product24"/>
    <x v="0"/>
    <s v="Ft"/>
    <n v="144"/>
    <n v="156.96"/>
    <n v="1296"/>
    <n v="1412.64"/>
    <n v="1"/>
    <x v="0"/>
    <x v="0"/>
    <n v="395.53919999999999"/>
    <n v="12.96"/>
    <n v="116.64"/>
    <n v="8.2568807339449588E-2"/>
    <s v="Mediana"/>
    <b v="0"/>
    <x v="0"/>
    <x v="0"/>
    <n v="-30.988799999999998"/>
    <n v="-278.89919999999995"/>
    <n v="1017.1008000000002"/>
    <n v="-0.27420998980632"/>
  </r>
  <r>
    <x v="1"/>
    <s v="P0038"/>
    <n v="15"/>
    <x v="1"/>
    <x v="1"/>
    <n v="0.36"/>
    <s v="Product38"/>
    <x v="1"/>
    <s v="Kg"/>
    <n v="72"/>
    <n v="79.92"/>
    <n v="1080"/>
    <n v="1198.8"/>
    <n v="2"/>
    <x v="0"/>
    <x v="0"/>
    <n v="431.56799999999998"/>
    <n v="7.92"/>
    <n v="118.8"/>
    <n v="8.2568807339449588E-2"/>
    <s v="Mediana"/>
    <b v="1"/>
    <x v="0"/>
    <x v="1"/>
    <n v="-20.851199999999999"/>
    <n v="-312.76799999999997"/>
    <n v="767.23199999999997"/>
    <n v="-0.40765765765765766"/>
  </r>
  <r>
    <x v="1"/>
    <s v="P0013"/>
    <n v="6"/>
    <x v="2"/>
    <x v="1"/>
    <n v="0.38"/>
    <s v="Product13"/>
    <x v="2"/>
    <s v="Kg"/>
    <n v="112"/>
    <n v="122.08"/>
    <n v="672"/>
    <n v="732.48"/>
    <n v="2"/>
    <x v="0"/>
    <x v="0"/>
    <n v="278.3424"/>
    <n v="10.08"/>
    <n v="60.48"/>
    <n v="8.2568807339449532E-2"/>
    <s v="Mediana"/>
    <b v="1"/>
    <x v="0"/>
    <x v="2"/>
    <n v="-36.310400000000001"/>
    <n v="-217.86240000000001"/>
    <n v="454.13760000000002"/>
    <n v="-0.47972773009766201"/>
  </r>
  <r>
    <x v="2"/>
    <s v="P0004"/>
    <n v="5"/>
    <x v="2"/>
    <x v="0"/>
    <n v="0.43"/>
    <s v="Product04"/>
    <x v="3"/>
    <s v="Lt"/>
    <n v="44"/>
    <n v="48.84"/>
    <n v="220"/>
    <n v="244.2"/>
    <n v="3"/>
    <x v="0"/>
    <x v="0"/>
    <n v="105.006"/>
    <n v="4.84"/>
    <n v="24.2"/>
    <n v="9.9099099099099128E-2"/>
    <s v="Pequeña"/>
    <b v="0"/>
    <x v="0"/>
    <x v="3"/>
    <n v="-16.161199999999997"/>
    <n v="-80.805999999999983"/>
    <n v="139.19399999999999"/>
    <n v="-0.5805278963173699"/>
  </r>
  <r>
    <x v="3"/>
    <s v="P0035"/>
    <n v="12"/>
    <x v="1"/>
    <x v="0"/>
    <n v="0.12"/>
    <s v="Product35"/>
    <x v="4"/>
    <s v="No."/>
    <n v="5"/>
    <n v="6.7"/>
    <n v="60"/>
    <n v="80.400000000000006"/>
    <n v="4"/>
    <x v="0"/>
    <x v="0"/>
    <n v="9.6479999999999997"/>
    <n v="1.7"/>
    <n v="20.399999999999999"/>
    <n v="9.9099099099099128E-2"/>
    <s v="Mediana"/>
    <b v="0"/>
    <x v="0"/>
    <x v="4"/>
    <n v="0.89599999999999991"/>
    <n v="10.751999999999999"/>
    <n v="70.75200000000001"/>
    <n v="0.15196743554952508"/>
  </r>
  <r>
    <x v="4"/>
    <s v="P0031"/>
    <n v="1"/>
    <x v="2"/>
    <x v="1"/>
    <n v="0.28000000000000003"/>
    <s v="Product31"/>
    <x v="4"/>
    <s v="Kg"/>
    <n v="93"/>
    <n v="104.16"/>
    <n v="93"/>
    <n v="104.16"/>
    <n v="9"/>
    <x v="0"/>
    <x v="0"/>
    <n v="29.1648"/>
    <n v="11.16"/>
    <n v="11.16"/>
    <n v="9.9099099099099169E-2"/>
    <s v="Pequeña"/>
    <b v="1"/>
    <x v="0"/>
    <x v="5"/>
    <n v="-18.004800000000003"/>
    <n v="-18.004800000000003"/>
    <n v="74.995199999999997"/>
    <n v="-0.24007936507936514"/>
  </r>
  <r>
    <x v="4"/>
    <s v="P0003"/>
    <n v="8"/>
    <x v="2"/>
    <x v="1"/>
    <n v="0.45"/>
    <s v="Product03"/>
    <x v="3"/>
    <s v="Kg"/>
    <n v="71"/>
    <n v="80.94"/>
    <n v="568"/>
    <n v="647.52"/>
    <n v="9"/>
    <x v="0"/>
    <x v="0"/>
    <n v="291.38400000000001"/>
    <n v="9.94"/>
    <n v="79.52"/>
    <n v="0.2537313432835821"/>
    <s v="Pequeña"/>
    <b v="1"/>
    <x v="0"/>
    <x v="6"/>
    <n v="-26.483000000000004"/>
    <n v="-211.86400000000003"/>
    <n v="356.13599999999997"/>
    <n v="-0.59489633173843715"/>
  </r>
  <r>
    <x v="4"/>
    <s v="P0025"/>
    <n v="4"/>
    <x v="2"/>
    <x v="0"/>
    <n v="0.18"/>
    <s v="Product25"/>
    <x v="0"/>
    <s v="No."/>
    <n v="7"/>
    <n v="8.33"/>
    <n v="28"/>
    <n v="33.32"/>
    <n v="9"/>
    <x v="0"/>
    <x v="0"/>
    <n v="5.9976000000000003"/>
    <n v="1.33"/>
    <n v="5.32"/>
    <n v="0.1596638655462185"/>
    <s v="Pequeña"/>
    <b v="0"/>
    <x v="0"/>
    <x v="7"/>
    <n v="-0.16939999999999955"/>
    <n v="-0.6775999999999982"/>
    <n v="27.322400000000002"/>
    <n v="-2.4800163968026166E-2"/>
  </r>
  <r>
    <x v="5"/>
    <s v="P0037"/>
    <n v="3"/>
    <x v="2"/>
    <x v="1"/>
    <n v="0.33"/>
    <s v="Product37"/>
    <x v="1"/>
    <s v="Kg"/>
    <n v="67"/>
    <n v="85.76"/>
    <n v="201"/>
    <n v="257.27999999999997"/>
    <n v="11"/>
    <x v="0"/>
    <x v="0"/>
    <n v="84.9024"/>
    <n v="18.760000000000002"/>
    <n v="56.28"/>
    <n v="0.10714285714285711"/>
    <s v="Pequeña"/>
    <b v="1"/>
    <x v="0"/>
    <x v="8"/>
    <n v="-9.5407999999999973"/>
    <n v="-28.622399999999992"/>
    <n v="172.37759999999997"/>
    <n v="-0.16604477611940296"/>
  </r>
  <r>
    <x v="5"/>
    <s v="P0014"/>
    <n v="4"/>
    <x v="0"/>
    <x v="0"/>
    <n v="0.15"/>
    <s v="Product14"/>
    <x v="2"/>
    <s v="Kg"/>
    <n v="112"/>
    <n v="146.72"/>
    <n v="448"/>
    <n v="586.88"/>
    <n v="11"/>
    <x v="0"/>
    <x v="0"/>
    <n v="88.031999999999996"/>
    <n v="34.72"/>
    <n v="138.88"/>
    <n v="0.12280701754385963"/>
    <s v="Pequeña"/>
    <b v="0"/>
    <x v="0"/>
    <x v="9"/>
    <n v="12.712000000000003"/>
    <n v="50.848000000000013"/>
    <n v="498.84800000000001"/>
    <n v="0.10193084867534803"/>
  </r>
  <r>
    <x v="5"/>
    <s v="P0042"/>
    <n v="4"/>
    <x v="2"/>
    <x v="0"/>
    <n v="0.23"/>
    <s v="Product42"/>
    <x v="1"/>
    <s v="Ft"/>
    <n v="120"/>
    <n v="162"/>
    <n v="480"/>
    <n v="648"/>
    <n v="11"/>
    <x v="0"/>
    <x v="0"/>
    <n v="149.04"/>
    <n v="42"/>
    <n v="168"/>
    <n v="0.21875000000000008"/>
    <s v="Pequeña"/>
    <b v="0"/>
    <x v="0"/>
    <x v="10"/>
    <n v="4.7399999999999949"/>
    <n v="18.95999999999998"/>
    <n v="498.96000000000004"/>
    <n v="3.7999037999037956E-2"/>
  </r>
  <r>
    <x v="6"/>
    <s v="P0042"/>
    <n v="10"/>
    <x v="1"/>
    <x v="1"/>
    <n v="0.16"/>
    <s v="Product42"/>
    <x v="1"/>
    <s v="Ft"/>
    <n v="120"/>
    <n v="162"/>
    <n v="1200"/>
    <n v="1620"/>
    <n v="12"/>
    <x v="0"/>
    <x v="0"/>
    <n v="259.2"/>
    <n v="42"/>
    <n v="420"/>
    <n v="0.23664122137404581"/>
    <s v="Pequeña"/>
    <b v="1"/>
    <x v="0"/>
    <x v="11"/>
    <n v="16.079999999999984"/>
    <n v="160.79999999999984"/>
    <n v="1360.8"/>
    <n v="0.11816578483245138"/>
  </r>
  <r>
    <x v="7"/>
    <s v="P0044"/>
    <n v="13"/>
    <x v="2"/>
    <x v="0"/>
    <n v="0.51"/>
    <s v="Product44"/>
    <x v="1"/>
    <s v="Kg"/>
    <n v="76"/>
    <n v="82.08"/>
    <n v="988"/>
    <n v="1067.04"/>
    <n v="18"/>
    <x v="0"/>
    <x v="0"/>
    <n v="544.19039999999995"/>
    <n v="6.0799999999999983"/>
    <n v="79.039999999999978"/>
    <n v="0.25925925925925924"/>
    <s v="Pequeña"/>
    <b v="0"/>
    <x v="0"/>
    <x v="12"/>
    <n v="-35.780799999999999"/>
    <n v="-465.15039999999999"/>
    <n v="522.84960000000001"/>
    <n v="-0.88964474678760386"/>
  </r>
  <r>
    <x v="7"/>
    <s v="P0023"/>
    <n v="3"/>
    <x v="1"/>
    <x v="1"/>
    <n v="0.09"/>
    <s v="Product23"/>
    <x v="0"/>
    <s v="Ft"/>
    <n v="141"/>
    <n v="149"/>
    <n v="423"/>
    <n v="448.38"/>
    <n v="18"/>
    <x v="0"/>
    <x v="0"/>
    <n v="40.354199999999999"/>
    <n v="8"/>
    <n v="24"/>
    <n v="0.25925925925925924"/>
    <s v="Mediana"/>
    <b v="1"/>
    <x v="0"/>
    <x v="13"/>
    <n v="-5.4099999999999966"/>
    <n v="-16.22999999999999"/>
    <n v="408.0258"/>
    <n v="-3.9776896460959062E-2"/>
  </r>
  <r>
    <x v="8"/>
    <s v="P0035"/>
    <n v="6"/>
    <x v="2"/>
    <x v="1"/>
    <n v="0.43"/>
    <s v="Product35"/>
    <x v="4"/>
    <s v="No."/>
    <n v="5"/>
    <n v="6.7"/>
    <n v="30"/>
    <n v="40.200000000000003"/>
    <n v="19"/>
    <x v="0"/>
    <x v="0"/>
    <n v="17.286000000000001"/>
    <n v="1.7"/>
    <n v="10.199999999999999"/>
    <n v="7.4074074074074056E-2"/>
    <s v="Mediana"/>
    <b v="1"/>
    <x v="0"/>
    <x v="14"/>
    <n v="-1.181"/>
    <n v="-7.0860000000000003"/>
    <n v="22.914000000000001"/>
    <n v="-0.30924325739722441"/>
  </r>
  <r>
    <x v="9"/>
    <s v="P0034"/>
    <n v="4"/>
    <x v="2"/>
    <x v="1"/>
    <n v="0.45"/>
    <s v="Product34"/>
    <x v="4"/>
    <s v="Lt"/>
    <n v="55"/>
    <n v="58.3"/>
    <n v="220"/>
    <n v="233.2"/>
    <n v="20"/>
    <x v="0"/>
    <x v="0"/>
    <n v="104.94"/>
    <n v="3.3"/>
    <n v="13.2"/>
    <n v="5.3526027030643651E-2"/>
    <s v="Pequeña"/>
    <b v="1"/>
    <x v="0"/>
    <x v="15"/>
    <n v="-22.935000000000002"/>
    <n v="-91.740000000000009"/>
    <n v="128.26"/>
    <n v="-0.71526586620926258"/>
  </r>
  <r>
    <x v="9"/>
    <s v="P0020"/>
    <n v="4"/>
    <x v="2"/>
    <x v="1"/>
    <n v="0.53"/>
    <s v="Product20"/>
    <x v="0"/>
    <s v="Lt"/>
    <n v="61"/>
    <n v="76.25"/>
    <n v="244"/>
    <n v="305"/>
    <n v="20"/>
    <x v="0"/>
    <x v="0"/>
    <n v="161.65"/>
    <n v="15.25"/>
    <n v="61"/>
    <n v="0.2537313432835821"/>
    <s v="Pequeña"/>
    <b v="1"/>
    <x v="0"/>
    <x v="16"/>
    <n v="-25.162500000000001"/>
    <n v="-100.65"/>
    <n v="143.35"/>
    <n v="-0.7021276595744681"/>
  </r>
  <r>
    <x v="10"/>
    <s v="P0004"/>
    <n v="15"/>
    <x v="0"/>
    <x v="1"/>
    <n v="0.34"/>
    <s v="Product04"/>
    <x v="3"/>
    <s v="Lt"/>
    <n v="44"/>
    <n v="48.84"/>
    <n v="660"/>
    <n v="732.6"/>
    <n v="21"/>
    <x v="0"/>
    <x v="0"/>
    <n v="249.084"/>
    <n v="4.84"/>
    <n v="72.599999999999994"/>
    <n v="5.6603773584905613E-2"/>
    <s v="Pequeña"/>
    <b v="1"/>
    <x v="0"/>
    <x v="17"/>
    <n v="-11.765599999999999"/>
    <n v="-176.48399999999998"/>
    <n v="483.51600000000002"/>
    <n v="-0.36500136500136493"/>
  </r>
  <r>
    <x v="10"/>
    <s v="P0003"/>
    <n v="9"/>
    <x v="2"/>
    <x v="0"/>
    <n v="0.28000000000000003"/>
    <s v="Product03"/>
    <x v="3"/>
    <s v="Kg"/>
    <n v="71"/>
    <n v="80.94"/>
    <n v="639"/>
    <n v="728.46"/>
    <n v="21"/>
    <x v="0"/>
    <x v="0"/>
    <n v="203.96879999999999"/>
    <n v="9.94"/>
    <n v="89.46"/>
    <n v="0.2"/>
    <s v="Pequeña"/>
    <b v="0"/>
    <x v="0"/>
    <x v="18"/>
    <n v="-12.723200000000006"/>
    <n v="-114.50880000000005"/>
    <n v="524.49120000000005"/>
    <n v="-0.21832358674463945"/>
  </r>
  <r>
    <x v="10"/>
    <s v="P0042"/>
    <n v="6"/>
    <x v="2"/>
    <x v="0"/>
    <n v="0"/>
    <s v="Product42"/>
    <x v="1"/>
    <s v="Ft"/>
    <n v="120"/>
    <n v="162"/>
    <n v="720"/>
    <n v="972"/>
    <n v="21"/>
    <x v="0"/>
    <x v="0"/>
    <n v="0"/>
    <n v="42"/>
    <n v="252"/>
    <n v="9.9099099099099169E-2"/>
    <s v="Pequeña"/>
    <b v="0"/>
    <x v="0"/>
    <x v="19"/>
    <n v="42"/>
    <n v="252"/>
    <n v="972"/>
    <n v="0.25925925925925924"/>
  </r>
  <r>
    <x v="11"/>
    <s v="P0034"/>
    <n v="6"/>
    <x v="2"/>
    <x v="1"/>
    <n v="0.13"/>
    <s v="Product34"/>
    <x v="4"/>
    <s v="Lt"/>
    <n v="55"/>
    <n v="58.3"/>
    <n v="330"/>
    <n v="349.8"/>
    <n v="25"/>
    <x v="0"/>
    <x v="0"/>
    <n v="45.473999999999997"/>
    <n v="3.3"/>
    <n v="19.8"/>
    <n v="0.12280701754385961"/>
    <s v="Pequeña"/>
    <b v="1"/>
    <x v="0"/>
    <x v="20"/>
    <n v="-4.2790000000000035"/>
    <n v="-25.674000000000021"/>
    <n v="304.32600000000002"/>
    <n v="-8.436347863803953E-2"/>
  </r>
  <r>
    <x v="11"/>
    <s v="P0035"/>
    <n v="7"/>
    <x v="2"/>
    <x v="0"/>
    <n v="0.25"/>
    <s v="Product35"/>
    <x v="4"/>
    <s v="No."/>
    <n v="5"/>
    <n v="6.7"/>
    <n v="35"/>
    <n v="46.9"/>
    <n v="25"/>
    <x v="0"/>
    <x v="0"/>
    <n v="11.725"/>
    <n v="1.7"/>
    <n v="11.9"/>
    <n v="0.25925925925925924"/>
    <s v="Pequeña"/>
    <b v="0"/>
    <x v="0"/>
    <x v="21"/>
    <n v="2.5000000000000355E-2"/>
    <n v="0.17500000000000249"/>
    <n v="35.174999999999997"/>
    <n v="4.9751243781095238E-3"/>
  </r>
  <r>
    <x v="11"/>
    <s v="P0031"/>
    <n v="14"/>
    <x v="2"/>
    <x v="0"/>
    <n v="0.08"/>
    <s v="Product31"/>
    <x v="4"/>
    <s v="Kg"/>
    <n v="93"/>
    <n v="104.16"/>
    <n v="1302"/>
    <n v="1458.24"/>
    <n v="25"/>
    <x v="0"/>
    <x v="0"/>
    <n v="116.6592"/>
    <n v="11.16"/>
    <n v="156.24"/>
    <n v="0.25373134328358216"/>
    <s v="Pequeña"/>
    <b v="0"/>
    <x v="0"/>
    <x v="22"/>
    <n v="2.8271999999999906"/>
    <n v="39.580799999999869"/>
    <n v="1341.5808"/>
    <n v="2.9503105590062015E-2"/>
  </r>
  <r>
    <x v="12"/>
    <s v="P0044"/>
    <n v="9"/>
    <x v="0"/>
    <x v="1"/>
    <n v="0.05"/>
    <s v="Product44"/>
    <x v="1"/>
    <s v="Kg"/>
    <n v="76"/>
    <n v="82.08"/>
    <n v="684"/>
    <n v="738.72"/>
    <n v="26"/>
    <x v="0"/>
    <x v="0"/>
    <n v="36.936"/>
    <n v="6.08"/>
    <n v="54.72"/>
    <n v="5.6603773584905613E-2"/>
    <s v="Pequeña"/>
    <b v="1"/>
    <x v="0"/>
    <x v="23"/>
    <n v="1.9759999999999991"/>
    <n v="17.783999999999992"/>
    <n v="701.78399999999999"/>
    <n v="2.5341130604288487E-2"/>
  </r>
  <r>
    <x v="12"/>
    <s v="P0006"/>
    <n v="7"/>
    <x v="1"/>
    <x v="1"/>
    <n v="0.53"/>
    <s v="Product06"/>
    <x v="3"/>
    <s v="Kg"/>
    <n v="75"/>
    <n v="85.5"/>
    <n v="525"/>
    <n v="598.5"/>
    <n v="26"/>
    <x v="0"/>
    <x v="0"/>
    <n v="317.20499999999998"/>
    <n v="10.5"/>
    <n v="73.5"/>
    <n v="0.10714285714285711"/>
    <s v="Mediana"/>
    <b v="1"/>
    <x v="0"/>
    <x v="24"/>
    <n v="-34.815000000000005"/>
    <n v="-243.70500000000004"/>
    <n v="281.29500000000002"/>
    <n v="-0.8663680477790221"/>
  </r>
  <r>
    <x v="12"/>
    <s v="P0001"/>
    <n v="7"/>
    <x v="1"/>
    <x v="0"/>
    <n v="0.53"/>
    <s v="Product01"/>
    <x v="3"/>
    <s v="Kg"/>
    <n v="98"/>
    <n v="103.88"/>
    <n v="686"/>
    <n v="727.16"/>
    <n v="26"/>
    <x v="0"/>
    <x v="0"/>
    <n v="385.39479999999998"/>
    <n v="5.88"/>
    <n v="41.16"/>
    <n v="5.660377358490562E-2"/>
    <s v="Pequeña"/>
    <b v="0"/>
    <x v="0"/>
    <x v="25"/>
    <n v="-49.176400000000008"/>
    <n v="-344.23480000000006"/>
    <n v="341.76519999999999"/>
    <n v="-1.0072260136491371"/>
  </r>
  <r>
    <x v="13"/>
    <s v="P0040"/>
    <n v="7"/>
    <x v="0"/>
    <x v="0"/>
    <n v="0.35"/>
    <s v="Product40"/>
    <x v="1"/>
    <s v="Kg"/>
    <n v="90"/>
    <n v="115.2"/>
    <n v="630"/>
    <n v="806.4"/>
    <n v="27"/>
    <x v="0"/>
    <x v="0"/>
    <n v="282.24"/>
    <n v="25.2"/>
    <n v="176.4"/>
    <n v="7.4074074074074056E-2"/>
    <s v="Pequeña"/>
    <b v="0"/>
    <x v="0"/>
    <x v="26"/>
    <n v="-15.120000000000005"/>
    <n v="-105.84000000000003"/>
    <n v="524.16"/>
    <n v="-0.20192307692307698"/>
  </r>
  <r>
    <x v="13"/>
    <s v="P0032"/>
    <n v="3"/>
    <x v="0"/>
    <x v="0"/>
    <n v="0.22"/>
    <s v="Product32"/>
    <x v="4"/>
    <s v="Kg"/>
    <n v="89"/>
    <n v="117.48"/>
    <n v="267"/>
    <n v="352.44"/>
    <n v="27"/>
    <x v="0"/>
    <x v="0"/>
    <n v="77.536799999999999"/>
    <n v="28.48"/>
    <n v="85.44"/>
    <n v="0.12280701754385964"/>
    <s v="Pequeña"/>
    <b v="0"/>
    <x v="0"/>
    <x v="27"/>
    <n v="2.6343999999999994"/>
    <n v="7.9031999999999982"/>
    <n v="274.90319999999997"/>
    <n v="2.8749028749028745E-2"/>
  </r>
  <r>
    <x v="14"/>
    <s v="P0004"/>
    <n v="10"/>
    <x v="1"/>
    <x v="1"/>
    <n v="0.5"/>
    <s v="Product04"/>
    <x v="3"/>
    <s v="Lt"/>
    <n v="44"/>
    <n v="48.84"/>
    <n v="440"/>
    <n v="488.4"/>
    <n v="28"/>
    <x v="0"/>
    <x v="0"/>
    <n v="244.2"/>
    <n v="4.84"/>
    <n v="48.4"/>
    <n v="0.24242424242424246"/>
    <s v="Pequeña"/>
    <b v="1"/>
    <x v="0"/>
    <x v="28"/>
    <n v="-19.579999999999998"/>
    <n v="-195.79999999999998"/>
    <n v="244.2"/>
    <n v="-0.80180180180180172"/>
  </r>
  <r>
    <x v="14"/>
    <s v="P0029"/>
    <n v="2"/>
    <x v="2"/>
    <x v="1"/>
    <n v="0.28000000000000003"/>
    <s v="Product29"/>
    <x v="4"/>
    <s v="Lt"/>
    <n v="47"/>
    <n v="53.11"/>
    <n v="94"/>
    <n v="106.22"/>
    <n v="28"/>
    <x v="0"/>
    <x v="0"/>
    <n v="29.741599999999998"/>
    <n v="6.11"/>
    <n v="12.22"/>
    <n v="0.21875000000000006"/>
    <s v="Pequeña"/>
    <b v="1"/>
    <x v="0"/>
    <x v="29"/>
    <n v="-8.7608000000000033"/>
    <n v="-17.521600000000007"/>
    <n v="76.478399999999993"/>
    <n v="-0.22910521140609647"/>
  </r>
  <r>
    <x v="15"/>
    <s v="P0010"/>
    <n v="7"/>
    <x v="1"/>
    <x v="0"/>
    <n v="0.24"/>
    <s v="Product10"/>
    <x v="2"/>
    <s v="Ft"/>
    <n v="148"/>
    <n v="164.28"/>
    <n v="1036"/>
    <n v="1149.96"/>
    <n v="2"/>
    <x v="1"/>
    <x v="0"/>
    <n v="275.99040000000002"/>
    <n v="16.28"/>
    <n v="113.96"/>
    <n v="0.1150442477876106"/>
    <s v="Pequeña"/>
    <b v="0"/>
    <x v="1"/>
    <x v="30"/>
    <n v="-23.147199999999998"/>
    <n v="-162.03039999999999"/>
    <n v="873.96960000000001"/>
    <n v="-0.18539592223802748"/>
  </r>
  <r>
    <x v="16"/>
    <s v="P0016"/>
    <n v="13"/>
    <x v="2"/>
    <x v="0"/>
    <n v="0.2"/>
    <s v="Product16"/>
    <x v="2"/>
    <s v="No."/>
    <n v="13"/>
    <n v="16.64"/>
    <n v="169"/>
    <n v="216.32"/>
    <n v="3"/>
    <x v="1"/>
    <x v="0"/>
    <n v="43.264000000000003"/>
    <n v="3.64"/>
    <n v="47.32"/>
    <n v="9.9099099099099169E-2"/>
    <s v="Pequeña"/>
    <b v="0"/>
    <x v="1"/>
    <x v="31"/>
    <n v="0.31200000000000117"/>
    <n v="4.0560000000000151"/>
    <n v="173.05599999999998"/>
    <n v="2.343750000000009E-2"/>
  </r>
  <r>
    <x v="16"/>
    <s v="P0022"/>
    <n v="2"/>
    <x v="0"/>
    <x v="1"/>
    <n v="0.45"/>
    <s v="Product22"/>
    <x v="0"/>
    <s v="Ft"/>
    <n v="121"/>
    <n v="141.57"/>
    <n v="242"/>
    <n v="283.14"/>
    <n v="3"/>
    <x v="1"/>
    <x v="0"/>
    <n v="127.413"/>
    <n v="20.57"/>
    <n v="41.14"/>
    <n v="9.90990990990991E-2"/>
    <s v="Mediana"/>
    <b v="1"/>
    <x v="1"/>
    <x v="32"/>
    <n v="-43.136500000000012"/>
    <n v="-86.273000000000025"/>
    <n v="155.72699999999998"/>
    <n v="-0.55400155400155426"/>
  </r>
  <r>
    <x v="17"/>
    <s v="P0037"/>
    <n v="4"/>
    <x v="1"/>
    <x v="0"/>
    <n v="0.06"/>
    <s v="Product37"/>
    <x v="1"/>
    <s v="Kg"/>
    <n v="67"/>
    <n v="85.76"/>
    <n v="268"/>
    <n v="343.04"/>
    <n v="4"/>
    <x v="1"/>
    <x v="0"/>
    <n v="20.5824"/>
    <n v="18.760000000000002"/>
    <n v="75.040000000000006"/>
    <n v="0.14529914529914525"/>
    <s v="Pequeña"/>
    <b v="0"/>
    <x v="1"/>
    <x v="33"/>
    <n v="13.614400000000003"/>
    <n v="54.457600000000014"/>
    <n v="322.45760000000001"/>
    <n v="0.1688829787234043"/>
  </r>
  <r>
    <x v="18"/>
    <s v="P0043"/>
    <n v="7"/>
    <x v="1"/>
    <x v="1"/>
    <n v="0.37"/>
    <s v="Product43"/>
    <x v="1"/>
    <s v="Kg"/>
    <n v="67"/>
    <n v="83.08"/>
    <n v="469"/>
    <n v="581.55999999999995"/>
    <n v="5"/>
    <x v="1"/>
    <x v="0"/>
    <n v="215.1772"/>
    <n v="16.079999999999998"/>
    <n v="112.56"/>
    <n v="0.21875000000000003"/>
    <s v="Pequeña"/>
    <b v="1"/>
    <x v="1"/>
    <x v="34"/>
    <n v="-14.659599999999998"/>
    <n v="-102.61719999999998"/>
    <n v="366.38279999999997"/>
    <n v="-0.28008192524321551"/>
  </r>
  <r>
    <x v="18"/>
    <s v="P0005"/>
    <n v="1"/>
    <x v="2"/>
    <x v="1"/>
    <n v="0.37"/>
    <s v="Product05"/>
    <x v="3"/>
    <s v="Ft"/>
    <n v="133"/>
    <n v="155.61000000000001"/>
    <n v="133"/>
    <n v="155.61000000000001"/>
    <n v="5"/>
    <x v="1"/>
    <x v="0"/>
    <n v="57.575699999999998"/>
    <n v="22.61"/>
    <n v="22.61"/>
    <n v="0.21875000000000006"/>
    <s v="Pequeña"/>
    <b v="1"/>
    <x v="1"/>
    <x v="35"/>
    <n v="-34.965699999999998"/>
    <n v="-34.965699999999998"/>
    <n v="98.034300000000016"/>
    <n v="-0.35666802333468994"/>
  </r>
  <r>
    <x v="19"/>
    <s v="P0035"/>
    <n v="1"/>
    <x v="2"/>
    <x v="1"/>
    <n v="0.47"/>
    <s v="Product35"/>
    <x v="4"/>
    <s v="No."/>
    <n v="5"/>
    <n v="6.7"/>
    <n v="5"/>
    <n v="6.7"/>
    <n v="6"/>
    <x v="1"/>
    <x v="0"/>
    <n v="3.149"/>
    <n v="1.7"/>
    <n v="1.7"/>
    <n v="0.14529914529914537"/>
    <s v="Pequeña"/>
    <b v="1"/>
    <x v="1"/>
    <x v="36"/>
    <n v="-1.4489999999999998"/>
    <n v="-1.4489999999999998"/>
    <n v="3.5510000000000002"/>
    <n v="-0.40805406927626015"/>
  </r>
  <r>
    <x v="20"/>
    <s v="P0034"/>
    <n v="14"/>
    <x v="2"/>
    <x v="0"/>
    <n v="0.02"/>
    <s v="Product34"/>
    <x v="4"/>
    <s v="Lt"/>
    <n v="55"/>
    <n v="58.3"/>
    <n v="770"/>
    <n v="816.2"/>
    <n v="9"/>
    <x v="1"/>
    <x v="0"/>
    <n v="16.324000000000002"/>
    <n v="3.3"/>
    <n v="46.2"/>
    <n v="0.19354838709677419"/>
    <s v="Pequeña"/>
    <b v="0"/>
    <x v="1"/>
    <x v="37"/>
    <n v="2.1340000000000003"/>
    <n v="29.876000000000005"/>
    <n v="799.87600000000009"/>
    <n v="3.7350789372352713E-2"/>
  </r>
  <r>
    <x v="21"/>
    <s v="P0008"/>
    <n v="7"/>
    <x v="2"/>
    <x v="1"/>
    <n v="0.49"/>
    <s v="Product08"/>
    <x v="3"/>
    <s v="Kg"/>
    <n v="83"/>
    <n v="94.62"/>
    <n v="581"/>
    <n v="662.34"/>
    <n v="12"/>
    <x v="1"/>
    <x v="0"/>
    <n v="324.54660000000001"/>
    <n v="11.62"/>
    <n v="81.34"/>
    <n v="0.19354838709677416"/>
    <s v="Pequeña"/>
    <b v="1"/>
    <x v="1"/>
    <x v="38"/>
    <n v="-34.7438"/>
    <n v="-243.20660000000001"/>
    <n v="337.79340000000002"/>
    <n v="-0.71998624011007906"/>
  </r>
  <r>
    <x v="21"/>
    <s v="P0023"/>
    <n v="9"/>
    <x v="1"/>
    <x v="1"/>
    <n v="0.44"/>
    <s v="Product23"/>
    <x v="0"/>
    <s v="Ft"/>
    <n v="141"/>
    <n v="149.46"/>
    <n v="1269"/>
    <n v="1345.14"/>
    <n v="12"/>
    <x v="1"/>
    <x v="0"/>
    <n v="591.86159999999995"/>
    <n v="8.4600000000000009"/>
    <n v="76.14"/>
    <n v="0.2537313432835821"/>
    <s v="Mediana"/>
    <b v="1"/>
    <x v="1"/>
    <x v="39"/>
    <n v="-57.302399999999992"/>
    <n v="-515.72159999999997"/>
    <n v="753.27840000000015"/>
    <n v="-0.68463611859838258"/>
  </r>
  <r>
    <x v="22"/>
    <s v="P0027"/>
    <n v="4"/>
    <x v="2"/>
    <x v="0"/>
    <n v="0"/>
    <s v="Product27"/>
    <x v="4"/>
    <s v="Lt"/>
    <n v="48"/>
    <n v="57.12"/>
    <n v="192"/>
    <n v="228.48"/>
    <n v="15"/>
    <x v="1"/>
    <x v="0"/>
    <n v="0"/>
    <n v="9.1199999999999992"/>
    <n v="36.479999999999997"/>
    <n v="5.6603773584905613E-2"/>
    <s v="Pequeña"/>
    <b v="0"/>
    <x v="1"/>
    <x v="40"/>
    <n v="9.1199999999999974"/>
    <n v="36.47999999999999"/>
    <n v="228.48"/>
    <n v="0.15966386554621845"/>
  </r>
  <r>
    <x v="23"/>
    <s v="P0015"/>
    <n v="6"/>
    <x v="1"/>
    <x v="1"/>
    <n v="0.25"/>
    <s v="Product15"/>
    <x v="2"/>
    <s v="No."/>
    <n v="12"/>
    <n v="15.72"/>
    <n v="72"/>
    <n v="94.32"/>
    <n v="18"/>
    <x v="1"/>
    <x v="0"/>
    <n v="23.58"/>
    <n v="3.72"/>
    <n v="22.32"/>
    <n v="5.660377358490571E-2"/>
    <s v="Mediana"/>
    <b v="1"/>
    <x v="1"/>
    <x v="41"/>
    <n v="-0.20999999999999908"/>
    <n v="-1.2599999999999945"/>
    <n v="70.739999999999995"/>
    <n v="-1.7811704834605521E-2"/>
  </r>
  <r>
    <x v="24"/>
    <s v="P0030"/>
    <n v="11"/>
    <x v="1"/>
    <x v="1"/>
    <n v="0.5"/>
    <s v="Product30"/>
    <x v="4"/>
    <s v="Ft"/>
    <n v="148"/>
    <n v="201.28"/>
    <n v="1628"/>
    <n v="2214.08"/>
    <n v="20"/>
    <x v="1"/>
    <x v="0"/>
    <n v="1107.04"/>
    <n v="53.28"/>
    <n v="586.08000000000004"/>
    <n v="0.1228070175438597"/>
    <s v="Pequeña"/>
    <b v="1"/>
    <x v="1"/>
    <x v="42"/>
    <n v="-47.36"/>
    <n v="-520.96"/>
    <n v="1107.04"/>
    <n v="-0.4705882352941177"/>
  </r>
  <r>
    <x v="25"/>
    <s v="P0013"/>
    <n v="5"/>
    <x v="1"/>
    <x v="1"/>
    <n v="0.14000000000000001"/>
    <s v="Product13"/>
    <x v="2"/>
    <s v="Kg"/>
    <n v="112"/>
    <n v="122.08"/>
    <n v="560"/>
    <n v="610.4"/>
    <n v="22"/>
    <x v="1"/>
    <x v="0"/>
    <n v="85.456000000000003"/>
    <n v="10.08"/>
    <n v="50.4"/>
    <n v="0.15966386554621845"/>
    <s v="Pequeña"/>
    <b v="1"/>
    <x v="1"/>
    <x v="43"/>
    <n v="-7.0112000000000023"/>
    <n v="-35.056000000000012"/>
    <n v="524.94399999999996"/>
    <n v="-6.678045658203545E-2"/>
  </r>
  <r>
    <x v="26"/>
    <s v="P0025"/>
    <n v="3"/>
    <x v="2"/>
    <x v="1"/>
    <n v="0.42"/>
    <s v="Product25"/>
    <x v="0"/>
    <s v="No."/>
    <n v="7"/>
    <n v="8.33"/>
    <n v="21"/>
    <n v="24.99"/>
    <n v="23"/>
    <x v="1"/>
    <x v="0"/>
    <n v="10.495799999999999"/>
    <n v="1.33"/>
    <n v="3.99"/>
    <n v="0.23664122137404586"/>
    <s v="Grande"/>
    <b v="1"/>
    <x v="1"/>
    <x v="44"/>
    <n v="-2.1685999999999996"/>
    <n v="-6.5057999999999989"/>
    <n v="14.494199999999999"/>
    <n v="-0.44885540423065773"/>
  </r>
  <r>
    <x v="26"/>
    <s v="P0005"/>
    <n v="2"/>
    <x v="2"/>
    <x v="0"/>
    <n v="0.14000000000000001"/>
    <s v="Product05"/>
    <x v="3"/>
    <s v="Ft"/>
    <n v="133"/>
    <n v="155.61000000000001"/>
    <n v="266"/>
    <n v="311.22000000000003"/>
    <n v="23"/>
    <x v="1"/>
    <x v="0"/>
    <n v="43.570799999999998"/>
    <n v="22.61"/>
    <n v="45.22"/>
    <n v="0.26470588235294118"/>
    <s v="Pequeña"/>
    <b v="0"/>
    <x v="1"/>
    <x v="45"/>
    <n v="0.82460000000000377"/>
    <n v="1.6492000000000075"/>
    <n v="267.64920000000001"/>
    <n v="6.1617968594713064E-3"/>
  </r>
  <r>
    <x v="27"/>
    <s v="P0002"/>
    <n v="4"/>
    <x v="0"/>
    <x v="0"/>
    <n v="0.34"/>
    <s v="Product02"/>
    <x v="3"/>
    <s v="Kg"/>
    <n v="105"/>
    <n v="142.80000000000001"/>
    <n v="420"/>
    <n v="571.20000000000005"/>
    <n v="25"/>
    <x v="1"/>
    <x v="0"/>
    <n v="194.208"/>
    <n v="37.799999999999997"/>
    <n v="151.19999999999999"/>
    <n v="8.2568807339449532E-2"/>
    <s v="Pequeña"/>
    <b v="0"/>
    <x v="1"/>
    <x v="46"/>
    <n v="-10.751999999999995"/>
    <n v="-43.007999999999981"/>
    <n v="376.99200000000008"/>
    <n v="-0.11408199643493754"/>
  </r>
  <r>
    <x v="27"/>
    <s v="P0032"/>
    <n v="11"/>
    <x v="1"/>
    <x v="1"/>
    <n v="0.02"/>
    <s v="Product32"/>
    <x v="4"/>
    <s v="Kg"/>
    <n v="89"/>
    <n v="117.48"/>
    <n v="979"/>
    <n v="1292.28"/>
    <n v="25"/>
    <x v="1"/>
    <x v="0"/>
    <n v="25.845600000000001"/>
    <n v="28.48"/>
    <n v="313.27999999999997"/>
    <n v="0.1596638655462185"/>
    <s v="Pequeña"/>
    <b v="1"/>
    <x v="1"/>
    <x v="47"/>
    <n v="26.130400000000009"/>
    <n v="287.4344000000001"/>
    <n v="1266.4343999999999"/>
    <n v="0.22696351267779849"/>
  </r>
  <r>
    <x v="27"/>
    <s v="P0030"/>
    <n v="2"/>
    <x v="2"/>
    <x v="0"/>
    <n v="0.45"/>
    <s v="Product30"/>
    <x v="4"/>
    <s v="Ft"/>
    <n v="148"/>
    <n v="201.28"/>
    <n v="296"/>
    <n v="402.56"/>
    <n v="25"/>
    <x v="1"/>
    <x v="0"/>
    <n v="181.15199999999999"/>
    <n v="53.28"/>
    <n v="106.56"/>
    <n v="0.14529914529914537"/>
    <s v="Pequeña"/>
    <b v="0"/>
    <x v="1"/>
    <x v="48"/>
    <n v="-37.296000000000006"/>
    <n v="-74.592000000000013"/>
    <n v="221.40800000000002"/>
    <n v="-0.33689839572192515"/>
  </r>
  <r>
    <x v="28"/>
    <s v="P0018"/>
    <n v="11"/>
    <x v="0"/>
    <x v="0"/>
    <n v="0.45"/>
    <s v="Product18"/>
    <x v="2"/>
    <s v="No."/>
    <n v="37"/>
    <n v="49.21"/>
    <n v="407"/>
    <n v="541.30999999999995"/>
    <n v="27"/>
    <x v="1"/>
    <x v="0"/>
    <n v="243.58949999999999"/>
    <n v="12.21"/>
    <n v="134.31"/>
    <n v="0.26470588235294118"/>
    <s v="Mediana"/>
    <b v="0"/>
    <x v="1"/>
    <x v="49"/>
    <n v="-9.9344999999999999"/>
    <n v="-109.2795"/>
    <n v="297.72049999999996"/>
    <n v="-0.36705399863294602"/>
  </r>
  <r>
    <x v="29"/>
    <s v="P0011"/>
    <n v="1"/>
    <x v="2"/>
    <x v="0"/>
    <n v="0.53"/>
    <s v="Product11"/>
    <x v="2"/>
    <s v="Lt"/>
    <n v="44"/>
    <n v="48.4"/>
    <n v="44"/>
    <n v="48.4"/>
    <n v="3"/>
    <x v="2"/>
    <x v="0"/>
    <n v="25.652000000000001"/>
    <n v="4.4000000000000004"/>
    <n v="4.4000000000000004"/>
    <n v="0.26470588235294124"/>
    <s v="Pequeña"/>
    <b v="0"/>
    <x v="2"/>
    <x v="50"/>
    <n v="-21.252000000000002"/>
    <n v="-21.252000000000002"/>
    <n v="22.747999999999998"/>
    <n v="-0.93423597678916848"/>
  </r>
  <r>
    <x v="30"/>
    <s v="P0021"/>
    <n v="9"/>
    <x v="2"/>
    <x v="1"/>
    <n v="0.49"/>
    <s v="Product21"/>
    <x v="0"/>
    <s v="Ft"/>
    <n v="126"/>
    <n v="162.54"/>
    <n v="1134"/>
    <n v="1462.86"/>
    <n v="7"/>
    <x v="2"/>
    <x v="0"/>
    <n v="716.80139999999994"/>
    <n v="36.54"/>
    <n v="328.86"/>
    <n v="0.24242424242424246"/>
    <s v="Pequeña"/>
    <b v="1"/>
    <x v="2"/>
    <x v="51"/>
    <n v="-43.104600000000005"/>
    <n v="-387.94140000000004"/>
    <n v="746.05859999999996"/>
    <n v="-0.51998784009727927"/>
  </r>
  <r>
    <x v="31"/>
    <s v="P0027"/>
    <n v="6"/>
    <x v="1"/>
    <x v="1"/>
    <n v="0.36"/>
    <s v="Product27"/>
    <x v="4"/>
    <s v="Lt"/>
    <n v="48"/>
    <n v="57.12"/>
    <n v="288"/>
    <n v="342.72"/>
    <n v="8"/>
    <x v="2"/>
    <x v="0"/>
    <n v="123.3792"/>
    <n v="9.1199999999999992"/>
    <n v="54.72"/>
    <n v="0.24812030075187969"/>
    <s v="Pequeña"/>
    <b v="1"/>
    <x v="2"/>
    <x v="52"/>
    <n v="-11.443200000000004"/>
    <n v="-68.659200000000027"/>
    <n v="219.34080000000003"/>
    <n v="-0.31302521008403367"/>
  </r>
  <r>
    <x v="31"/>
    <s v="P0044"/>
    <n v="9"/>
    <x v="1"/>
    <x v="0"/>
    <n v="0.1"/>
    <s v="Product44"/>
    <x v="1"/>
    <s v="Kg"/>
    <n v="76"/>
    <n v="82.08"/>
    <n v="684"/>
    <n v="738.72"/>
    <n v="8"/>
    <x v="2"/>
    <x v="0"/>
    <n v="73.872"/>
    <n v="6.08"/>
    <n v="54.72"/>
    <n v="9.0909090909090884E-2"/>
    <s v="Mediana"/>
    <b v="0"/>
    <x v="2"/>
    <x v="53"/>
    <n v="-2.1280000000000001"/>
    <n v="-19.152000000000001"/>
    <n v="664.84800000000007"/>
    <n v="-2.8806584362139915E-2"/>
  </r>
  <r>
    <x v="32"/>
    <s v="P0029"/>
    <n v="6"/>
    <x v="0"/>
    <x v="0"/>
    <n v="0.44"/>
    <s v="Product29"/>
    <x v="4"/>
    <s v="Lt"/>
    <n v="47"/>
    <n v="53.11"/>
    <n v="282"/>
    <n v="318.66000000000003"/>
    <n v="9"/>
    <x v="2"/>
    <x v="0"/>
    <n v="140.21039999999999"/>
    <n v="6.11"/>
    <n v="36.659999999999997"/>
    <n v="0.22480620155038755"/>
    <s v="Pequeña"/>
    <b v="0"/>
    <x v="2"/>
    <x v="54"/>
    <n v="-17.258400000000002"/>
    <n v="-103.55040000000001"/>
    <n v="178.44960000000003"/>
    <n v="-0.5802781289506953"/>
  </r>
  <r>
    <x v="33"/>
    <s v="P0025"/>
    <n v="11"/>
    <x v="2"/>
    <x v="1"/>
    <n v="0.5"/>
    <s v="Product25"/>
    <x v="0"/>
    <s v="No."/>
    <n v="7"/>
    <n v="8.33"/>
    <n v="77"/>
    <n v="91.63"/>
    <n v="11"/>
    <x v="2"/>
    <x v="0"/>
    <n v="45.814999999999998"/>
    <n v="1.33"/>
    <n v="14.63"/>
    <n v="0.15966386554621842"/>
    <s v="Pequeña"/>
    <b v="1"/>
    <x v="2"/>
    <x v="55"/>
    <n v="-2.835"/>
    <n v="-31.184999999999999"/>
    <n v="45.814999999999998"/>
    <n v="-0.68067226890756305"/>
  </r>
  <r>
    <x v="34"/>
    <s v="P0028"/>
    <n v="10"/>
    <x v="0"/>
    <x v="1"/>
    <n v="0.18"/>
    <s v="Product28"/>
    <x v="4"/>
    <s v="No."/>
    <n v="37"/>
    <n v="41.81"/>
    <n v="370"/>
    <n v="418.1"/>
    <n v="13"/>
    <x v="2"/>
    <x v="0"/>
    <n v="75.257999999999996"/>
    <n v="4.8099999999999996"/>
    <n v="48.1"/>
    <n v="7.4074074074074056E-2"/>
    <s v="Pequeña"/>
    <b v="1"/>
    <x v="2"/>
    <x v="56"/>
    <n v="-2.7158000000000015"/>
    <n v="-27.158000000000015"/>
    <n v="342.84200000000004"/>
    <n v="-7.9214331966328544E-2"/>
  </r>
  <r>
    <x v="35"/>
    <s v="P0039"/>
    <n v="11"/>
    <x v="1"/>
    <x v="1"/>
    <n v="0.19"/>
    <s v="Product39"/>
    <x v="1"/>
    <s v="No."/>
    <n v="37"/>
    <n v="42.55"/>
    <n v="407"/>
    <n v="468.05"/>
    <n v="15"/>
    <x v="2"/>
    <x v="0"/>
    <n v="88.929500000000004"/>
    <n v="5.55"/>
    <n v="61.05"/>
    <n v="0.1150442477876106"/>
    <s v="Pequeña"/>
    <b v="1"/>
    <x v="2"/>
    <x v="57"/>
    <n v="-2.5345000000000013"/>
    <n v="-27.879500000000014"/>
    <n v="379.12049999999999"/>
    <n v="-7.3537305421363428E-2"/>
  </r>
  <r>
    <x v="36"/>
    <s v="P0012"/>
    <n v="14"/>
    <x v="2"/>
    <x v="1"/>
    <n v="0.02"/>
    <s v="Product12"/>
    <x v="2"/>
    <s v="Kg"/>
    <n v="73"/>
    <n v="94.17"/>
    <n v="1022"/>
    <n v="1318.38"/>
    <n v="16"/>
    <x v="2"/>
    <x v="0"/>
    <n v="26.367599999999999"/>
    <n v="21.17"/>
    <n v="296.38"/>
    <n v="0.1596638655462185"/>
    <s v="Pequeña"/>
    <b v="1"/>
    <x v="2"/>
    <x v="58"/>
    <n v="19.286600000000007"/>
    <n v="270.01240000000007"/>
    <n v="1292.0124000000001"/>
    <n v="0.20898591994937515"/>
  </r>
  <r>
    <x v="37"/>
    <s v="P0042"/>
    <n v="8"/>
    <x v="0"/>
    <x v="1"/>
    <n v="7.0000000000000007E-2"/>
    <s v="Product42"/>
    <x v="1"/>
    <s v="Ft"/>
    <n v="120"/>
    <n v="162"/>
    <n v="960"/>
    <n v="1296"/>
    <n v="18"/>
    <x v="2"/>
    <x v="0"/>
    <n v="90.72"/>
    <n v="42"/>
    <n v="336"/>
    <n v="0.11504424778761067"/>
    <s v="Pequeña"/>
    <b v="1"/>
    <x v="2"/>
    <x v="59"/>
    <n v="30.659999999999997"/>
    <n v="245.27999999999997"/>
    <n v="1205.28"/>
    <n v="0.20350457984866585"/>
  </r>
  <r>
    <x v="38"/>
    <s v="P0028"/>
    <n v="9"/>
    <x v="1"/>
    <x v="1"/>
    <n v="0.06"/>
    <s v="Product28"/>
    <x v="4"/>
    <s v="No."/>
    <n v="37"/>
    <n v="41.81"/>
    <n v="333"/>
    <n v="376.29"/>
    <n v="19"/>
    <x v="2"/>
    <x v="0"/>
    <n v="22.577400000000001"/>
    <n v="4.8099999999999996"/>
    <n v="43.29"/>
    <n v="0.13043478260869559"/>
    <s v="Mediana"/>
    <b v="1"/>
    <x v="2"/>
    <x v="60"/>
    <n v="2.301400000000001"/>
    <n v="20.712600000000009"/>
    <n v="353.71260000000001"/>
    <n v="5.8557710412351749E-2"/>
  </r>
  <r>
    <x v="39"/>
    <s v="P0020"/>
    <n v="13"/>
    <x v="1"/>
    <x v="0"/>
    <n v="0.25"/>
    <s v="Product20"/>
    <x v="0"/>
    <s v="Lt"/>
    <n v="61"/>
    <n v="76.25"/>
    <n v="793"/>
    <n v="991.25"/>
    <n v="21"/>
    <x v="2"/>
    <x v="0"/>
    <n v="247.8125"/>
    <n v="15.25"/>
    <n v="198.25"/>
    <n v="0.22480620155038758"/>
    <s v="Mediana"/>
    <b v="0"/>
    <x v="2"/>
    <x v="61"/>
    <n v="-3.8125"/>
    <n v="-49.5625"/>
    <n v="743.4375"/>
    <n v="-6.6666666666666666E-2"/>
  </r>
  <r>
    <x v="39"/>
    <s v="P0039"/>
    <n v="7"/>
    <x v="2"/>
    <x v="0"/>
    <n v="0.18"/>
    <s v="Product39"/>
    <x v="1"/>
    <s v="No."/>
    <n v="37"/>
    <n v="42.55"/>
    <n v="259"/>
    <n v="297.85000000000002"/>
    <n v="21"/>
    <x v="2"/>
    <x v="0"/>
    <n v="53.613"/>
    <n v="5.55"/>
    <n v="38.85"/>
    <n v="0.25925925925925924"/>
    <s v="Pequeña"/>
    <b v="0"/>
    <x v="2"/>
    <x v="62"/>
    <n v="-2.1090000000000018"/>
    <n v="-14.763000000000012"/>
    <n v="244.23700000000002"/>
    <n v="-6.0445387062566323E-2"/>
  </r>
  <r>
    <x v="40"/>
    <s v="P0002"/>
    <n v="8"/>
    <x v="1"/>
    <x v="0"/>
    <n v="0.47"/>
    <s v="Product02"/>
    <x v="3"/>
    <s v="Kg"/>
    <n v="105"/>
    <n v="142.80000000000001"/>
    <n v="840"/>
    <n v="1142.4000000000001"/>
    <n v="22"/>
    <x v="2"/>
    <x v="0"/>
    <n v="536.928"/>
    <n v="37.799999999999997"/>
    <n v="302.39999999999998"/>
    <n v="0.11504424778761067"/>
    <s v="Mediana"/>
    <b v="0"/>
    <x v="2"/>
    <x v="63"/>
    <n v="-29.315999999999988"/>
    <n v="-234.52799999999991"/>
    <n v="605.47200000000009"/>
    <n v="-0.38734739178690325"/>
  </r>
  <r>
    <x v="40"/>
    <s v="P0012"/>
    <n v="4"/>
    <x v="1"/>
    <x v="0"/>
    <n v="0.39"/>
    <s v="Product12"/>
    <x v="2"/>
    <s v="Kg"/>
    <n v="73"/>
    <n v="94.17"/>
    <n v="292"/>
    <n v="376.68"/>
    <n v="22"/>
    <x v="2"/>
    <x v="0"/>
    <n v="146.90520000000001"/>
    <n v="21.17"/>
    <n v="84.68"/>
    <n v="0.13043478260869557"/>
    <s v="Pequeña"/>
    <b v="0"/>
    <x v="2"/>
    <x v="64"/>
    <n v="-15.5563"/>
    <n v="-62.225200000000001"/>
    <n v="229.7748"/>
    <n v="-0.27080950565510231"/>
  </r>
  <r>
    <x v="41"/>
    <s v="P0024"/>
    <n v="14"/>
    <x v="1"/>
    <x v="1"/>
    <n v="7.0000000000000007E-2"/>
    <s v="Product24"/>
    <x v="0"/>
    <s v="Ft"/>
    <n v="144"/>
    <n v="156.96"/>
    <n v="2016"/>
    <n v="2197.44"/>
    <n v="25"/>
    <x v="2"/>
    <x v="0"/>
    <n v="153.82079999999999"/>
    <n v="12.96"/>
    <n v="181.44"/>
    <n v="0.2"/>
    <s v="Mediana"/>
    <b v="1"/>
    <x v="2"/>
    <x v="65"/>
    <n v="1.9728000000000065"/>
    <n v="27.619200000000092"/>
    <n v="2043.6192000000001"/>
    <n v="1.3514846601558691E-2"/>
  </r>
  <r>
    <x v="41"/>
    <s v="P0006"/>
    <n v="4"/>
    <x v="2"/>
    <x v="1"/>
    <n v="0.01"/>
    <s v="Product06"/>
    <x v="3"/>
    <s v="Kg"/>
    <n v="75"/>
    <n v="85.5"/>
    <n v="300"/>
    <n v="342"/>
    <n v="25"/>
    <x v="2"/>
    <x v="0"/>
    <n v="3.42"/>
    <n v="10.5"/>
    <n v="42"/>
    <n v="0.22480620155038761"/>
    <s v="Pequeña"/>
    <b v="1"/>
    <x v="2"/>
    <x v="66"/>
    <n v="9.644999999999996"/>
    <n v="38.579999999999984"/>
    <n v="338.58"/>
    <n v="0.11394648236753496"/>
  </r>
  <r>
    <x v="41"/>
    <s v="P0029"/>
    <n v="8"/>
    <x v="2"/>
    <x v="1"/>
    <n v="0.17"/>
    <s v="Product29"/>
    <x v="4"/>
    <s v="Lt"/>
    <n v="47"/>
    <n v="53.11"/>
    <n v="376"/>
    <n v="424.88"/>
    <n v="25"/>
    <x v="2"/>
    <x v="0"/>
    <n v="72.229600000000005"/>
    <n v="6.11"/>
    <n v="48.88"/>
    <n v="0.26470588235294124"/>
    <s v="Grande"/>
    <b v="1"/>
    <x v="2"/>
    <x v="67"/>
    <n v="-2.9187000000000012"/>
    <n v="-23.349600000000009"/>
    <n v="352.65039999999999"/>
    <n v="-6.6211749653481214E-2"/>
  </r>
  <r>
    <x v="41"/>
    <s v="P0038"/>
    <n v="2"/>
    <x v="2"/>
    <x v="0"/>
    <n v="0.02"/>
    <s v="Product38"/>
    <x v="1"/>
    <s v="Kg"/>
    <n v="72"/>
    <n v="79.92"/>
    <n v="144"/>
    <n v="159.84"/>
    <n v="25"/>
    <x v="2"/>
    <x v="0"/>
    <n v="3.1968000000000001"/>
    <n v="7.92"/>
    <n v="15.84"/>
    <n v="9.9099099099099114E-2"/>
    <s v="Pequeña"/>
    <b v="0"/>
    <x v="2"/>
    <x v="68"/>
    <n v="6.3216000000000037"/>
    <n v="12.643200000000007"/>
    <n v="156.64320000000001"/>
    <n v="8.0713366427652186E-2"/>
  </r>
  <r>
    <x v="42"/>
    <s v="P0001"/>
    <n v="4"/>
    <x v="2"/>
    <x v="1"/>
    <n v="0.23"/>
    <s v="Product01"/>
    <x v="3"/>
    <s v="Kg"/>
    <n v="98"/>
    <n v="103.88"/>
    <n v="392"/>
    <n v="415.52"/>
    <n v="26"/>
    <x v="2"/>
    <x v="0"/>
    <n v="95.569599999999994"/>
    <n v="5.88"/>
    <n v="23.52"/>
    <n v="0.12280701754385964"/>
    <s v="Pequeña"/>
    <b v="1"/>
    <x v="2"/>
    <x v="69"/>
    <n v="-18.0124"/>
    <n v="-72.049599999999998"/>
    <n v="319.9504"/>
    <n v="-0.22518990443518744"/>
  </r>
  <r>
    <x v="42"/>
    <s v="P0042"/>
    <n v="1"/>
    <x v="2"/>
    <x v="1"/>
    <n v="0.23"/>
    <s v="Product42"/>
    <x v="1"/>
    <s v="Ft"/>
    <n v="120"/>
    <n v="162"/>
    <n v="120"/>
    <n v="162"/>
    <n v="26"/>
    <x v="2"/>
    <x v="0"/>
    <n v="37.26"/>
    <n v="42"/>
    <n v="42"/>
    <n v="0.1150442477876106"/>
    <s v="Pequeña"/>
    <b v="1"/>
    <x v="2"/>
    <x v="70"/>
    <n v="4.7399999999999949"/>
    <n v="4.7399999999999949"/>
    <n v="124.74000000000001"/>
    <n v="3.7999037999037956E-2"/>
  </r>
  <r>
    <x v="42"/>
    <s v="P0010"/>
    <n v="9"/>
    <x v="2"/>
    <x v="0"/>
    <n v="0.48"/>
    <s v="Product10"/>
    <x v="2"/>
    <s v="Ft"/>
    <n v="148"/>
    <n v="164.28"/>
    <n v="1332"/>
    <n v="1478.52"/>
    <n v="26"/>
    <x v="2"/>
    <x v="0"/>
    <n v="709.68960000000004"/>
    <n v="16.28"/>
    <n v="146.52000000000001"/>
    <n v="8.2568807339449588E-2"/>
    <s v="Pequeña"/>
    <b v="0"/>
    <x v="2"/>
    <x v="71"/>
    <n v="-62.574399999999997"/>
    <n v="-563.16959999999995"/>
    <n v="768.83039999999994"/>
    <n v="-0.73250173250173245"/>
  </r>
  <r>
    <x v="43"/>
    <s v="P0030"/>
    <n v="3"/>
    <x v="2"/>
    <x v="0"/>
    <n v="0.12"/>
    <s v="Product30"/>
    <x v="4"/>
    <s v="Ft"/>
    <n v="148"/>
    <n v="201.28"/>
    <n v="444"/>
    <n v="603.84"/>
    <n v="27"/>
    <x v="2"/>
    <x v="0"/>
    <n v="72.460800000000006"/>
    <n v="53.28"/>
    <n v="159.84"/>
    <n v="5.660377358490562E-2"/>
    <s v="Pequeña"/>
    <b v="0"/>
    <x v="2"/>
    <x v="72"/>
    <n v="29.12639999999999"/>
    <n v="87.379199999999969"/>
    <n v="531.37920000000008"/>
    <n v="0.1644385026737967"/>
  </r>
  <r>
    <x v="44"/>
    <s v="P0007"/>
    <n v="8"/>
    <x v="1"/>
    <x v="1"/>
    <n v="0.01"/>
    <s v="Product07"/>
    <x v="3"/>
    <s v="Lt"/>
    <n v="43"/>
    <n v="47.73"/>
    <n v="344"/>
    <n v="381.84"/>
    <n v="28"/>
    <x v="2"/>
    <x v="0"/>
    <n v="3.8184"/>
    <n v="4.7300000000000004"/>
    <n v="37.840000000000003"/>
    <n v="0.25925925925925924"/>
    <s v="Mediana"/>
    <b v="1"/>
    <x v="2"/>
    <x v="73"/>
    <n v="4.2526999999999973"/>
    <n v="34.021599999999978"/>
    <n v="378.02159999999998"/>
    <n v="8.999908999908994E-2"/>
  </r>
  <r>
    <x v="45"/>
    <s v="P0038"/>
    <n v="1"/>
    <x v="1"/>
    <x v="1"/>
    <n v="0.43"/>
    <s v="Product38"/>
    <x v="1"/>
    <s v="Kg"/>
    <n v="72"/>
    <n v="79.92"/>
    <n v="72"/>
    <n v="79.92"/>
    <n v="30"/>
    <x v="2"/>
    <x v="0"/>
    <n v="34.365600000000001"/>
    <n v="7.92"/>
    <n v="7.92"/>
    <n v="9.9099099099099114E-2"/>
    <s v="Pequeña"/>
    <b v="1"/>
    <x v="2"/>
    <x v="74"/>
    <n v="-26.445599999999999"/>
    <n v="-26.445599999999999"/>
    <n v="45.554400000000001"/>
    <n v="-0.58052789631737001"/>
  </r>
  <r>
    <x v="46"/>
    <s v="P0042"/>
    <n v="3"/>
    <x v="2"/>
    <x v="1"/>
    <n v="0.24"/>
    <s v="Product42"/>
    <x v="1"/>
    <s v="Ft"/>
    <n v="120"/>
    <n v="162"/>
    <n v="360"/>
    <n v="486"/>
    <n v="31"/>
    <x v="2"/>
    <x v="0"/>
    <n v="116.64"/>
    <n v="42"/>
    <n v="126"/>
    <n v="0.26470588235294118"/>
    <s v="Pequeña"/>
    <b v="1"/>
    <x v="2"/>
    <x v="75"/>
    <n v="3.1200000000000045"/>
    <n v="9.3600000000000136"/>
    <n v="369.36"/>
    <n v="2.5341130604288536E-2"/>
  </r>
  <r>
    <x v="47"/>
    <s v="P0040"/>
    <n v="4"/>
    <x v="2"/>
    <x v="1"/>
    <n v="0.12"/>
    <s v="Product40"/>
    <x v="1"/>
    <s v="Kg"/>
    <n v="90"/>
    <n v="115.2"/>
    <n v="360"/>
    <n v="460.8"/>
    <n v="4"/>
    <x v="3"/>
    <x v="0"/>
    <n v="55.295999999999999"/>
    <n v="25.2"/>
    <n v="100.8"/>
    <n v="9.9099099099099044E-2"/>
    <s v="Pequeña"/>
    <b v="1"/>
    <x v="3"/>
    <x v="76"/>
    <n v="11.376000000000005"/>
    <n v="45.504000000000019"/>
    <n v="405.50400000000002"/>
    <n v="0.11221590909090913"/>
  </r>
  <r>
    <x v="47"/>
    <s v="P0009"/>
    <n v="9"/>
    <x v="1"/>
    <x v="1"/>
    <n v="0.09"/>
    <s v="Product09"/>
    <x v="3"/>
    <s v="No."/>
    <n v="6"/>
    <n v="7.86"/>
    <n v="54"/>
    <n v="70.739999999999995"/>
    <n v="4"/>
    <x v="3"/>
    <x v="0"/>
    <n v="6.3666"/>
    <n v="1.86"/>
    <n v="16.739999999999998"/>
    <n v="9.9099099099099114E-2"/>
    <s v="Pequeña"/>
    <b v="1"/>
    <x v="3"/>
    <x v="77"/>
    <n v="1.1526000000000005"/>
    <n v="10.373400000000004"/>
    <n v="64.37339999999999"/>
    <n v="0.16114419931213833"/>
  </r>
  <r>
    <x v="48"/>
    <s v="P0031"/>
    <n v="15"/>
    <x v="1"/>
    <x v="0"/>
    <n v="0.09"/>
    <s v="Product31"/>
    <x v="4"/>
    <s v="Kg"/>
    <n v="93"/>
    <n v="104.16"/>
    <n v="1395"/>
    <n v="1562.4"/>
    <n v="5"/>
    <x v="3"/>
    <x v="0"/>
    <n v="140.61600000000001"/>
    <n v="11.16"/>
    <n v="167.4"/>
    <n v="0.25925925925925924"/>
    <s v="Pequeña"/>
    <b v="0"/>
    <x v="3"/>
    <x v="78"/>
    <n v="1.7856000000000023"/>
    <n v="26.784000000000034"/>
    <n v="1421.7840000000001"/>
    <n v="1.883830455259029E-2"/>
  </r>
  <r>
    <x v="49"/>
    <s v="P0005"/>
    <n v="3"/>
    <x v="1"/>
    <x v="0"/>
    <n v="0.22"/>
    <s v="Product05"/>
    <x v="3"/>
    <s v="Ft"/>
    <n v="133"/>
    <n v="155.61000000000001"/>
    <n v="399"/>
    <n v="466.83"/>
    <n v="9"/>
    <x v="3"/>
    <x v="0"/>
    <n v="102.7026"/>
    <n v="22.61"/>
    <n v="67.83"/>
    <n v="0.23664122137404575"/>
    <s v="Pequeña"/>
    <b v="0"/>
    <x v="3"/>
    <x v="79"/>
    <n v="-11.624199999999988"/>
    <n v="-34.872599999999963"/>
    <n v="364.12739999999997"/>
    <n v="-9.5770326539557221E-2"/>
  </r>
  <r>
    <x v="50"/>
    <s v="P0022"/>
    <n v="14"/>
    <x v="2"/>
    <x v="0"/>
    <n v="0.16"/>
    <s v="Product22"/>
    <x v="0"/>
    <s v="Ft"/>
    <n v="121"/>
    <n v="141.57"/>
    <n v="1694"/>
    <n v="1981.98"/>
    <n v="10"/>
    <x v="3"/>
    <x v="0"/>
    <n v="317.11680000000001"/>
    <n v="20.57"/>
    <n v="287.98"/>
    <n v="0.21875000000000003"/>
    <s v="Mediana"/>
    <b v="0"/>
    <x v="3"/>
    <x v="80"/>
    <n v="-2.0812000000000097"/>
    <n v="-29.136800000000136"/>
    <n v="1664.8632"/>
    <n v="-1.7501017501017582E-2"/>
  </r>
  <r>
    <x v="51"/>
    <s v="P0037"/>
    <n v="3"/>
    <x v="2"/>
    <x v="1"/>
    <n v="0.15"/>
    <s v="Product37"/>
    <x v="1"/>
    <s v="Kg"/>
    <n v="67"/>
    <n v="85.76"/>
    <n v="201"/>
    <n v="257.27999999999997"/>
    <n v="12"/>
    <x v="3"/>
    <x v="0"/>
    <n v="38.591999999999999"/>
    <n v="18.760000000000002"/>
    <n v="56.28"/>
    <n v="0.10714285714285711"/>
    <s v="Pequeña"/>
    <b v="1"/>
    <x v="3"/>
    <x v="81"/>
    <n v="5.8960000000000008"/>
    <n v="17.688000000000002"/>
    <n v="218.68799999999999"/>
    <n v="8.0882352941176489E-2"/>
  </r>
  <r>
    <x v="51"/>
    <s v="P0029"/>
    <n v="4"/>
    <x v="2"/>
    <x v="0"/>
    <n v="0.33"/>
    <s v="Product29"/>
    <x v="4"/>
    <s v="Lt"/>
    <n v="47"/>
    <n v="53.11"/>
    <n v="188"/>
    <n v="212.44"/>
    <n v="12"/>
    <x v="3"/>
    <x v="0"/>
    <n v="70.105199999999996"/>
    <n v="6.11"/>
    <n v="24.44"/>
    <n v="0.14529914529914539"/>
    <s v="Grande"/>
    <b v="0"/>
    <x v="3"/>
    <x v="82"/>
    <n v="-11.4163"/>
    <n v="-45.665199999999999"/>
    <n v="142.3348"/>
    <n v="-0.32082948091401398"/>
  </r>
  <r>
    <x v="51"/>
    <s v="P0027"/>
    <n v="9"/>
    <x v="2"/>
    <x v="0"/>
    <n v="0.04"/>
    <s v="Product27"/>
    <x v="4"/>
    <s v="Lt"/>
    <n v="48"/>
    <n v="57.12"/>
    <n v="432"/>
    <n v="514.08000000000004"/>
    <n v="12"/>
    <x v="3"/>
    <x v="0"/>
    <n v="20.563199999999998"/>
    <n v="9.1199999999999992"/>
    <n v="82.08"/>
    <n v="0.14529914529914525"/>
    <s v="Pequeña"/>
    <b v="0"/>
    <x v="3"/>
    <x v="83"/>
    <n v="6.8352000000000004"/>
    <n v="61.516800000000003"/>
    <n v="493.51680000000005"/>
    <n v="0.12464985994397759"/>
  </r>
  <r>
    <x v="51"/>
    <s v="P0033"/>
    <n v="13"/>
    <x v="2"/>
    <x v="1"/>
    <n v="0.35"/>
    <s v="Product33"/>
    <x v="4"/>
    <s v="Kg"/>
    <n v="95"/>
    <n v="119.7"/>
    <n v="1235"/>
    <n v="1556.1"/>
    <n v="12"/>
    <x v="3"/>
    <x v="0"/>
    <n v="544.63499999999999"/>
    <n v="24.7"/>
    <n v="321.10000000000002"/>
    <n v="0.1150442477876106"/>
    <s v="Pequeña"/>
    <b v="1"/>
    <x v="3"/>
    <x v="84"/>
    <n v="-17.194999999999993"/>
    <n v="-223.53499999999991"/>
    <n v="1011.4649999999999"/>
    <n v="-0.22100122100122094"/>
  </r>
  <r>
    <x v="52"/>
    <s v="P0017"/>
    <n v="3"/>
    <x v="2"/>
    <x v="0"/>
    <n v="0.06"/>
    <s v="Product17"/>
    <x v="2"/>
    <s v="Ft"/>
    <n v="134"/>
    <n v="156.78"/>
    <n v="402"/>
    <n v="470.34"/>
    <n v="15"/>
    <x v="3"/>
    <x v="0"/>
    <n v="28.220400000000001"/>
    <n v="22.78"/>
    <n v="68.34"/>
    <n v="0.21875000000000008"/>
    <s v="Pequeña"/>
    <b v="0"/>
    <x v="3"/>
    <x v="85"/>
    <n v="13.373199999999997"/>
    <n v="40.119599999999991"/>
    <n v="442.11959999999999"/>
    <n v="9.0743771594835404E-2"/>
  </r>
  <r>
    <x v="53"/>
    <s v="P0018"/>
    <n v="15"/>
    <x v="2"/>
    <x v="1"/>
    <n v="0.13"/>
    <s v="Product18"/>
    <x v="2"/>
    <s v="No."/>
    <n v="37"/>
    <n v="49.21"/>
    <n v="555"/>
    <n v="738.15"/>
    <n v="16"/>
    <x v="3"/>
    <x v="0"/>
    <n v="95.959500000000006"/>
    <n v="12.21"/>
    <n v="183.15"/>
    <n v="0.15966386554621845"/>
    <s v="Mediana"/>
    <b v="1"/>
    <x v="3"/>
    <x v="86"/>
    <n v="5.8126999999999995"/>
    <n v="87.190499999999986"/>
    <n v="642.19049999999993"/>
    <n v="0.13577046063434448"/>
  </r>
  <r>
    <x v="54"/>
    <s v="P0038"/>
    <n v="9"/>
    <x v="0"/>
    <x v="0"/>
    <n v="0.13"/>
    <s v="Product38"/>
    <x v="1"/>
    <s v="Kg"/>
    <n v="72"/>
    <n v="79.92"/>
    <n v="648"/>
    <n v="719.28"/>
    <n v="18"/>
    <x v="3"/>
    <x v="0"/>
    <n v="93.506399999999999"/>
    <n v="7.92"/>
    <n v="71.28"/>
    <n v="0.20634920634920637"/>
    <s v="Pequeña"/>
    <b v="0"/>
    <x v="3"/>
    <x v="87"/>
    <n v="-2.4695999999999998"/>
    <n v="-22.226399999999998"/>
    <n v="625.77359999999999"/>
    <n v="-3.5518276897587242E-2"/>
  </r>
  <r>
    <x v="54"/>
    <s v="P0019"/>
    <n v="13"/>
    <x v="2"/>
    <x v="1"/>
    <n v="0.42"/>
    <s v="Product19"/>
    <x v="2"/>
    <s v="Ft"/>
    <n v="150"/>
    <n v="210"/>
    <n v="1950"/>
    <n v="2730"/>
    <n v="18"/>
    <x v="3"/>
    <x v="0"/>
    <n v="1146.5999999999999"/>
    <n v="60"/>
    <n v="780"/>
    <n v="0.14529914529914531"/>
    <s v="Pequeña"/>
    <b v="1"/>
    <x v="3"/>
    <x v="88"/>
    <n v="-28.200000000000003"/>
    <n v="-366.6"/>
    <n v="1583.4"/>
    <n v="-0.23152709359605911"/>
  </r>
  <r>
    <x v="55"/>
    <s v="P0042"/>
    <n v="6"/>
    <x v="2"/>
    <x v="0"/>
    <n v="0.21"/>
    <s v="Product42"/>
    <x v="1"/>
    <s v="Ft"/>
    <n v="120"/>
    <n v="162"/>
    <n v="720"/>
    <n v="972"/>
    <n v="23"/>
    <x v="3"/>
    <x v="0"/>
    <n v="204.12"/>
    <n v="42"/>
    <n v="252"/>
    <n v="0.24812030075187971"/>
    <s v="Pequeña"/>
    <b v="0"/>
    <x v="3"/>
    <x v="89"/>
    <n v="7.980000000000004"/>
    <n v="47.880000000000024"/>
    <n v="767.88"/>
    <n v="6.2353492733239597E-2"/>
  </r>
  <r>
    <x v="55"/>
    <s v="P0028"/>
    <n v="10"/>
    <x v="2"/>
    <x v="0"/>
    <n v="0.3"/>
    <s v="Product28"/>
    <x v="4"/>
    <s v="No."/>
    <n v="37"/>
    <n v="41.81"/>
    <n v="370"/>
    <n v="418.1"/>
    <n v="23"/>
    <x v="3"/>
    <x v="0"/>
    <n v="125.43"/>
    <n v="4.8099999999999996"/>
    <n v="48.1"/>
    <n v="9.9099099099099128E-2"/>
    <s v="Grande"/>
    <b v="0"/>
    <x v="3"/>
    <x v="90"/>
    <n v="-7.732999999999997"/>
    <n v="-77.32999999999997"/>
    <n v="292.67"/>
    <n v="-0.26422250316055612"/>
  </r>
  <r>
    <x v="56"/>
    <s v="P0030"/>
    <n v="2"/>
    <x v="1"/>
    <x v="0"/>
    <n v="0.12"/>
    <s v="Product30"/>
    <x v="4"/>
    <s v="Ft"/>
    <n v="148"/>
    <n v="201.28"/>
    <n v="296"/>
    <n v="402.56"/>
    <n v="24"/>
    <x v="3"/>
    <x v="0"/>
    <n v="48.307200000000002"/>
    <n v="53.28"/>
    <n v="106.56"/>
    <n v="0.2857142857142857"/>
    <s v="Pequeña"/>
    <b v="0"/>
    <x v="3"/>
    <x v="91"/>
    <n v="29.12639999999999"/>
    <n v="58.252799999999979"/>
    <n v="354.25279999999998"/>
    <n v="0.16443850267379675"/>
  </r>
  <r>
    <x v="57"/>
    <s v="P0037"/>
    <n v="3"/>
    <x v="2"/>
    <x v="0"/>
    <n v="0.34"/>
    <s v="Product37"/>
    <x v="1"/>
    <s v="Kg"/>
    <n v="67"/>
    <n v="85.76"/>
    <n v="201"/>
    <n v="257.27999999999997"/>
    <n v="26"/>
    <x v="3"/>
    <x v="0"/>
    <n v="87.475200000000001"/>
    <n v="18.760000000000002"/>
    <n v="56.28"/>
    <n v="0.11504424778761067"/>
    <s v="Pequeña"/>
    <b v="0"/>
    <x v="3"/>
    <x v="92"/>
    <n v="-10.398399999999995"/>
    <n v="-31.195199999999986"/>
    <n v="169.80479999999997"/>
    <n v="-0.18371212121212116"/>
  </r>
  <r>
    <x v="58"/>
    <s v="P0030"/>
    <n v="7"/>
    <x v="2"/>
    <x v="0"/>
    <n v="0.38"/>
    <s v="Product30"/>
    <x v="4"/>
    <s v="Ft"/>
    <n v="148"/>
    <n v="201.28"/>
    <n v="1036"/>
    <n v="1408.96"/>
    <n v="29"/>
    <x v="3"/>
    <x v="0"/>
    <n v="535.40480000000002"/>
    <n v="53.28"/>
    <n v="372.96"/>
    <n v="0.25925925925925924"/>
    <s v="Pequeña"/>
    <b v="0"/>
    <x v="3"/>
    <x v="93"/>
    <n v="-23.206400000000002"/>
    <n v="-162.44480000000001"/>
    <n v="873.55520000000001"/>
    <n v="-0.18595825426944973"/>
  </r>
  <r>
    <x v="59"/>
    <s v="P0029"/>
    <n v="1"/>
    <x v="2"/>
    <x v="0"/>
    <n v="0.1"/>
    <s v="Product29"/>
    <x v="4"/>
    <s v="Lt"/>
    <n v="47"/>
    <n v="53.11"/>
    <n v="47"/>
    <n v="53.11"/>
    <n v="30"/>
    <x v="3"/>
    <x v="0"/>
    <n v="5.3109999999999999"/>
    <n v="6.11"/>
    <n v="6.11"/>
    <n v="0.26470588235294118"/>
    <s v="Pequeña"/>
    <b v="0"/>
    <x v="3"/>
    <x v="94"/>
    <n v="0.79899999999999949"/>
    <n v="0.79899999999999949"/>
    <n v="47.798999999999999"/>
    <n v="1.6715830875122899E-2"/>
  </r>
  <r>
    <x v="60"/>
    <s v="P0018"/>
    <n v="3"/>
    <x v="1"/>
    <x v="1"/>
    <n v="0.09"/>
    <s v="Product18"/>
    <x v="2"/>
    <s v="No."/>
    <n v="37"/>
    <n v="49.21"/>
    <n v="111"/>
    <n v="147.63"/>
    <n v="1"/>
    <x v="4"/>
    <x v="0"/>
    <n v="13.2867"/>
    <n v="12.21"/>
    <n v="36.630000000000003"/>
    <n v="0.21875000000000008"/>
    <s v="Mediana"/>
    <b v="1"/>
    <x v="4"/>
    <x v="95"/>
    <n v="7.7811000000000021"/>
    <n v="23.343300000000006"/>
    <n v="134.3433"/>
    <n v="0.17375857225481289"/>
  </r>
  <r>
    <x v="60"/>
    <s v="P0042"/>
    <n v="1"/>
    <x v="1"/>
    <x v="1"/>
    <n v="0.34"/>
    <s v="Product42"/>
    <x v="1"/>
    <s v="Ft"/>
    <n v="120"/>
    <n v="162"/>
    <n v="120"/>
    <n v="162"/>
    <n v="1"/>
    <x v="4"/>
    <x v="0"/>
    <n v="55.08"/>
    <n v="42"/>
    <n v="42"/>
    <n v="0.26470588235294118"/>
    <s v="Pequeña"/>
    <b v="1"/>
    <x v="4"/>
    <x v="96"/>
    <n v="-13.080000000000013"/>
    <n v="-13.080000000000013"/>
    <n v="106.92"/>
    <n v="-0.12233445566778911"/>
  </r>
  <r>
    <x v="61"/>
    <s v="P0034"/>
    <n v="3"/>
    <x v="1"/>
    <x v="0"/>
    <n v="0.14000000000000001"/>
    <s v="Product34"/>
    <x v="4"/>
    <s v="Lt"/>
    <n v="55"/>
    <n v="58.3"/>
    <n v="165"/>
    <n v="174.9"/>
    <n v="3"/>
    <x v="4"/>
    <x v="0"/>
    <n v="24.486000000000001"/>
    <n v="3.3"/>
    <n v="9.9"/>
    <n v="0.1150442477876106"/>
    <s v="Pequeña"/>
    <b v="0"/>
    <x v="4"/>
    <x v="97"/>
    <n v="-4.8620000000000019"/>
    <n v="-14.586000000000006"/>
    <n v="150.41400000000002"/>
    <n v="-9.6972356296621348E-2"/>
  </r>
  <r>
    <x v="62"/>
    <s v="P0015"/>
    <n v="13"/>
    <x v="1"/>
    <x v="0"/>
    <n v="0.13"/>
    <s v="Product15"/>
    <x v="2"/>
    <s v="No."/>
    <n v="12"/>
    <n v="15.72"/>
    <n v="156"/>
    <n v="204.36"/>
    <n v="4"/>
    <x v="4"/>
    <x v="0"/>
    <n v="26.566800000000001"/>
    <n v="3.72"/>
    <n v="48.36"/>
    <n v="0.24812030075187971"/>
    <s v="Pequeña"/>
    <b v="0"/>
    <x v="4"/>
    <x v="98"/>
    <n v="1.676400000000001"/>
    <n v="21.793200000000013"/>
    <n v="177.79320000000001"/>
    <n v="0.12257611652189179"/>
  </r>
  <r>
    <x v="62"/>
    <s v="P0014"/>
    <n v="4"/>
    <x v="2"/>
    <x v="1"/>
    <n v="0.34"/>
    <s v="Product14"/>
    <x v="2"/>
    <s v="Kg"/>
    <n v="112"/>
    <n v="146.72"/>
    <n v="448"/>
    <n v="586.88"/>
    <n v="4"/>
    <x v="4"/>
    <x v="0"/>
    <n v="199.53919999999999"/>
    <n v="34.72"/>
    <n v="138.88"/>
    <n v="0.25925925925925924"/>
    <s v="Pequeña"/>
    <b v="1"/>
    <x v="4"/>
    <x v="99"/>
    <n v="-15.164800000000014"/>
    <n v="-60.659200000000055"/>
    <n v="387.3408"/>
    <n v="-0.15660421003932468"/>
  </r>
  <r>
    <x v="63"/>
    <s v="P0009"/>
    <n v="13"/>
    <x v="2"/>
    <x v="1"/>
    <n v="0.43"/>
    <s v="Product09"/>
    <x v="3"/>
    <s v="No."/>
    <n v="6"/>
    <n v="7.86"/>
    <n v="78"/>
    <n v="102.18"/>
    <n v="5"/>
    <x v="4"/>
    <x v="0"/>
    <n v="43.937399999999997"/>
    <n v="1.86"/>
    <n v="24.18"/>
    <n v="5.6603773584905613E-2"/>
    <s v="Pequeña"/>
    <b v="1"/>
    <x v="4"/>
    <x v="100"/>
    <n v="-1.5198"/>
    <n v="-19.757400000000001"/>
    <n v="58.24260000000001"/>
    <n v="-0.33922592741395469"/>
  </r>
  <r>
    <x v="64"/>
    <s v="P0008"/>
    <n v="15"/>
    <x v="2"/>
    <x v="0"/>
    <n v="0"/>
    <s v="Product08"/>
    <x v="3"/>
    <s v="Kg"/>
    <n v="83"/>
    <n v="94.62"/>
    <n v="1245"/>
    <n v="1419.3"/>
    <n v="6"/>
    <x v="4"/>
    <x v="0"/>
    <n v="0"/>
    <n v="11.62"/>
    <n v="174.3"/>
    <n v="0.23664122137404581"/>
    <s v="Pequeña"/>
    <b v="0"/>
    <x v="4"/>
    <x v="101"/>
    <n v="11.620000000000005"/>
    <n v="174.30000000000007"/>
    <n v="1419.3"/>
    <n v="0.1228070175438597"/>
  </r>
  <r>
    <x v="64"/>
    <s v="P0009"/>
    <n v="6"/>
    <x v="1"/>
    <x v="0"/>
    <n v="0.27"/>
    <s v="Product09"/>
    <x v="3"/>
    <s v="No."/>
    <n v="6"/>
    <n v="7.86"/>
    <n v="36"/>
    <n v="47.16"/>
    <n v="6"/>
    <x v="4"/>
    <x v="0"/>
    <n v="12.7332"/>
    <n v="1.86"/>
    <n v="11.16"/>
    <n v="0.23664122137404581"/>
    <s v="Pequeña"/>
    <b v="0"/>
    <x v="4"/>
    <x v="102"/>
    <n v="-0.26219999999999999"/>
    <n v="-1.5731999999999999"/>
    <n v="34.4268"/>
    <n v="-4.5696957021855063E-2"/>
  </r>
  <r>
    <x v="65"/>
    <s v="P0018"/>
    <n v="1"/>
    <x v="2"/>
    <x v="1"/>
    <n v="0.04"/>
    <s v="Product18"/>
    <x v="2"/>
    <s v="No."/>
    <n v="37"/>
    <n v="49.21"/>
    <n v="37"/>
    <n v="49.21"/>
    <n v="7"/>
    <x v="4"/>
    <x v="0"/>
    <n v="1.9683999999999999"/>
    <n v="12.21"/>
    <n v="12.21"/>
    <n v="0.23664122137404572"/>
    <s v="Mediana"/>
    <b v="1"/>
    <x v="4"/>
    <x v="103"/>
    <n v="10.241599999999998"/>
    <n v="10.241599999999998"/>
    <n v="47.241599999999998"/>
    <n v="0.21679197994987465"/>
  </r>
  <r>
    <x v="66"/>
    <s v="P0016"/>
    <n v="6"/>
    <x v="1"/>
    <x v="0"/>
    <n v="0.44"/>
    <s v="Product16"/>
    <x v="2"/>
    <s v="No."/>
    <n v="13"/>
    <n v="16.64"/>
    <n v="78"/>
    <n v="99.84"/>
    <n v="9"/>
    <x v="4"/>
    <x v="0"/>
    <n v="43.929600000000001"/>
    <n v="3.64"/>
    <n v="21.84"/>
    <n v="0.23664122137404575"/>
    <s v="Pequeña"/>
    <b v="0"/>
    <x v="4"/>
    <x v="104"/>
    <n v="-3.6815999999999995"/>
    <n v="-22.089599999999997"/>
    <n v="55.910400000000003"/>
    <n v="-0.39508928571428564"/>
  </r>
  <r>
    <x v="66"/>
    <s v="P0028"/>
    <n v="8"/>
    <x v="2"/>
    <x v="1"/>
    <n v="0.24"/>
    <s v="Product28"/>
    <x v="4"/>
    <s v="No."/>
    <n v="37"/>
    <n v="41.81"/>
    <n v="296"/>
    <n v="334.48"/>
    <n v="9"/>
    <x v="4"/>
    <x v="0"/>
    <n v="80.275199999999998"/>
    <n v="4.8099999999999996"/>
    <n v="38.479999999999997"/>
    <n v="0.1228070175438597"/>
    <s v="Pequeña"/>
    <b v="1"/>
    <x v="4"/>
    <x v="105"/>
    <n v="-5.2243999999999957"/>
    <n v="-41.795199999999966"/>
    <n v="254.20480000000003"/>
    <n v="-0.1644154634373543"/>
  </r>
  <r>
    <x v="67"/>
    <s v="P0016"/>
    <n v="3"/>
    <x v="2"/>
    <x v="0"/>
    <n v="0.52"/>
    <s v="Product16"/>
    <x v="2"/>
    <s v="No."/>
    <n v="13"/>
    <n v="16.64"/>
    <n v="39"/>
    <n v="49.92"/>
    <n v="12"/>
    <x v="4"/>
    <x v="0"/>
    <n v="25.958400000000001"/>
    <n v="3.64"/>
    <n v="10.92"/>
    <n v="0.24812030075187971"/>
    <s v="Pequeña"/>
    <b v="0"/>
    <x v="4"/>
    <x v="106"/>
    <n v="-5.0128000000000004"/>
    <n v="-15.038400000000001"/>
    <n v="23.961600000000001"/>
    <n v="-0.62760416666666674"/>
  </r>
  <r>
    <x v="67"/>
    <s v="P0035"/>
    <n v="15"/>
    <x v="2"/>
    <x v="0"/>
    <n v="7.0000000000000007E-2"/>
    <s v="Product35"/>
    <x v="4"/>
    <s v="No."/>
    <n v="5"/>
    <n v="6.7"/>
    <n v="75"/>
    <n v="100.5"/>
    <n v="12"/>
    <x v="4"/>
    <x v="0"/>
    <n v="7.0350000000000001"/>
    <n v="1.7"/>
    <n v="25.5"/>
    <n v="0.21875000000000003"/>
    <s v="Pequeña"/>
    <b v="0"/>
    <x v="4"/>
    <x v="107"/>
    <n v="1.2309999999999999"/>
    <n v="18.464999999999996"/>
    <n v="93.465000000000003"/>
    <n v="0.19756058417589467"/>
  </r>
  <r>
    <x v="68"/>
    <s v="P0029"/>
    <n v="4"/>
    <x v="2"/>
    <x v="0"/>
    <n v="0.28000000000000003"/>
    <s v="Product29"/>
    <x v="4"/>
    <s v="Lt"/>
    <n v="47"/>
    <n v="53.11"/>
    <n v="188"/>
    <n v="212.44"/>
    <n v="13"/>
    <x v="4"/>
    <x v="0"/>
    <n v="59.483199999999997"/>
    <n v="6.11"/>
    <n v="24.44"/>
    <n v="0.11504424778761067"/>
    <s v="Pequeña"/>
    <b v="0"/>
    <x v="4"/>
    <x v="108"/>
    <n v="-8.7608000000000033"/>
    <n v="-35.043200000000013"/>
    <n v="152.95679999999999"/>
    <n v="-0.22910521140609647"/>
  </r>
  <r>
    <x v="69"/>
    <s v="P0042"/>
    <n v="2"/>
    <x v="1"/>
    <x v="1"/>
    <n v="0.01"/>
    <s v="Product42"/>
    <x v="1"/>
    <s v="Ft"/>
    <n v="120"/>
    <n v="162"/>
    <n v="240"/>
    <n v="324"/>
    <n v="20"/>
    <x v="4"/>
    <x v="0"/>
    <n v="3.24"/>
    <n v="42"/>
    <n v="84"/>
    <n v="0.21875000000000003"/>
    <s v="Pequeña"/>
    <b v="1"/>
    <x v="4"/>
    <x v="109"/>
    <n v="40.379999999999995"/>
    <n v="80.759999999999991"/>
    <n v="320.76"/>
    <n v="0.2517770295548073"/>
  </r>
  <r>
    <x v="70"/>
    <s v="P0040"/>
    <n v="11"/>
    <x v="2"/>
    <x v="0"/>
    <n v="0.09"/>
    <s v="Product40"/>
    <x v="1"/>
    <s v="Kg"/>
    <n v="90"/>
    <n v="115.2"/>
    <n v="990"/>
    <n v="1267.2"/>
    <n v="23"/>
    <x v="4"/>
    <x v="0"/>
    <n v="114.048"/>
    <n v="25.2"/>
    <n v="277.2"/>
    <n v="0.2537313432835821"/>
    <s v="Pequeña"/>
    <b v="0"/>
    <x v="4"/>
    <x v="110"/>
    <n v="14.832000000000008"/>
    <n v="163.1520000000001"/>
    <n v="1153.152"/>
    <n v="0.14148351648351656"/>
  </r>
  <r>
    <x v="71"/>
    <s v="P0023"/>
    <n v="13"/>
    <x v="1"/>
    <x v="0"/>
    <n v="0.05"/>
    <s v="Product23"/>
    <x v="0"/>
    <s v="Ft"/>
    <n v="141"/>
    <n v="149.46"/>
    <n v="1833"/>
    <n v="1942.98"/>
    <n v="30"/>
    <x v="4"/>
    <x v="0"/>
    <n v="97.149000000000001"/>
    <n v="8.4600000000000009"/>
    <n v="109.98"/>
    <n v="0.1150442477876106"/>
    <s v="Pequeña"/>
    <b v="0"/>
    <x v="4"/>
    <x v="111"/>
    <n v="0.98699999999999477"/>
    <n v="12.830999999999932"/>
    <n v="1845.8310000000001"/>
    <n v="6.9513406156901311E-3"/>
  </r>
  <r>
    <x v="71"/>
    <s v="P0013"/>
    <n v="6"/>
    <x v="1"/>
    <x v="1"/>
    <n v="0.39"/>
    <s v="Product13"/>
    <x v="2"/>
    <s v="Kg"/>
    <n v="112"/>
    <n v="122.08"/>
    <n v="672"/>
    <n v="732.48"/>
    <n v="30"/>
    <x v="4"/>
    <x v="0"/>
    <n v="285.66719999999998"/>
    <n v="10.08"/>
    <n v="60.48"/>
    <n v="0.25925925925925924"/>
    <s v="Mediana"/>
    <b v="1"/>
    <x v="4"/>
    <x v="112"/>
    <n v="-37.531200000000013"/>
    <n v="-225.18720000000008"/>
    <n v="446.81280000000004"/>
    <n v="-0.50398556173860742"/>
  </r>
  <r>
    <x v="72"/>
    <s v="P0021"/>
    <n v="10"/>
    <x v="2"/>
    <x v="1"/>
    <n v="0.14000000000000001"/>
    <s v="Product21"/>
    <x v="0"/>
    <s v="Ft"/>
    <n v="126"/>
    <n v="162.54"/>
    <n v="1260"/>
    <n v="1625.4"/>
    <n v="3"/>
    <x v="5"/>
    <x v="0"/>
    <n v="227.55600000000001"/>
    <n v="36.54"/>
    <n v="365.4"/>
    <n v="0.21875000000000003"/>
    <s v="Grande"/>
    <b v="1"/>
    <x v="5"/>
    <x v="113"/>
    <n v="13.784400000000005"/>
    <n v="137.84400000000005"/>
    <n v="1397.8440000000001"/>
    <n v="9.8611862267892592E-2"/>
  </r>
  <r>
    <x v="73"/>
    <s v="P0020"/>
    <n v="8"/>
    <x v="0"/>
    <x v="0"/>
    <n v="0.11"/>
    <s v="Product20"/>
    <x v="0"/>
    <s v="Lt"/>
    <n v="61"/>
    <n v="76.25"/>
    <n v="488"/>
    <n v="610"/>
    <n v="4"/>
    <x v="5"/>
    <x v="0"/>
    <n v="67.099999999999994"/>
    <n v="15.25"/>
    <n v="122"/>
    <n v="8.2568807339449532E-2"/>
    <s v="Pequeña"/>
    <b v="0"/>
    <x v="5"/>
    <x v="114"/>
    <n v="6.8624999999999972"/>
    <n v="54.899999999999977"/>
    <n v="542.9"/>
    <n v="0.10112359550561793"/>
  </r>
  <r>
    <x v="74"/>
    <s v="P0022"/>
    <n v="15"/>
    <x v="0"/>
    <x v="0"/>
    <n v="0.27"/>
    <s v="Product22"/>
    <x v="0"/>
    <s v="Ft"/>
    <n v="121"/>
    <n v="141.57"/>
    <n v="1815"/>
    <n v="2123.5500000000002"/>
    <n v="5"/>
    <x v="5"/>
    <x v="0"/>
    <n v="573.35850000000005"/>
    <n v="20.57"/>
    <n v="308.55"/>
    <n v="5.660377358490571E-2"/>
    <s v="Pequeña"/>
    <b v="0"/>
    <x v="5"/>
    <x v="115"/>
    <n v="-17.653900000000007"/>
    <n v="-264.80850000000009"/>
    <n v="1550.1915000000001"/>
    <n v="-0.17082308863130785"/>
  </r>
  <r>
    <x v="74"/>
    <s v="P0035"/>
    <n v="10"/>
    <x v="2"/>
    <x v="0"/>
    <n v="0.38"/>
    <s v="Product35"/>
    <x v="4"/>
    <s v="No."/>
    <n v="5"/>
    <n v="6.7"/>
    <n v="50"/>
    <n v="67"/>
    <n v="5"/>
    <x v="5"/>
    <x v="0"/>
    <n v="25.46"/>
    <n v="1.7"/>
    <n v="17"/>
    <n v="0.22480620155038752"/>
    <s v="Pequeña"/>
    <b v="0"/>
    <x v="5"/>
    <x v="116"/>
    <n v="-0.84600000000000009"/>
    <n v="-8.4600000000000009"/>
    <n v="41.54"/>
    <n v="-0.20365912373615794"/>
  </r>
  <r>
    <x v="75"/>
    <s v="P0033"/>
    <n v="6"/>
    <x v="2"/>
    <x v="0"/>
    <n v="0.15"/>
    <s v="Product33"/>
    <x v="4"/>
    <s v="Kg"/>
    <n v="95"/>
    <n v="119.7"/>
    <n v="570"/>
    <n v="718.2"/>
    <n v="6"/>
    <x v="5"/>
    <x v="0"/>
    <n v="107.73"/>
    <n v="24.7"/>
    <n v="148.19999999999999"/>
    <n v="0.2"/>
    <s v="Grande"/>
    <b v="0"/>
    <x v="5"/>
    <x v="117"/>
    <n v="6.7450000000000045"/>
    <n v="40.470000000000027"/>
    <n v="610.47"/>
    <n v="6.6293183940242806E-2"/>
  </r>
  <r>
    <x v="76"/>
    <s v="P0028"/>
    <n v="11"/>
    <x v="2"/>
    <x v="0"/>
    <n v="0.42"/>
    <s v="Product28"/>
    <x v="4"/>
    <s v="No."/>
    <n v="37"/>
    <n v="41.81"/>
    <n v="407"/>
    <n v="459.91"/>
    <n v="8"/>
    <x v="5"/>
    <x v="0"/>
    <n v="193.16220000000001"/>
    <n v="4.8099999999999996"/>
    <n v="52.91"/>
    <n v="0.2"/>
    <s v="Pequeña"/>
    <b v="0"/>
    <x v="5"/>
    <x v="118"/>
    <n v="-12.7502"/>
    <n v="-140.25219999999999"/>
    <n v="266.74779999999998"/>
    <n v="-0.52578577967653339"/>
  </r>
  <r>
    <x v="76"/>
    <s v="P0004"/>
    <n v="11"/>
    <x v="0"/>
    <x v="1"/>
    <n v="0.39"/>
    <s v="Product04"/>
    <x v="3"/>
    <s v="Lt"/>
    <n v="44"/>
    <n v="48.84"/>
    <n v="484"/>
    <n v="537.24"/>
    <n v="8"/>
    <x v="5"/>
    <x v="0"/>
    <n v="209.52359999999999"/>
    <n v="4.84"/>
    <n v="53.24"/>
    <n v="0.2537313432835821"/>
    <s v="Pequeña"/>
    <b v="1"/>
    <x v="5"/>
    <x v="119"/>
    <n v="-14.207599999999999"/>
    <n v="-156.28359999999998"/>
    <n v="327.71640000000002"/>
    <n v="-0.47688672278836203"/>
  </r>
  <r>
    <x v="77"/>
    <s v="P0001"/>
    <n v="7"/>
    <x v="2"/>
    <x v="0"/>
    <n v="0.02"/>
    <s v="Product01"/>
    <x v="3"/>
    <s v="Kg"/>
    <n v="98"/>
    <n v="103.88"/>
    <n v="686"/>
    <n v="727.16"/>
    <n v="9"/>
    <x v="5"/>
    <x v="0"/>
    <n v="14.543200000000001"/>
    <n v="5.88"/>
    <n v="41.16"/>
    <n v="0.14529914529914523"/>
    <s v="Pequeña"/>
    <b v="0"/>
    <x v="5"/>
    <x v="120"/>
    <n v="3.8023999999999916"/>
    <n v="26.616799999999941"/>
    <n v="712.61680000000001"/>
    <n v="3.735078937235263E-2"/>
  </r>
  <r>
    <x v="78"/>
    <s v="P0032"/>
    <n v="12"/>
    <x v="0"/>
    <x v="1"/>
    <n v="0.41"/>
    <s v="Product32"/>
    <x v="4"/>
    <s v="Kg"/>
    <n v="89"/>
    <n v="117.48"/>
    <n v="1068"/>
    <n v="1409.76"/>
    <n v="11"/>
    <x v="5"/>
    <x v="0"/>
    <n v="578.00160000000005"/>
    <n v="28.48"/>
    <n v="341.76"/>
    <n v="0.20634920634920637"/>
    <s v="Pequeña"/>
    <b v="1"/>
    <x v="5"/>
    <x v="121"/>
    <n v="-19.686800000000005"/>
    <n v="-236.24160000000006"/>
    <n v="831.75839999999994"/>
    <n v="-0.28402670775552141"/>
  </r>
  <r>
    <x v="79"/>
    <s v="P0041"/>
    <n v="6"/>
    <x v="2"/>
    <x v="0"/>
    <n v="0.51"/>
    <s v="Product41"/>
    <x v="1"/>
    <s v="Ft"/>
    <n v="138"/>
    <n v="173.88"/>
    <n v="828"/>
    <n v="1043.28"/>
    <n v="12"/>
    <x v="5"/>
    <x v="0"/>
    <n v="532.07280000000003"/>
    <n v="35.880000000000003"/>
    <n v="215.28"/>
    <n v="0.11504424778761067"/>
    <s v="Pequeña"/>
    <b v="0"/>
    <x v="5"/>
    <x v="122"/>
    <n v="-52.7988"/>
    <n v="-316.7928"/>
    <n v="511.20719999999994"/>
    <n v="-0.61969549724651773"/>
  </r>
  <r>
    <x v="80"/>
    <s v="P0025"/>
    <n v="10"/>
    <x v="1"/>
    <x v="1"/>
    <n v="0.43"/>
    <s v="Product25"/>
    <x v="0"/>
    <s v="No."/>
    <n v="7"/>
    <n v="8.33"/>
    <n v="70"/>
    <n v="83.3"/>
    <n v="14"/>
    <x v="5"/>
    <x v="0"/>
    <n v="35.819000000000003"/>
    <n v="1.33"/>
    <n v="13.3"/>
    <n v="9.9099099099099169E-2"/>
    <s v="Mediana"/>
    <b v="1"/>
    <x v="5"/>
    <x v="123"/>
    <n v="-2.2519"/>
    <n v="-22.518999999999998"/>
    <n v="47.480999999999995"/>
    <n v="-0.47427392009435354"/>
  </r>
  <r>
    <x v="81"/>
    <s v="P0019"/>
    <n v="5"/>
    <x v="0"/>
    <x v="1"/>
    <n v="0.41"/>
    <s v="Product19"/>
    <x v="2"/>
    <s v="Ft"/>
    <n v="150"/>
    <n v="210"/>
    <n v="750"/>
    <n v="1050"/>
    <n v="16"/>
    <x v="5"/>
    <x v="0"/>
    <n v="430.5"/>
    <n v="60"/>
    <n v="300"/>
    <n v="5.660377358490562E-2"/>
    <s v="Mediana"/>
    <b v="1"/>
    <x v="5"/>
    <x v="124"/>
    <n v="-26.099999999999994"/>
    <n v="-130.49999999999997"/>
    <n v="619.5"/>
    <n v="-0.21065375302663433"/>
  </r>
  <r>
    <x v="81"/>
    <s v="P0015"/>
    <n v="12"/>
    <x v="1"/>
    <x v="1"/>
    <n v="0.33"/>
    <s v="Product15"/>
    <x v="2"/>
    <s v="No."/>
    <n v="12"/>
    <n v="15.72"/>
    <n v="144"/>
    <n v="188.64"/>
    <n v="16"/>
    <x v="5"/>
    <x v="0"/>
    <n v="62.251199999999997"/>
    <n v="3.72"/>
    <n v="44.64"/>
    <n v="0.24242424242424246"/>
    <s v="Pequeña"/>
    <b v="1"/>
    <x v="5"/>
    <x v="125"/>
    <n v="-1.4676000000000009"/>
    <n v="-17.611200000000011"/>
    <n v="126.38879999999999"/>
    <n v="-0.13934146063575265"/>
  </r>
  <r>
    <x v="81"/>
    <s v="P0039"/>
    <n v="11"/>
    <x v="2"/>
    <x v="1"/>
    <n v="0.46"/>
    <s v="Product39"/>
    <x v="1"/>
    <s v="No."/>
    <n v="37"/>
    <n v="42.55"/>
    <n v="407"/>
    <n v="468.05"/>
    <n v="16"/>
    <x v="5"/>
    <x v="0"/>
    <n v="215.303"/>
    <n v="5.55"/>
    <n v="61.05"/>
    <n v="0.20634920634920634"/>
    <s v="Pequeña"/>
    <b v="1"/>
    <x v="5"/>
    <x v="126"/>
    <n v="-14.023000000000003"/>
    <n v="-154.25300000000004"/>
    <n v="252.74700000000001"/>
    <n v="-0.61030595813204525"/>
  </r>
  <r>
    <x v="82"/>
    <s v="P0025"/>
    <n v="13"/>
    <x v="2"/>
    <x v="1"/>
    <n v="0.26"/>
    <s v="Product25"/>
    <x v="0"/>
    <s v="No."/>
    <n v="7"/>
    <n v="8.33"/>
    <n v="91"/>
    <n v="108.29"/>
    <n v="18"/>
    <x v="5"/>
    <x v="0"/>
    <n v="28.1554"/>
    <n v="1.33"/>
    <n v="17.29"/>
    <n v="0.1596638655462185"/>
    <s v="Pequeña"/>
    <b v="1"/>
    <x v="5"/>
    <x v="127"/>
    <n v="-0.83579999999999988"/>
    <n v="-10.865399999999998"/>
    <n v="80.134600000000006"/>
    <n v="-0.13558937088348849"/>
  </r>
  <r>
    <x v="83"/>
    <s v="P0041"/>
    <n v="5"/>
    <x v="2"/>
    <x v="0"/>
    <n v="0.11"/>
    <s v="Product41"/>
    <x v="1"/>
    <s v="Ft"/>
    <n v="138"/>
    <n v="173.88"/>
    <n v="690"/>
    <n v="869.4"/>
    <n v="19"/>
    <x v="5"/>
    <x v="0"/>
    <n v="95.634"/>
    <n v="35.880000000000003"/>
    <n v="179.4"/>
    <n v="0.23664122137404586"/>
    <s v="Pequeña"/>
    <b v="0"/>
    <x v="5"/>
    <x v="128"/>
    <n v="16.753199999999993"/>
    <n v="83.765999999999963"/>
    <n v="773.76599999999996"/>
    <n v="0.10825753522382732"/>
  </r>
  <r>
    <x v="84"/>
    <s v="P0016"/>
    <n v="1"/>
    <x v="0"/>
    <x v="1"/>
    <n v="0.22"/>
    <s v="Product16"/>
    <x v="2"/>
    <s v="No."/>
    <n v="13"/>
    <n v="16.64"/>
    <n v="13"/>
    <n v="16.64"/>
    <n v="20"/>
    <x v="5"/>
    <x v="0"/>
    <n v="3.6608000000000001"/>
    <n v="3.64"/>
    <n v="3.64"/>
    <n v="0.13043478260869559"/>
    <s v="Pequeña"/>
    <b v="1"/>
    <x v="5"/>
    <x v="129"/>
    <n v="-2.0799999999999486E-2"/>
    <n v="-2.0799999999999486E-2"/>
    <n v="12.979200000000001"/>
    <n v="-1.6025641025640628E-3"/>
  </r>
  <r>
    <x v="85"/>
    <s v="P0016"/>
    <n v="4"/>
    <x v="2"/>
    <x v="0"/>
    <n v="0.26"/>
    <s v="Product16"/>
    <x v="2"/>
    <s v="No."/>
    <n v="13"/>
    <n v="16.64"/>
    <n v="52"/>
    <n v="66.56"/>
    <n v="23"/>
    <x v="5"/>
    <x v="0"/>
    <n v="17.305599999999998"/>
    <n v="3.64"/>
    <n v="14.56"/>
    <n v="0.2857142857142857"/>
    <s v="Pequeña"/>
    <b v="0"/>
    <x v="5"/>
    <x v="130"/>
    <n v="-0.68639999999999901"/>
    <n v="-2.745599999999996"/>
    <n v="49.254400000000004"/>
    <n v="-5.574324324324316E-2"/>
  </r>
  <r>
    <x v="86"/>
    <s v="P0011"/>
    <n v="13"/>
    <x v="2"/>
    <x v="0"/>
    <n v="0.01"/>
    <s v="Product11"/>
    <x v="2"/>
    <s v="Lt"/>
    <n v="44"/>
    <n v="48.4"/>
    <n v="572"/>
    <n v="629.20000000000005"/>
    <n v="24"/>
    <x v="5"/>
    <x v="0"/>
    <n v="6.2919999999999998"/>
    <n v="4.4000000000000004"/>
    <n v="57.2"/>
    <n v="0.15966386554621848"/>
    <s v="Pequeña"/>
    <b v="0"/>
    <x v="5"/>
    <x v="131"/>
    <n v="3.9159999999999968"/>
    <n v="50.907999999999959"/>
    <n v="622.90800000000002"/>
    <n v="8.1726354453627109E-2"/>
  </r>
  <r>
    <x v="87"/>
    <s v="P0009"/>
    <n v="7"/>
    <x v="1"/>
    <x v="0"/>
    <n v="0.01"/>
    <s v="Product09"/>
    <x v="3"/>
    <s v="No."/>
    <n v="6"/>
    <n v="7.86"/>
    <n v="42"/>
    <n v="55.02"/>
    <n v="26"/>
    <x v="5"/>
    <x v="0"/>
    <n v="0.55020000000000002"/>
    <n v="1.86"/>
    <n v="13.02"/>
    <n v="0.20634920634920634"/>
    <s v="Pequeña"/>
    <b v="0"/>
    <x v="5"/>
    <x v="132"/>
    <n v="1.7814000000000005"/>
    <n v="12.469800000000003"/>
    <n v="54.469800000000006"/>
    <n v="0.22893052664045033"/>
  </r>
  <r>
    <x v="88"/>
    <s v="P0005"/>
    <n v="11"/>
    <x v="2"/>
    <x v="1"/>
    <n v="0.21"/>
    <s v="Product05"/>
    <x v="3"/>
    <s v="Ft"/>
    <n v="133"/>
    <n v="155.61000000000001"/>
    <n v="1463"/>
    <n v="1711.71"/>
    <n v="27"/>
    <x v="5"/>
    <x v="0"/>
    <n v="359.45909999999998"/>
    <n v="22.61"/>
    <n v="248.71"/>
    <n v="0.21875000000000003"/>
    <s v="Pequeña"/>
    <b v="1"/>
    <x v="5"/>
    <x v="133"/>
    <n v="-10.068099999999987"/>
    <n v="-110.74909999999986"/>
    <n v="1352.2509"/>
    <n v="-8.189981607703116E-2"/>
  </r>
  <r>
    <x v="89"/>
    <s v="P0021"/>
    <n v="2"/>
    <x v="1"/>
    <x v="1"/>
    <n v="0.43"/>
    <s v="Product21"/>
    <x v="0"/>
    <s v="Ft"/>
    <n v="126"/>
    <n v="162.54"/>
    <n v="252"/>
    <n v="325.08"/>
    <n v="28"/>
    <x v="5"/>
    <x v="0"/>
    <n v="139.78440000000001"/>
    <n v="36.54"/>
    <n v="73.08"/>
    <n v="0.21875000000000003"/>
    <s v="Pequeña"/>
    <b v="1"/>
    <x v="5"/>
    <x v="134"/>
    <n v="-33.352200000000011"/>
    <n v="-66.704400000000021"/>
    <n v="185.29559999999998"/>
    <n v="-0.35998912008703948"/>
  </r>
  <r>
    <x v="89"/>
    <s v="P0035"/>
    <n v="7"/>
    <x v="1"/>
    <x v="0"/>
    <n v="0.4"/>
    <s v="Product35"/>
    <x v="4"/>
    <s v="No."/>
    <n v="5"/>
    <n v="6.7"/>
    <n v="35"/>
    <n v="46.9"/>
    <n v="28"/>
    <x v="5"/>
    <x v="0"/>
    <n v="18.760000000000002"/>
    <n v="1.7"/>
    <n v="11.9"/>
    <n v="9.0909090909090884E-2"/>
    <s v="Mediana"/>
    <b v="0"/>
    <x v="5"/>
    <x v="135"/>
    <n v="-0.98000000000000043"/>
    <n v="-6.860000000000003"/>
    <n v="28.139999999999997"/>
    <n v="-0.24378109452736332"/>
  </r>
  <r>
    <x v="90"/>
    <s v="P0014"/>
    <n v="4"/>
    <x v="2"/>
    <x v="0"/>
    <n v="0.16"/>
    <s v="Product14"/>
    <x v="2"/>
    <s v="Kg"/>
    <n v="112"/>
    <n v="146.72"/>
    <n v="448"/>
    <n v="586.88"/>
    <n v="29"/>
    <x v="5"/>
    <x v="0"/>
    <n v="93.900800000000004"/>
    <n v="34.72"/>
    <n v="138.88"/>
    <n v="0.23664122137404572"/>
    <s v="Pequeña"/>
    <b v="0"/>
    <x v="5"/>
    <x v="136"/>
    <n v="11.244799999999998"/>
    <n v="44.979199999999992"/>
    <n v="492.97919999999999"/>
    <n v="9.1239549254816421E-2"/>
  </r>
  <r>
    <x v="91"/>
    <s v="P0005"/>
    <n v="11"/>
    <x v="2"/>
    <x v="1"/>
    <n v="0.27"/>
    <s v="Product05"/>
    <x v="3"/>
    <s v="Ft"/>
    <n v="133"/>
    <n v="155.61000000000001"/>
    <n v="1463"/>
    <n v="1711.71"/>
    <n v="1"/>
    <x v="6"/>
    <x v="0"/>
    <n v="462.1617"/>
    <n v="22.61"/>
    <n v="248.71"/>
    <n v="0.14529914529914539"/>
    <s v="Pequeña"/>
    <b v="1"/>
    <x v="6"/>
    <x v="137"/>
    <n v="-19.404699999999991"/>
    <n v="-213.4516999999999"/>
    <n v="1249.5482999999999"/>
    <n v="-0.17082308863130774"/>
  </r>
  <r>
    <x v="92"/>
    <s v="P0010"/>
    <n v="11"/>
    <x v="2"/>
    <x v="1"/>
    <n v="0.02"/>
    <s v="Product10"/>
    <x v="2"/>
    <s v="Ft"/>
    <n v="148"/>
    <n v="164.28"/>
    <n v="1628"/>
    <n v="1807.08"/>
    <n v="2"/>
    <x v="6"/>
    <x v="0"/>
    <n v="36.141599999999997"/>
    <n v="16.28"/>
    <n v="179.08"/>
    <n v="0.25373134328358216"/>
    <s v="Pequeña"/>
    <b v="1"/>
    <x v="6"/>
    <x v="138"/>
    <n v="12.994400000000013"/>
    <n v="142.93840000000014"/>
    <n v="1770.9384"/>
    <n v="8.0713366427652228E-2"/>
  </r>
  <r>
    <x v="93"/>
    <s v="P0033"/>
    <n v="9"/>
    <x v="1"/>
    <x v="1"/>
    <n v="0.5"/>
    <s v="Product33"/>
    <x v="4"/>
    <s v="Kg"/>
    <n v="95"/>
    <n v="119.7"/>
    <n v="855"/>
    <n v="1077.3"/>
    <n v="3"/>
    <x v="6"/>
    <x v="0"/>
    <n v="538.65"/>
    <n v="24.7"/>
    <n v="222.3"/>
    <n v="0.22480620155038755"/>
    <s v="Mediana"/>
    <b v="1"/>
    <x v="6"/>
    <x v="139"/>
    <n v="-35.15"/>
    <n v="-316.34999999999997"/>
    <n v="538.65"/>
    <n v="-0.58730158730158721"/>
  </r>
  <r>
    <x v="93"/>
    <s v="P0003"/>
    <n v="8"/>
    <x v="1"/>
    <x v="1"/>
    <n v="0.51"/>
    <s v="Product03"/>
    <x v="3"/>
    <s v="Kg"/>
    <n v="71"/>
    <n v="80.94"/>
    <n v="568"/>
    <n v="647.52"/>
    <n v="3"/>
    <x v="6"/>
    <x v="0"/>
    <n v="330.23520000000002"/>
    <n v="9.94"/>
    <n v="79.52"/>
    <n v="0.23664122137404581"/>
    <s v="Grande"/>
    <b v="1"/>
    <x v="6"/>
    <x v="140"/>
    <n v="-31.339400000000005"/>
    <n v="-250.71520000000004"/>
    <n v="317.28479999999996"/>
    <n v="-0.79018976011457231"/>
  </r>
  <r>
    <x v="94"/>
    <s v="P0002"/>
    <n v="8"/>
    <x v="2"/>
    <x v="0"/>
    <n v="0.11"/>
    <s v="Product02"/>
    <x v="3"/>
    <s v="Kg"/>
    <n v="105"/>
    <n v="142.80000000000001"/>
    <n v="840"/>
    <n v="1142.4000000000001"/>
    <n v="5"/>
    <x v="6"/>
    <x v="0"/>
    <n v="125.664"/>
    <n v="37.799999999999997"/>
    <n v="302.39999999999998"/>
    <n v="0.14529914529914539"/>
    <s v="Mediana"/>
    <b v="0"/>
    <x v="6"/>
    <x v="141"/>
    <n v="22.092000000000013"/>
    <n v="176.7360000000001"/>
    <n v="1016.7360000000001"/>
    <n v="0.17382683410442837"/>
  </r>
  <r>
    <x v="95"/>
    <s v="P0041"/>
    <n v="15"/>
    <x v="2"/>
    <x v="1"/>
    <n v="0.35"/>
    <s v="Product41"/>
    <x v="1"/>
    <s v="Ft"/>
    <n v="138"/>
    <n v="173.88"/>
    <n v="2070"/>
    <n v="2608.1999999999998"/>
    <n v="6"/>
    <x v="6"/>
    <x v="0"/>
    <n v="912.87"/>
    <n v="35.880000000000003"/>
    <n v="538.20000000000005"/>
    <n v="9.9099099099099114E-2"/>
    <s v="Pequeña"/>
    <b v="1"/>
    <x v="6"/>
    <x v="142"/>
    <n v="-24.978000000000009"/>
    <n v="-374.67000000000013"/>
    <n v="1695.33"/>
    <n v="-0.22100122100122108"/>
  </r>
  <r>
    <x v="96"/>
    <s v="P0004"/>
    <n v="10"/>
    <x v="2"/>
    <x v="0"/>
    <n v="0.44"/>
    <s v="Product04"/>
    <x v="3"/>
    <s v="Lt"/>
    <n v="44"/>
    <n v="48.84"/>
    <n v="440"/>
    <n v="488.4"/>
    <n v="8"/>
    <x v="6"/>
    <x v="0"/>
    <n v="214.89599999999999"/>
    <n v="4.84"/>
    <n v="48.4"/>
    <n v="0.12280701754385963"/>
    <s v="Mediana"/>
    <b v="0"/>
    <x v="6"/>
    <x v="143"/>
    <n v="-16.6496"/>
    <n v="-166.49599999999998"/>
    <n v="273.50400000000002"/>
    <n v="-0.60875160875160861"/>
  </r>
  <r>
    <x v="97"/>
    <s v="P0034"/>
    <n v="6"/>
    <x v="0"/>
    <x v="1"/>
    <n v="0.37"/>
    <s v="Product34"/>
    <x v="4"/>
    <s v="Lt"/>
    <n v="55"/>
    <n v="58.3"/>
    <n v="330"/>
    <n v="349.8"/>
    <n v="10"/>
    <x v="6"/>
    <x v="0"/>
    <n v="129.42599999999999"/>
    <n v="3.3"/>
    <n v="19.8"/>
    <n v="0.20634920634920637"/>
    <s v="Grande"/>
    <b v="1"/>
    <x v="6"/>
    <x v="144"/>
    <n v="-18.271000000000001"/>
    <n v="-109.626"/>
    <n v="220.37400000000002"/>
    <n v="-0.49745432764300684"/>
  </r>
  <r>
    <x v="98"/>
    <s v="P0009"/>
    <n v="4"/>
    <x v="0"/>
    <x v="0"/>
    <n v="0.28000000000000003"/>
    <s v="Product09"/>
    <x v="3"/>
    <s v="No."/>
    <n v="6"/>
    <n v="7.86"/>
    <n v="24"/>
    <n v="31.44"/>
    <n v="11"/>
    <x v="6"/>
    <x v="0"/>
    <n v="8.8032000000000004"/>
    <n v="1.86"/>
    <n v="7.44"/>
    <n v="0.26470588235294124"/>
    <s v="Pequeña"/>
    <b v="0"/>
    <x v="6"/>
    <x v="145"/>
    <n v="-0.34079999999999977"/>
    <n v="-1.3631999999999991"/>
    <n v="22.636800000000001"/>
    <n v="-6.0220525869380787E-2"/>
  </r>
  <r>
    <x v="99"/>
    <s v="P0019"/>
    <n v="1"/>
    <x v="2"/>
    <x v="1"/>
    <n v="0.45"/>
    <s v="Product19"/>
    <x v="2"/>
    <s v="Ft"/>
    <n v="150"/>
    <n v="210"/>
    <n v="150"/>
    <n v="210"/>
    <n v="13"/>
    <x v="6"/>
    <x v="0"/>
    <n v="94.5"/>
    <n v="60"/>
    <n v="60"/>
    <n v="0.20634920634920634"/>
    <s v="Pequeña"/>
    <b v="1"/>
    <x v="6"/>
    <x v="146"/>
    <n v="-34.5"/>
    <n v="-34.5"/>
    <n v="115.5"/>
    <n v="-0.29870129870129869"/>
  </r>
  <r>
    <x v="100"/>
    <s v="P0023"/>
    <n v="8"/>
    <x v="0"/>
    <x v="1"/>
    <n v="0.42"/>
    <s v="Product23"/>
    <x v="0"/>
    <s v="Ft"/>
    <n v="141"/>
    <n v="149.46"/>
    <n v="1128"/>
    <n v="1195.68"/>
    <n v="16"/>
    <x v="6"/>
    <x v="0"/>
    <n v="502.18560000000002"/>
    <n v="8.4600000000000009"/>
    <n v="67.680000000000007"/>
    <n v="9.9099099099099169E-2"/>
    <s v="Pequeña"/>
    <b v="1"/>
    <x v="6"/>
    <x v="147"/>
    <n v="-54.313199999999995"/>
    <n v="-434.50559999999996"/>
    <n v="693.49440000000004"/>
    <n v="-0.62654521795705909"/>
  </r>
  <r>
    <x v="101"/>
    <s v="P0027"/>
    <n v="14"/>
    <x v="1"/>
    <x v="0"/>
    <n v="0.31"/>
    <s v="Product27"/>
    <x v="4"/>
    <s v="Lt"/>
    <n v="48"/>
    <n v="57.12"/>
    <n v="672"/>
    <n v="799.68"/>
    <n v="18"/>
    <x v="6"/>
    <x v="0"/>
    <n v="247.9008"/>
    <n v="9.1199999999999992"/>
    <n v="127.68"/>
    <n v="5.6603773584905613E-2"/>
    <s v="Pequeña"/>
    <b v="0"/>
    <x v="6"/>
    <x v="148"/>
    <n v="-8.5872000000000028"/>
    <n v="-120.22080000000004"/>
    <n v="551.77919999999995"/>
    <n v="-0.21787845573011821"/>
  </r>
  <r>
    <x v="102"/>
    <s v="P0038"/>
    <n v="11"/>
    <x v="1"/>
    <x v="0"/>
    <n v="0.03"/>
    <s v="Product38"/>
    <x v="1"/>
    <s v="Kg"/>
    <n v="72"/>
    <n v="79.92"/>
    <n v="792"/>
    <n v="879.12"/>
    <n v="20"/>
    <x v="6"/>
    <x v="0"/>
    <n v="26.3736"/>
    <n v="7.92"/>
    <n v="87.12"/>
    <n v="0.23664122137404572"/>
    <s v="Mediana"/>
    <b v="0"/>
    <x v="6"/>
    <x v="149"/>
    <n v="5.5224000000000046"/>
    <n v="60.746400000000051"/>
    <n v="852.74639999999999"/>
    <n v="7.1236184638246561E-2"/>
  </r>
  <r>
    <x v="102"/>
    <s v="P0043"/>
    <n v="5"/>
    <x v="2"/>
    <x v="0"/>
    <n v="0.08"/>
    <s v="Product43"/>
    <x v="1"/>
    <s v="Kg"/>
    <n v="67"/>
    <n v="83.08"/>
    <n v="335"/>
    <n v="415.4"/>
    <n v="20"/>
    <x v="6"/>
    <x v="0"/>
    <n v="33.231999999999999"/>
    <n v="16.079999999999998"/>
    <n v="80.400000000000006"/>
    <n v="0.2857142857142857"/>
    <s v="Pequeña"/>
    <b v="0"/>
    <x v="6"/>
    <x v="150"/>
    <n v="9.4335999999999984"/>
    <n v="47.167999999999992"/>
    <n v="382.16800000000001"/>
    <n v="0.12342215988779802"/>
  </r>
  <r>
    <x v="103"/>
    <s v="P0029"/>
    <n v="15"/>
    <x v="2"/>
    <x v="0"/>
    <n v="0.41"/>
    <s v="Product29"/>
    <x v="4"/>
    <s v="Lt"/>
    <n v="47"/>
    <n v="53.11"/>
    <n v="705"/>
    <n v="796.65"/>
    <n v="21"/>
    <x v="6"/>
    <x v="0"/>
    <n v="326.62650000000002"/>
    <n v="6.11"/>
    <n v="91.65"/>
    <n v="5.660377358490571E-2"/>
    <s v="Mediana"/>
    <b v="0"/>
    <x v="6"/>
    <x v="151"/>
    <n v="-15.665099999999999"/>
    <n v="-234.97649999999999"/>
    <n v="470.02349999999996"/>
    <n v="-0.49992500374981252"/>
  </r>
  <r>
    <x v="104"/>
    <s v="P0026"/>
    <n v="3"/>
    <x v="0"/>
    <x v="1"/>
    <n v="0.14000000000000001"/>
    <s v="Product26"/>
    <x v="4"/>
    <s v="No."/>
    <n v="18"/>
    <n v="24.66"/>
    <n v="54"/>
    <n v="73.98"/>
    <n v="22"/>
    <x v="6"/>
    <x v="0"/>
    <n v="10.357200000000001"/>
    <n v="6.66"/>
    <n v="19.98"/>
    <n v="0.15966386554621842"/>
    <s v="Pequeña"/>
    <b v="1"/>
    <x v="6"/>
    <x v="152"/>
    <n v="3.2075999999999993"/>
    <n v="9.622799999999998"/>
    <n v="63.622800000000005"/>
    <n v="0.15124766593108127"/>
  </r>
  <r>
    <x v="104"/>
    <s v="P0024"/>
    <n v="14"/>
    <x v="1"/>
    <x v="1"/>
    <n v="0.27"/>
    <s v="Product24"/>
    <x v="0"/>
    <s v="Ft"/>
    <n v="144"/>
    <n v="156.96"/>
    <n v="2016"/>
    <n v="2197.44"/>
    <n v="22"/>
    <x v="6"/>
    <x v="0"/>
    <n v="593.30880000000002"/>
    <n v="12.96"/>
    <n v="181.44"/>
    <n v="0.19354838709677419"/>
    <s v="Pequeña"/>
    <b v="1"/>
    <x v="6"/>
    <x v="153"/>
    <n v="-29.419199999999989"/>
    <n v="-411.86879999999985"/>
    <n v="1604.1312"/>
    <n v="-0.25675505843911012"/>
  </r>
  <r>
    <x v="105"/>
    <s v="P0036"/>
    <n v="7"/>
    <x v="0"/>
    <x v="0"/>
    <n v="0.45"/>
    <s v="Product36"/>
    <x v="4"/>
    <s v="Kg"/>
    <n v="90"/>
    <n v="96.3"/>
    <n v="630"/>
    <n v="674.1"/>
    <n v="23"/>
    <x v="6"/>
    <x v="0"/>
    <n v="303.34500000000003"/>
    <n v="6.3"/>
    <n v="44.1"/>
    <n v="9.9099099099099114E-2"/>
    <s v="Pequeña"/>
    <b v="0"/>
    <x v="6"/>
    <x v="154"/>
    <n v="-37.035000000000004"/>
    <n v="-259.245"/>
    <n v="370.755"/>
    <n v="-0.6992353440951572"/>
  </r>
  <r>
    <x v="105"/>
    <s v="P0037"/>
    <n v="8"/>
    <x v="2"/>
    <x v="0"/>
    <n v="0.15"/>
    <s v="Product37"/>
    <x v="1"/>
    <s v="Kg"/>
    <n v="67"/>
    <n v="85.76"/>
    <n v="536"/>
    <n v="686.08"/>
    <n v="23"/>
    <x v="6"/>
    <x v="0"/>
    <n v="102.91200000000001"/>
    <n v="18.760000000000002"/>
    <n v="150.08000000000001"/>
    <n v="0.11504424778761062"/>
    <s v="Grande"/>
    <b v="0"/>
    <x v="6"/>
    <x v="155"/>
    <n v="5.8960000000000008"/>
    <n v="47.168000000000006"/>
    <n v="583.16800000000001"/>
    <n v="8.0882352941176475E-2"/>
  </r>
  <r>
    <x v="106"/>
    <s v="P0009"/>
    <n v="4"/>
    <x v="1"/>
    <x v="1"/>
    <n v="0.26"/>
    <s v="Product09"/>
    <x v="3"/>
    <s v="No."/>
    <n v="6"/>
    <n v="7.86"/>
    <n v="24"/>
    <n v="31.44"/>
    <n v="24"/>
    <x v="6"/>
    <x v="0"/>
    <n v="8.1744000000000003"/>
    <n v="1.86"/>
    <n v="7.44"/>
    <n v="0.27007299270072993"/>
    <s v="Pequeña"/>
    <b v="1"/>
    <x v="6"/>
    <x v="156"/>
    <n v="-0.18360000000000021"/>
    <n v="-0.73440000000000083"/>
    <n v="23.265599999999999"/>
    <n v="-3.1565917062100303E-2"/>
  </r>
  <r>
    <x v="107"/>
    <s v="P0044"/>
    <n v="15"/>
    <x v="1"/>
    <x v="1"/>
    <n v="0.34"/>
    <s v="Product44"/>
    <x v="1"/>
    <s v="Kg"/>
    <n v="76"/>
    <n v="82.08"/>
    <n v="1140"/>
    <n v="1231.2"/>
    <n v="29"/>
    <x v="6"/>
    <x v="0"/>
    <n v="418.608"/>
    <n v="6.08"/>
    <n v="91.2"/>
    <n v="8.2568807339449588E-2"/>
    <s v="Pequeña"/>
    <b v="1"/>
    <x v="6"/>
    <x v="157"/>
    <n v="-21.827200000000005"/>
    <n v="-327.40800000000007"/>
    <n v="812.5920000000001"/>
    <n v="-0.4029180695847363"/>
  </r>
  <r>
    <x v="108"/>
    <s v="P0001"/>
    <n v="11"/>
    <x v="2"/>
    <x v="1"/>
    <n v="0.35"/>
    <s v="Product01"/>
    <x v="3"/>
    <s v="Kg"/>
    <n v="98"/>
    <n v="103.88"/>
    <n v="1078"/>
    <n v="1142.68"/>
    <n v="1"/>
    <x v="7"/>
    <x v="0"/>
    <n v="399.93799999999999"/>
    <n v="5.88"/>
    <n v="64.680000000000007"/>
    <n v="6.5420560747663517E-2"/>
    <s v="Pequeña"/>
    <b v="1"/>
    <x v="7"/>
    <x v="158"/>
    <n v="-30.478000000000009"/>
    <n v="-335.2580000000001"/>
    <n v="742.74200000000008"/>
    <n v="-0.45137880986937601"/>
  </r>
  <r>
    <x v="109"/>
    <s v="P0023"/>
    <n v="3"/>
    <x v="2"/>
    <x v="0"/>
    <n v="0.14000000000000001"/>
    <s v="Product23"/>
    <x v="0"/>
    <s v="Ft"/>
    <n v="141"/>
    <n v="149.46"/>
    <n v="423"/>
    <n v="448.38"/>
    <n v="2"/>
    <x v="7"/>
    <x v="0"/>
    <n v="62.773200000000003"/>
    <n v="8.4600000000000009"/>
    <n v="25.38"/>
    <n v="0.21875000000000006"/>
    <s v="Mediana"/>
    <b v="0"/>
    <x v="7"/>
    <x v="159"/>
    <n v="-12.464399999999983"/>
    <n v="-37.39319999999995"/>
    <n v="385.60680000000002"/>
    <n v="-9.6972356296621195E-2"/>
  </r>
  <r>
    <x v="110"/>
    <s v="P0022"/>
    <n v="13"/>
    <x v="1"/>
    <x v="0"/>
    <n v="0.2"/>
    <s v="Product22"/>
    <x v="0"/>
    <s v="Ft"/>
    <n v="121"/>
    <n v="141.57"/>
    <n v="1573"/>
    <n v="1840.41"/>
    <n v="3"/>
    <x v="7"/>
    <x v="0"/>
    <n v="368.08199999999999"/>
    <n v="20.57"/>
    <n v="267.41000000000003"/>
    <n v="0.23664122137404572"/>
    <s v="Mediana"/>
    <b v="0"/>
    <x v="7"/>
    <x v="160"/>
    <n v="-7.7439999999999998"/>
    <n v="-100.672"/>
    <n v="1472.328"/>
    <n v="-6.8376068376068369E-2"/>
  </r>
  <r>
    <x v="110"/>
    <s v="P0034"/>
    <n v="12"/>
    <x v="1"/>
    <x v="0"/>
    <n v="0.33"/>
    <s v="Product34"/>
    <x v="4"/>
    <s v="Lt"/>
    <n v="55"/>
    <n v="58.3"/>
    <n v="660"/>
    <n v="699.6"/>
    <n v="3"/>
    <x v="7"/>
    <x v="0"/>
    <n v="230.86799999999999"/>
    <n v="3.3"/>
    <n v="39.6"/>
    <n v="7.4074074074074056E-2"/>
    <s v="Pequeña"/>
    <b v="0"/>
    <x v="7"/>
    <x v="161"/>
    <n v="-15.939000000000007"/>
    <n v="-191.26800000000009"/>
    <n v="468.73200000000003"/>
    <n v="-0.40805406927626037"/>
  </r>
  <r>
    <x v="111"/>
    <s v="P0028"/>
    <n v="14"/>
    <x v="2"/>
    <x v="1"/>
    <n v="0.37"/>
    <s v="Product28"/>
    <x v="4"/>
    <s v="No."/>
    <n v="37"/>
    <n v="41.81"/>
    <n v="518"/>
    <n v="585.34"/>
    <n v="5"/>
    <x v="7"/>
    <x v="0"/>
    <n v="216.57579999999999"/>
    <n v="4.8099999999999996"/>
    <n v="67.34"/>
    <n v="5.6603773584905613E-2"/>
    <s v="Grande"/>
    <b v="1"/>
    <x v="7"/>
    <x v="162"/>
    <n v="-10.659700000000001"/>
    <n v="-149.23580000000001"/>
    <n v="368.76420000000007"/>
    <n v="-0.4046916701783958"/>
  </r>
  <r>
    <x v="112"/>
    <s v="P0037"/>
    <n v="1"/>
    <x v="0"/>
    <x v="1"/>
    <n v="0.2"/>
    <s v="Product37"/>
    <x v="1"/>
    <s v="Kg"/>
    <n v="67"/>
    <n v="85.76"/>
    <n v="67"/>
    <n v="85.76"/>
    <n v="6"/>
    <x v="7"/>
    <x v="0"/>
    <n v="17.152000000000001"/>
    <n v="18.760000000000002"/>
    <n v="18.760000000000002"/>
    <n v="5.6603773584905717E-2"/>
    <s v="Pequeña"/>
    <b v="1"/>
    <x v="7"/>
    <x v="163"/>
    <n v="1.6080000000000041"/>
    <n v="1.6080000000000041"/>
    <n v="68.608000000000004"/>
    <n v="2.3437500000000059E-2"/>
  </r>
  <r>
    <x v="113"/>
    <s v="P0005"/>
    <n v="4"/>
    <x v="0"/>
    <x v="1"/>
    <n v="0.19"/>
    <s v="Product05"/>
    <x v="3"/>
    <s v="Ft"/>
    <n v="133"/>
    <n v="155.61000000000001"/>
    <n v="532"/>
    <n v="622.44000000000005"/>
    <n v="10"/>
    <x v="7"/>
    <x v="0"/>
    <n v="118.2636"/>
    <n v="22.61"/>
    <n v="90.44"/>
    <n v="5.660377358490562E-2"/>
    <s v="Pequeña"/>
    <b v="1"/>
    <x v="7"/>
    <x v="164"/>
    <n v="-6.9558999999999855"/>
    <n v="-27.823599999999942"/>
    <n v="504.17640000000006"/>
    <n v="-5.5186240371425437E-2"/>
  </r>
  <r>
    <x v="113"/>
    <s v="P0044"/>
    <n v="10"/>
    <x v="1"/>
    <x v="1"/>
    <n v="0.27"/>
    <s v="Product44"/>
    <x v="1"/>
    <s v="Kg"/>
    <n v="76"/>
    <n v="82.08"/>
    <n v="760"/>
    <n v="820.8"/>
    <n v="10"/>
    <x v="7"/>
    <x v="0"/>
    <n v="221.61600000000001"/>
    <n v="6.08"/>
    <n v="60.8"/>
    <n v="0.14529914529914525"/>
    <s v="Pequeña"/>
    <b v="1"/>
    <x v="7"/>
    <x v="165"/>
    <n v="-16.081600000000002"/>
    <n v="-160.81600000000003"/>
    <n v="599.18399999999997"/>
    <n v="-0.2683916793505835"/>
  </r>
  <r>
    <x v="113"/>
    <s v="P0006"/>
    <n v="6"/>
    <x v="2"/>
    <x v="1"/>
    <n v="0.19"/>
    <s v="Product06"/>
    <x v="3"/>
    <s v="Kg"/>
    <n v="75"/>
    <n v="85.5"/>
    <n v="450"/>
    <n v="513"/>
    <n v="10"/>
    <x v="7"/>
    <x v="0"/>
    <n v="97.47"/>
    <n v="10.5"/>
    <n v="63"/>
    <n v="0.11504424778761067"/>
    <s v="Pequeña"/>
    <b v="1"/>
    <x v="7"/>
    <x v="166"/>
    <n v="-5.7450000000000045"/>
    <n v="-34.470000000000027"/>
    <n v="415.53"/>
    <n v="-8.2954299328568404E-2"/>
  </r>
  <r>
    <x v="114"/>
    <s v="P0023"/>
    <n v="4"/>
    <x v="2"/>
    <x v="0"/>
    <n v="0.16"/>
    <s v="Product23"/>
    <x v="0"/>
    <s v="Ft"/>
    <n v="141"/>
    <n v="149.46"/>
    <n v="564"/>
    <n v="597.84"/>
    <n v="11"/>
    <x v="7"/>
    <x v="0"/>
    <n v="95.654399999999995"/>
    <n v="8.4600000000000009"/>
    <n v="33.840000000000003"/>
    <n v="0.21875000000000006"/>
    <s v="Mediana"/>
    <b v="0"/>
    <x v="7"/>
    <x v="167"/>
    <n v="-15.453599999999994"/>
    <n v="-61.814399999999978"/>
    <n v="502.18560000000002"/>
    <n v="-0.12309074573225512"/>
  </r>
  <r>
    <x v="115"/>
    <s v="P0011"/>
    <n v="13"/>
    <x v="2"/>
    <x v="0"/>
    <n v="0.08"/>
    <s v="Product11"/>
    <x v="2"/>
    <s v="Lt"/>
    <n v="44"/>
    <n v="48.4"/>
    <n v="572"/>
    <n v="629.20000000000005"/>
    <n v="13"/>
    <x v="7"/>
    <x v="0"/>
    <n v="50.335999999999999"/>
    <n v="4.4000000000000004"/>
    <n v="57.2"/>
    <n v="7.4074074074074056E-2"/>
    <s v="Pequeña"/>
    <b v="0"/>
    <x v="7"/>
    <x v="168"/>
    <n v="0.52799999999999869"/>
    <n v="6.863999999999983"/>
    <n v="578.86400000000003"/>
    <n v="1.1857707509881393E-2"/>
  </r>
  <r>
    <x v="115"/>
    <s v="P0027"/>
    <n v="9"/>
    <x v="2"/>
    <x v="0"/>
    <n v="0.21"/>
    <s v="Product27"/>
    <x v="4"/>
    <s v="Lt"/>
    <n v="48"/>
    <n v="57.12"/>
    <n v="432"/>
    <n v="514.08000000000004"/>
    <n v="13"/>
    <x v="7"/>
    <x v="0"/>
    <n v="107.9568"/>
    <n v="9.1199999999999992"/>
    <n v="82.08"/>
    <n v="0.12280701754385964"/>
    <s v="Pequeña"/>
    <b v="0"/>
    <x v="7"/>
    <x v="169"/>
    <n v="-2.8751999999999995"/>
    <n v="-25.876799999999996"/>
    <n v="406.12320000000005"/>
    <n v="-6.371662589086266E-2"/>
  </r>
  <r>
    <x v="116"/>
    <s v="P0003"/>
    <n v="3"/>
    <x v="1"/>
    <x v="0"/>
    <n v="0.36"/>
    <s v="Product03"/>
    <x v="3"/>
    <s v="Kg"/>
    <n v="71"/>
    <n v="80.94"/>
    <n v="213"/>
    <n v="242.82"/>
    <n v="16"/>
    <x v="7"/>
    <x v="0"/>
    <n v="87.415199999999999"/>
    <n v="9.94"/>
    <n v="29.82"/>
    <n v="0.14529914529914537"/>
    <s v="Pequeña"/>
    <b v="0"/>
    <x v="7"/>
    <x v="170"/>
    <n v="-19.198399999999999"/>
    <n v="-57.595199999999998"/>
    <n v="155.40479999999999"/>
    <n v="-0.37061403508771928"/>
  </r>
  <r>
    <x v="117"/>
    <s v="P0025"/>
    <n v="6"/>
    <x v="2"/>
    <x v="0"/>
    <n v="0.23"/>
    <s v="Product25"/>
    <x v="0"/>
    <s v="No."/>
    <n v="7"/>
    <n v="8.33"/>
    <n v="42"/>
    <n v="49.98"/>
    <n v="18"/>
    <x v="7"/>
    <x v="0"/>
    <n v="11.4954"/>
    <n v="1.33"/>
    <n v="7.98"/>
    <n v="5.660377358490571E-2"/>
    <s v="Pequeña"/>
    <b v="0"/>
    <x v="7"/>
    <x v="171"/>
    <n v="-0.58590000000000053"/>
    <n v="-3.5154000000000032"/>
    <n v="38.4846"/>
    <n v="-9.1345629160755296E-2"/>
  </r>
  <r>
    <x v="118"/>
    <s v="P0020"/>
    <n v="15"/>
    <x v="2"/>
    <x v="1"/>
    <n v="0.23"/>
    <s v="Product20"/>
    <x v="0"/>
    <s v="Lt"/>
    <n v="61"/>
    <n v="76.25"/>
    <n v="915"/>
    <n v="1143.75"/>
    <n v="20"/>
    <x v="7"/>
    <x v="0"/>
    <n v="263.0625"/>
    <n v="15.25"/>
    <n v="228.75"/>
    <n v="9.0909090909090884E-2"/>
    <s v="Pequeña"/>
    <b v="1"/>
    <x v="7"/>
    <x v="172"/>
    <n v="-2.2875000000000014"/>
    <n v="-34.312500000000021"/>
    <n v="880.6875"/>
    <n v="-3.8961038961038988E-2"/>
  </r>
  <r>
    <x v="118"/>
    <s v="P0031"/>
    <n v="9"/>
    <x v="2"/>
    <x v="0"/>
    <n v="0.4"/>
    <s v="Product31"/>
    <x v="4"/>
    <s v="Kg"/>
    <n v="93"/>
    <n v="104.16"/>
    <n v="837"/>
    <n v="937.44"/>
    <n v="20"/>
    <x v="7"/>
    <x v="0"/>
    <n v="374.976"/>
    <n v="11.16"/>
    <n v="100.44"/>
    <n v="0.15966386554621845"/>
    <s v="Pequeña"/>
    <b v="0"/>
    <x v="7"/>
    <x v="173"/>
    <n v="-30.504000000000005"/>
    <n v="-274.53600000000006"/>
    <n v="562.46400000000006"/>
    <n v="-0.48809523809523814"/>
  </r>
  <r>
    <x v="118"/>
    <s v="P0028"/>
    <n v="13"/>
    <x v="2"/>
    <x v="0"/>
    <n v="0.44"/>
    <s v="Product28"/>
    <x v="4"/>
    <s v="No."/>
    <n v="37"/>
    <n v="41.81"/>
    <n v="481"/>
    <n v="543.53"/>
    <n v="20"/>
    <x v="7"/>
    <x v="0"/>
    <n v="239.1532"/>
    <n v="4.8099999999999996"/>
    <n v="62.53"/>
    <n v="0.12280701754385963"/>
    <s v="Mediana"/>
    <b v="0"/>
    <x v="7"/>
    <x v="174"/>
    <n v="-13.586399999999998"/>
    <n v="-176.62319999999997"/>
    <n v="304.3768"/>
    <n v="-0.58027812895069519"/>
  </r>
  <r>
    <x v="119"/>
    <s v="P0039"/>
    <n v="4"/>
    <x v="2"/>
    <x v="0"/>
    <n v="0.28999999999999998"/>
    <s v="Product39"/>
    <x v="1"/>
    <s v="No."/>
    <n v="37"/>
    <n v="42.55"/>
    <n v="148"/>
    <n v="170.2"/>
    <n v="26"/>
    <x v="7"/>
    <x v="0"/>
    <n v="49.357999999999997"/>
    <n v="5.55"/>
    <n v="22.2"/>
    <n v="0.1596638655462185"/>
    <s v="Mediana"/>
    <b v="0"/>
    <x v="7"/>
    <x v="175"/>
    <n v="-6.7895000000000003"/>
    <n v="-27.158000000000001"/>
    <n v="120.84199999999998"/>
    <n v="-0.22473974280465406"/>
  </r>
  <r>
    <x v="120"/>
    <s v="P0034"/>
    <n v="12"/>
    <x v="0"/>
    <x v="0"/>
    <n v="0.04"/>
    <s v="Product34"/>
    <x v="4"/>
    <s v="Lt"/>
    <n v="55"/>
    <n v="58.3"/>
    <n v="660"/>
    <n v="699.6"/>
    <n v="29"/>
    <x v="7"/>
    <x v="0"/>
    <n v="27.984000000000002"/>
    <n v="3.3"/>
    <n v="39.6"/>
    <n v="0.11504424778761067"/>
    <s v="Pequeña"/>
    <b v="0"/>
    <x v="7"/>
    <x v="176"/>
    <n v="0.96799999999999642"/>
    <n v="11.615999999999957"/>
    <n v="671.61599999999999"/>
    <n v="1.7295597484276667E-2"/>
  </r>
  <r>
    <x v="121"/>
    <s v="P0013"/>
    <n v="13"/>
    <x v="2"/>
    <x v="0"/>
    <n v="0.23"/>
    <s v="Product13"/>
    <x v="2"/>
    <s v="Kg"/>
    <n v="112"/>
    <n v="122.08"/>
    <n v="1456"/>
    <n v="1587.04"/>
    <n v="30"/>
    <x v="7"/>
    <x v="0"/>
    <n v="365.01920000000001"/>
    <n v="10.08"/>
    <n v="131.04"/>
    <n v="0.10714285714285712"/>
    <s v="Pequeña"/>
    <b v="0"/>
    <x v="7"/>
    <x v="177"/>
    <n v="-17.998400000000004"/>
    <n v="-233.97920000000005"/>
    <n v="1222.0208"/>
    <n v="-0.19146908137733828"/>
  </r>
  <r>
    <x v="122"/>
    <s v="P0001"/>
    <n v="2"/>
    <x v="2"/>
    <x v="0"/>
    <n v="0.36"/>
    <s v="Product01"/>
    <x v="3"/>
    <s v="Kg"/>
    <n v="98"/>
    <n v="103.88"/>
    <n v="196"/>
    <n v="207.76"/>
    <n v="31"/>
    <x v="7"/>
    <x v="0"/>
    <n v="74.793599999999998"/>
    <n v="5.88"/>
    <n v="11.76"/>
    <n v="0.2"/>
    <s v="Pequeña"/>
    <b v="0"/>
    <x v="7"/>
    <x v="178"/>
    <n v="-31.516800000000003"/>
    <n v="-63.033600000000007"/>
    <n v="132.96639999999999"/>
    <n v="-0.47405660377358499"/>
  </r>
  <r>
    <x v="122"/>
    <s v="P0035"/>
    <n v="11"/>
    <x v="2"/>
    <x v="0"/>
    <n v="0.03"/>
    <s v="Product35"/>
    <x v="4"/>
    <s v="No."/>
    <n v="5"/>
    <n v="6.7"/>
    <n v="55"/>
    <n v="73.7"/>
    <n v="31"/>
    <x v="7"/>
    <x v="0"/>
    <n v="2.2109999999999999"/>
    <n v="1.7"/>
    <n v="18.7"/>
    <n v="0.13043478260869559"/>
    <s v="Mediana"/>
    <b v="0"/>
    <x v="7"/>
    <x v="179"/>
    <n v="1.4990000000000006"/>
    <n v="16.489000000000004"/>
    <n v="71.489000000000004"/>
    <n v="0.23065086936451767"/>
  </r>
  <r>
    <x v="123"/>
    <s v="P0024"/>
    <n v="1"/>
    <x v="0"/>
    <x v="1"/>
    <n v="0.3"/>
    <s v="Product24"/>
    <x v="0"/>
    <s v="Ft"/>
    <n v="144"/>
    <n v="156.96"/>
    <n v="144"/>
    <n v="156.96"/>
    <n v="1"/>
    <x v="8"/>
    <x v="0"/>
    <n v="47.088000000000001"/>
    <n v="12.96"/>
    <n v="12.96"/>
    <n v="5.660377358490562E-2"/>
    <s v="Pequeña"/>
    <b v="1"/>
    <x v="8"/>
    <x v="180"/>
    <n v="-34.127999999999986"/>
    <n v="-34.127999999999986"/>
    <n v="109.87200000000001"/>
    <n v="-0.31061598951507191"/>
  </r>
  <r>
    <x v="123"/>
    <s v="P0003"/>
    <n v="14"/>
    <x v="1"/>
    <x v="0"/>
    <n v="0.15"/>
    <s v="Product03"/>
    <x v="3"/>
    <s v="Kg"/>
    <n v="71"/>
    <n v="80.94"/>
    <n v="994"/>
    <n v="1133.1600000000001"/>
    <n v="1"/>
    <x v="8"/>
    <x v="0"/>
    <n v="169.97399999999999"/>
    <n v="9.94"/>
    <n v="139.16"/>
    <n v="8.2568807339449518E-2"/>
    <s v="Pequeña"/>
    <b v="0"/>
    <x v="8"/>
    <x v="181"/>
    <n v="-2.2010000000000076"/>
    <n v="-30.814000000000107"/>
    <n v="963.18600000000015"/>
    <n v="-3.199174406604758E-2"/>
  </r>
  <r>
    <x v="124"/>
    <s v="P0041"/>
    <n v="8"/>
    <x v="2"/>
    <x v="0"/>
    <n v="0.28000000000000003"/>
    <s v="Product41"/>
    <x v="1"/>
    <s v="Ft"/>
    <n v="138"/>
    <n v="173.88"/>
    <n v="1104"/>
    <n v="1391.04"/>
    <n v="3"/>
    <x v="8"/>
    <x v="0"/>
    <n v="389.49119999999999"/>
    <n v="35.880000000000003"/>
    <n v="287.04000000000002"/>
    <n v="5.660377358490562E-2"/>
    <s v="Pequeña"/>
    <b v="0"/>
    <x v="8"/>
    <x v="182"/>
    <n v="-12.806400000000011"/>
    <n v="-102.45120000000009"/>
    <n v="1001.5488"/>
    <n v="-0.1022927689594357"/>
  </r>
  <r>
    <x v="125"/>
    <s v="P0028"/>
    <n v="7"/>
    <x v="2"/>
    <x v="0"/>
    <n v="0.05"/>
    <s v="Product28"/>
    <x v="4"/>
    <s v="No."/>
    <n v="37"/>
    <n v="41.81"/>
    <n v="259"/>
    <n v="292.67"/>
    <n v="4"/>
    <x v="8"/>
    <x v="0"/>
    <n v="14.6335"/>
    <n v="4.8099999999999996"/>
    <n v="33.67"/>
    <n v="0.2537313432835821"/>
    <s v="Mediana"/>
    <b v="0"/>
    <x v="8"/>
    <x v="183"/>
    <n v="2.7195000000000036"/>
    <n v="19.036500000000025"/>
    <n v="278.03649999999999"/>
    <n v="6.8467629250116541E-2"/>
  </r>
  <r>
    <x v="125"/>
    <s v="P0023"/>
    <n v="15"/>
    <x v="2"/>
    <x v="0"/>
    <n v="0.05"/>
    <s v="Product23"/>
    <x v="0"/>
    <s v="Ft"/>
    <n v="141"/>
    <n v="149.46"/>
    <n v="2115"/>
    <n v="2241.9"/>
    <n v="4"/>
    <x v="8"/>
    <x v="0"/>
    <n v="112.095"/>
    <n v="8.4600000000000009"/>
    <n v="126.9"/>
    <n v="8.2568807339449588E-2"/>
    <s v="Mediana"/>
    <b v="0"/>
    <x v="8"/>
    <x v="184"/>
    <n v="0.98699999999999477"/>
    <n v="14.804999999999922"/>
    <n v="2129.8050000000003"/>
    <n v="6.9513406156901311E-3"/>
  </r>
  <r>
    <x v="126"/>
    <s v="P0032"/>
    <n v="1"/>
    <x v="2"/>
    <x v="1"/>
    <n v="0.05"/>
    <s v="Product32"/>
    <x v="4"/>
    <s v="Kg"/>
    <n v="89"/>
    <n v="117.48"/>
    <n v="89"/>
    <n v="117.48"/>
    <n v="5"/>
    <x v="8"/>
    <x v="0"/>
    <n v="5.8739999999999997"/>
    <n v="28.48"/>
    <n v="28.48"/>
    <n v="0.12280701754385961"/>
    <s v="Pequeña"/>
    <b v="1"/>
    <x v="8"/>
    <x v="185"/>
    <n v="22.606000000000009"/>
    <n v="22.606000000000009"/>
    <n v="111.60600000000001"/>
    <n v="0.20255183413078157"/>
  </r>
  <r>
    <x v="127"/>
    <s v="P0019"/>
    <n v="5"/>
    <x v="2"/>
    <x v="0"/>
    <n v="0.02"/>
    <s v="Product19"/>
    <x v="2"/>
    <s v="Ft"/>
    <n v="150"/>
    <n v="210"/>
    <n v="750"/>
    <n v="1050"/>
    <n v="7"/>
    <x v="8"/>
    <x v="0"/>
    <n v="21"/>
    <n v="60"/>
    <n v="300"/>
    <n v="0.20634920634920634"/>
    <s v="Grande"/>
    <b v="0"/>
    <x v="8"/>
    <x v="186"/>
    <n v="55.800000000000011"/>
    <n v="279.00000000000006"/>
    <n v="1029"/>
    <n v="0.2711370262390671"/>
  </r>
  <r>
    <x v="128"/>
    <s v="P0044"/>
    <n v="4"/>
    <x v="2"/>
    <x v="0"/>
    <n v="0.34"/>
    <s v="Product44"/>
    <x v="1"/>
    <s v="Kg"/>
    <n v="76"/>
    <n v="82.08"/>
    <n v="304"/>
    <n v="328.32"/>
    <n v="9"/>
    <x v="8"/>
    <x v="0"/>
    <n v="111.6288"/>
    <n v="6.08"/>
    <n v="24.32"/>
    <n v="0.11504424778761067"/>
    <s v="Pequeña"/>
    <b v="0"/>
    <x v="8"/>
    <x v="187"/>
    <n v="-21.827200000000005"/>
    <n v="-87.308800000000019"/>
    <n v="216.69119999999998"/>
    <n v="-0.40291806958473636"/>
  </r>
  <r>
    <x v="129"/>
    <s v="P0030"/>
    <n v="6"/>
    <x v="2"/>
    <x v="0"/>
    <n v="0.14000000000000001"/>
    <s v="Product30"/>
    <x v="4"/>
    <s v="Ft"/>
    <n v="148"/>
    <n v="201.28"/>
    <n v="888"/>
    <n v="1207.68"/>
    <n v="10"/>
    <x v="8"/>
    <x v="0"/>
    <n v="169.0752"/>
    <n v="53.28"/>
    <n v="319.68"/>
    <n v="5.660377358490571E-2"/>
    <s v="Pequeña"/>
    <b v="0"/>
    <x v="8"/>
    <x v="188"/>
    <n v="25.100799999999992"/>
    <n v="150.60479999999995"/>
    <n v="1038.6048000000001"/>
    <n v="0.14500683994528038"/>
  </r>
  <r>
    <x v="129"/>
    <s v="P0001"/>
    <n v="9"/>
    <x v="0"/>
    <x v="0"/>
    <n v="0.13"/>
    <s v="Product01"/>
    <x v="3"/>
    <s v="Kg"/>
    <n v="98"/>
    <n v="103.88"/>
    <n v="882"/>
    <n v="934.92"/>
    <n v="10"/>
    <x v="8"/>
    <x v="0"/>
    <n v="121.53959999999999"/>
    <n v="5.88"/>
    <n v="52.92"/>
    <n v="0.24242424242424246"/>
    <s v="Pequeña"/>
    <b v="0"/>
    <x v="8"/>
    <x v="189"/>
    <n v="-7.6244000000000085"/>
    <n v="-68.619600000000077"/>
    <n v="813.38040000000001"/>
    <n v="-8.4363478638039557E-2"/>
  </r>
  <r>
    <x v="129"/>
    <s v="P0026"/>
    <n v="2"/>
    <x v="2"/>
    <x v="0"/>
    <n v="0.32"/>
    <s v="Product26"/>
    <x v="4"/>
    <s v="No."/>
    <n v="18"/>
    <n v="24.66"/>
    <n v="36"/>
    <n v="49.32"/>
    <n v="10"/>
    <x v="8"/>
    <x v="0"/>
    <n v="15.782400000000001"/>
    <n v="6.66"/>
    <n v="13.32"/>
    <n v="0.2857142857142857"/>
    <s v="Mediana"/>
    <b v="0"/>
    <x v="8"/>
    <x v="190"/>
    <n v="-1.2312000000000012"/>
    <n v="-2.4624000000000024"/>
    <n v="33.537599999999998"/>
    <n v="-7.3422069557750186E-2"/>
  </r>
  <r>
    <x v="130"/>
    <s v="P0001"/>
    <n v="6"/>
    <x v="0"/>
    <x v="0"/>
    <n v="0.38"/>
    <s v="Product01"/>
    <x v="3"/>
    <s v="Kg"/>
    <n v="98"/>
    <n v="103.88"/>
    <n v="588"/>
    <n v="623.28"/>
    <n v="11"/>
    <x v="8"/>
    <x v="0"/>
    <n v="236.84639999999999"/>
    <n v="5.88"/>
    <n v="35.28"/>
    <n v="7.4074074074074056E-2"/>
    <s v="Mediana"/>
    <b v="0"/>
    <x v="8"/>
    <x v="191"/>
    <n v="-33.594400000000007"/>
    <n v="-201.56640000000004"/>
    <n v="386.43359999999996"/>
    <n v="-0.52160681679853949"/>
  </r>
  <r>
    <x v="131"/>
    <s v="P0041"/>
    <n v="7"/>
    <x v="2"/>
    <x v="1"/>
    <n v="0.34"/>
    <s v="Product41"/>
    <x v="1"/>
    <s v="Ft"/>
    <n v="138"/>
    <n v="173.88"/>
    <n v="966"/>
    <n v="1217.1600000000001"/>
    <n v="13"/>
    <x v="8"/>
    <x v="0"/>
    <n v="413.83440000000002"/>
    <n v="35.880000000000003"/>
    <n v="251.16"/>
    <n v="0.27007299270072993"/>
    <s v="Pequeña"/>
    <b v="1"/>
    <x v="8"/>
    <x v="192"/>
    <n v="-23.239200000000011"/>
    <n v="-162.67440000000008"/>
    <n v="803.32560000000012"/>
    <n v="-0.20250120250120257"/>
  </r>
  <r>
    <x v="132"/>
    <s v="P0042"/>
    <n v="6"/>
    <x v="2"/>
    <x v="0"/>
    <n v="0.06"/>
    <s v="Product42"/>
    <x v="1"/>
    <s v="Ft"/>
    <n v="120"/>
    <n v="162"/>
    <n v="720"/>
    <n v="972"/>
    <n v="15"/>
    <x v="8"/>
    <x v="0"/>
    <n v="58.32"/>
    <n v="42"/>
    <n v="252"/>
    <n v="5.660377358490562E-2"/>
    <s v="Pequeña"/>
    <b v="0"/>
    <x v="8"/>
    <x v="193"/>
    <n v="32.28"/>
    <n v="193.68"/>
    <n v="913.68"/>
    <n v="0.21197793538219073"/>
  </r>
  <r>
    <x v="133"/>
    <s v="P0020"/>
    <n v="7"/>
    <x v="0"/>
    <x v="1"/>
    <n v="0.12"/>
    <s v="Product20"/>
    <x v="0"/>
    <s v="Lt"/>
    <n v="61"/>
    <n v="76.25"/>
    <n v="427"/>
    <n v="533.75"/>
    <n v="21"/>
    <x v="8"/>
    <x v="0"/>
    <n v="64.05"/>
    <n v="15.25"/>
    <n v="106.75"/>
    <n v="0.26470588235294118"/>
    <s v="Pequeña"/>
    <b v="1"/>
    <x v="8"/>
    <x v="194"/>
    <n v="6.0999999999999943"/>
    <n v="42.69999999999996"/>
    <n v="469.7"/>
    <n v="9.0909090909090828E-2"/>
  </r>
  <r>
    <x v="134"/>
    <s v="P0040"/>
    <n v="2"/>
    <x v="1"/>
    <x v="1"/>
    <n v="0.01"/>
    <s v="Product40"/>
    <x v="1"/>
    <s v="Kg"/>
    <n v="90"/>
    <n v="115.2"/>
    <n v="180"/>
    <n v="230.4"/>
    <n v="22"/>
    <x v="8"/>
    <x v="0"/>
    <n v="2.3039999999999998"/>
    <n v="25.2"/>
    <n v="50.4"/>
    <n v="5.660377358490562E-2"/>
    <s v="Grande"/>
    <b v="1"/>
    <x v="8"/>
    <x v="195"/>
    <n v="24.048000000000002"/>
    <n v="48.096000000000004"/>
    <n v="228.096"/>
    <n v="0.21085858585858588"/>
  </r>
  <r>
    <x v="134"/>
    <s v="P0002"/>
    <n v="4"/>
    <x v="2"/>
    <x v="1"/>
    <n v="0.32"/>
    <s v="Product02"/>
    <x v="3"/>
    <s v="Kg"/>
    <n v="105"/>
    <n v="142.80000000000001"/>
    <n v="420"/>
    <n v="571.20000000000005"/>
    <n v="22"/>
    <x v="8"/>
    <x v="0"/>
    <n v="182.78399999999999"/>
    <n v="37.799999999999997"/>
    <n v="151.19999999999999"/>
    <n v="0.20634920634920631"/>
    <s v="Pequeña"/>
    <b v="1"/>
    <x v="8"/>
    <x v="196"/>
    <n v="-7.8959999999999866"/>
    <n v="-31.583999999999946"/>
    <n v="388.41600000000005"/>
    <n v="-8.1314878892733408E-2"/>
  </r>
  <r>
    <x v="135"/>
    <s v="P0018"/>
    <n v="12"/>
    <x v="2"/>
    <x v="1"/>
    <n v="0.26"/>
    <s v="Product18"/>
    <x v="2"/>
    <s v="No."/>
    <n v="37"/>
    <n v="49.21"/>
    <n v="444"/>
    <n v="590.52"/>
    <n v="23"/>
    <x v="8"/>
    <x v="0"/>
    <n v="153.5352"/>
    <n v="12.21"/>
    <n v="146.52000000000001"/>
    <n v="0.25925925925925924"/>
    <s v="Pequeña"/>
    <b v="1"/>
    <x v="8"/>
    <x v="197"/>
    <n v="-0.58460000000000178"/>
    <n v="-7.0152000000000214"/>
    <n v="436.98479999999995"/>
    <n v="-1.6053647632595053E-2"/>
  </r>
  <r>
    <x v="135"/>
    <s v="P0021"/>
    <n v="7"/>
    <x v="1"/>
    <x v="0"/>
    <n v="0.34"/>
    <s v="Product21"/>
    <x v="0"/>
    <s v="Ft"/>
    <n v="126"/>
    <n v="162.54"/>
    <n v="882"/>
    <n v="1137.78"/>
    <n v="23"/>
    <x v="8"/>
    <x v="0"/>
    <n v="386.84519999999998"/>
    <n v="36.54"/>
    <n v="255.78"/>
    <n v="0.25925925925925924"/>
    <s v="Pequeña"/>
    <b v="0"/>
    <x v="8"/>
    <x v="198"/>
    <n v="-18.723600000000005"/>
    <n v="-131.06520000000003"/>
    <n v="750.9348"/>
    <n v="-0.17453605825698854"/>
  </r>
  <r>
    <x v="136"/>
    <s v="P0034"/>
    <n v="1"/>
    <x v="2"/>
    <x v="1"/>
    <n v="0.48"/>
    <s v="Product34"/>
    <x v="4"/>
    <s v="Lt"/>
    <n v="55"/>
    <n v="58.3"/>
    <n v="55"/>
    <n v="58.3"/>
    <n v="27"/>
    <x v="8"/>
    <x v="0"/>
    <n v="27.984000000000002"/>
    <n v="3.3"/>
    <n v="3.3"/>
    <n v="0.2"/>
    <s v="Pequeña"/>
    <b v="1"/>
    <x v="8"/>
    <x v="199"/>
    <n v="-24.684000000000001"/>
    <n v="-24.684000000000001"/>
    <n v="30.315999999999995"/>
    <n v="-0.81422351233672008"/>
  </r>
  <r>
    <x v="137"/>
    <s v="P0014"/>
    <n v="9"/>
    <x v="1"/>
    <x v="0"/>
    <n v="0.5"/>
    <s v="Product14"/>
    <x v="2"/>
    <s v="Kg"/>
    <n v="112"/>
    <n v="146.72"/>
    <n v="1008"/>
    <n v="1320.48"/>
    <n v="30"/>
    <x v="8"/>
    <x v="0"/>
    <n v="660.24"/>
    <n v="34.72"/>
    <n v="312.48"/>
    <n v="0.21875000000000003"/>
    <s v="Mediana"/>
    <b v="0"/>
    <x v="8"/>
    <x v="200"/>
    <n v="-38.64"/>
    <n v="-347.76"/>
    <n v="660.24"/>
    <n v="-0.52671755725190839"/>
  </r>
  <r>
    <x v="137"/>
    <s v="P0006"/>
    <n v="5"/>
    <x v="1"/>
    <x v="0"/>
    <n v="0.47"/>
    <s v="Product06"/>
    <x v="3"/>
    <s v="Kg"/>
    <n v="75"/>
    <n v="85.5"/>
    <n v="375"/>
    <n v="427.5"/>
    <n v="30"/>
    <x v="8"/>
    <x v="0"/>
    <n v="200.92500000000001"/>
    <n v="10.5"/>
    <n v="52.5"/>
    <n v="0.26470588235294124"/>
    <s v="Pequeña"/>
    <b v="0"/>
    <x v="8"/>
    <x v="201"/>
    <n v="-29.684999999999995"/>
    <n v="-148.42499999999998"/>
    <n v="226.57499999999999"/>
    <n v="-0.6550810989738497"/>
  </r>
  <r>
    <x v="138"/>
    <s v="P0030"/>
    <n v="14"/>
    <x v="1"/>
    <x v="1"/>
    <n v="0.14000000000000001"/>
    <s v="Product30"/>
    <x v="4"/>
    <s v="Ft"/>
    <n v="148"/>
    <n v="201.28"/>
    <n v="2072"/>
    <n v="2817.92"/>
    <n v="1"/>
    <x v="9"/>
    <x v="0"/>
    <n v="394.50880000000001"/>
    <n v="53.28"/>
    <n v="745.92"/>
    <n v="0.24812030075187971"/>
    <s v="Mediana"/>
    <b v="1"/>
    <x v="9"/>
    <x v="202"/>
    <n v="25.100799999999992"/>
    <n v="351.41119999999989"/>
    <n v="2423.4112"/>
    <n v="0.14500683994528038"/>
  </r>
  <r>
    <x v="139"/>
    <s v="P0014"/>
    <n v="15"/>
    <x v="2"/>
    <x v="0"/>
    <n v="0.28000000000000003"/>
    <s v="Product14"/>
    <x v="2"/>
    <s v="Kg"/>
    <n v="112"/>
    <n v="146.72"/>
    <n v="1680"/>
    <n v="2200.8000000000002"/>
    <n v="2"/>
    <x v="9"/>
    <x v="0"/>
    <n v="616.22400000000005"/>
    <n v="34.72"/>
    <n v="520.79999999999995"/>
    <n v="0.22480620155038755"/>
    <s v="Pequeña"/>
    <b v="0"/>
    <x v="9"/>
    <x v="203"/>
    <n v="-6.3616000000000099"/>
    <n v="-95.424000000000149"/>
    <n v="1584.576"/>
    <n v="-6.0220525869380925E-2"/>
  </r>
  <r>
    <x v="140"/>
    <s v="P0019"/>
    <n v="9"/>
    <x v="2"/>
    <x v="0"/>
    <n v="0.21"/>
    <s v="Product19"/>
    <x v="2"/>
    <s v="Ft"/>
    <n v="150"/>
    <n v="210"/>
    <n v="1350"/>
    <n v="1890"/>
    <n v="3"/>
    <x v="9"/>
    <x v="0"/>
    <n v="396.9"/>
    <n v="60"/>
    <n v="540"/>
    <n v="5.6603773584905613E-2"/>
    <s v="Grande"/>
    <b v="0"/>
    <x v="9"/>
    <x v="204"/>
    <n v="15.900000000000006"/>
    <n v="143.10000000000005"/>
    <n v="1493.1"/>
    <n v="9.5840867992766768E-2"/>
  </r>
  <r>
    <x v="141"/>
    <s v="P0035"/>
    <n v="1"/>
    <x v="2"/>
    <x v="0"/>
    <n v="0.17"/>
    <s v="Product35"/>
    <x v="4"/>
    <s v="No."/>
    <n v="5"/>
    <n v="6.7"/>
    <n v="5"/>
    <n v="6.7"/>
    <n v="6"/>
    <x v="9"/>
    <x v="0"/>
    <n v="1.139"/>
    <n v="1.7"/>
    <n v="1.7"/>
    <n v="0.12280701754385964"/>
    <s v="Grande"/>
    <b v="0"/>
    <x v="9"/>
    <x v="205"/>
    <n v="0.56099999999999994"/>
    <n v="0.56099999999999994"/>
    <n v="5.5609999999999999"/>
    <n v="0.10088113648624347"/>
  </r>
  <r>
    <x v="141"/>
    <s v="P0036"/>
    <n v="12"/>
    <x v="1"/>
    <x v="0"/>
    <n v="0.53"/>
    <s v="Product36"/>
    <x v="4"/>
    <s v="Kg"/>
    <n v="90"/>
    <n v="96.3"/>
    <n v="1080"/>
    <n v="1155.5999999999999"/>
    <n v="6"/>
    <x v="9"/>
    <x v="0"/>
    <n v="612.46799999999996"/>
    <n v="6.3"/>
    <n v="75.599999999999994"/>
    <n v="0.23664122137404581"/>
    <s v="Mediana"/>
    <b v="0"/>
    <x v="9"/>
    <x v="206"/>
    <n v="-44.739000000000004"/>
    <n v="-536.86800000000005"/>
    <n v="543.13199999999995"/>
    <n v="-0.98846689202624793"/>
  </r>
  <r>
    <x v="142"/>
    <s v="P0026"/>
    <n v="6"/>
    <x v="2"/>
    <x v="1"/>
    <n v="0.16"/>
    <s v="Product26"/>
    <x v="4"/>
    <s v="No."/>
    <n v="18"/>
    <n v="24.66"/>
    <n v="108"/>
    <n v="147.96"/>
    <n v="7"/>
    <x v="9"/>
    <x v="0"/>
    <n v="23.6736"/>
    <n v="6.66"/>
    <n v="39.96"/>
    <n v="0.26470588235294118"/>
    <s v="Pequeña"/>
    <b v="1"/>
    <x v="9"/>
    <x v="207"/>
    <n v="2.7144000000000013"/>
    <n v="16.286400000000008"/>
    <n v="124.28640000000001"/>
    <n v="0.13103927702467852"/>
  </r>
  <r>
    <x v="143"/>
    <s v="P0038"/>
    <n v="5"/>
    <x v="2"/>
    <x v="1"/>
    <n v="0.24"/>
    <s v="Product38"/>
    <x v="1"/>
    <s v="Kg"/>
    <n v="72"/>
    <n v="79.92"/>
    <n v="360"/>
    <n v="399.6"/>
    <n v="9"/>
    <x v="9"/>
    <x v="0"/>
    <n v="95.903999999999996"/>
    <n v="7.92"/>
    <n v="39.6"/>
    <n v="0.23664122137404575"/>
    <s v="Mediana"/>
    <b v="1"/>
    <x v="9"/>
    <x v="208"/>
    <n v="-11.260800000000003"/>
    <n v="-56.304000000000016"/>
    <n v="303.69600000000003"/>
    <n v="-0.18539592223802753"/>
  </r>
  <r>
    <x v="143"/>
    <s v="P0032"/>
    <n v="11"/>
    <x v="1"/>
    <x v="1"/>
    <n v="0.13"/>
    <s v="Product32"/>
    <x v="4"/>
    <s v="Kg"/>
    <n v="89"/>
    <n v="117.48"/>
    <n v="979"/>
    <n v="1292.28"/>
    <n v="9"/>
    <x v="9"/>
    <x v="0"/>
    <n v="167.99639999999999"/>
    <n v="28.48"/>
    <n v="313.27999999999997"/>
    <n v="0.2857142857142857"/>
    <s v="Pequeña"/>
    <b v="1"/>
    <x v="9"/>
    <x v="209"/>
    <n v="13.207599999999999"/>
    <n v="145.28359999999998"/>
    <n v="1124.2836"/>
    <n v="0.12922326715430163"/>
  </r>
  <r>
    <x v="144"/>
    <s v="P0035"/>
    <n v="14"/>
    <x v="2"/>
    <x v="1"/>
    <n v="0.2"/>
    <s v="Product35"/>
    <x v="4"/>
    <s v="No."/>
    <n v="5"/>
    <n v="6.7"/>
    <n v="70"/>
    <n v="93.8"/>
    <n v="10"/>
    <x v="9"/>
    <x v="0"/>
    <n v="18.760000000000002"/>
    <n v="1.7"/>
    <n v="23.8"/>
    <n v="0.2537313432835821"/>
    <s v="Pequeña"/>
    <b v="1"/>
    <x v="9"/>
    <x v="210"/>
    <n v="0.36000000000000032"/>
    <n v="5.0400000000000045"/>
    <n v="75.039999999999992"/>
    <n v="6.7164179104477681E-2"/>
  </r>
  <r>
    <x v="145"/>
    <s v="P0011"/>
    <n v="15"/>
    <x v="2"/>
    <x v="1"/>
    <n v="0.24"/>
    <s v="Product11"/>
    <x v="2"/>
    <s v="Lt"/>
    <n v="44"/>
    <n v="48.4"/>
    <n v="660"/>
    <n v="726"/>
    <n v="11"/>
    <x v="9"/>
    <x v="0"/>
    <n v="174.24"/>
    <n v="4.4000000000000004"/>
    <n v="66"/>
    <n v="6.5420560747663531E-2"/>
    <s v="Mediana"/>
    <b v="1"/>
    <x v="9"/>
    <x v="211"/>
    <n v="-7.2160000000000011"/>
    <n v="-108.24000000000001"/>
    <n v="551.76"/>
    <n v="-0.19617224880382778"/>
  </r>
  <r>
    <x v="146"/>
    <s v="P0027"/>
    <n v="8"/>
    <x v="1"/>
    <x v="0"/>
    <n v="0.44"/>
    <s v="Product27"/>
    <x v="4"/>
    <s v="Lt"/>
    <n v="48"/>
    <n v="57.12"/>
    <n v="384"/>
    <n v="456.96"/>
    <n v="12"/>
    <x v="9"/>
    <x v="0"/>
    <n v="201.0624"/>
    <n v="9.1199999999999992"/>
    <n v="72.959999999999994"/>
    <n v="0.27007299270072993"/>
    <s v="Pequeña"/>
    <b v="0"/>
    <x v="9"/>
    <x v="212"/>
    <n v="-16.012800000000002"/>
    <n v="-128.10240000000002"/>
    <n v="255.89759999999998"/>
    <n v="-0.50060024009603854"/>
  </r>
  <r>
    <x v="147"/>
    <s v="P0001"/>
    <n v="13"/>
    <x v="2"/>
    <x v="0"/>
    <n v="0.52"/>
    <s v="Product01"/>
    <x v="3"/>
    <s v="Kg"/>
    <n v="98"/>
    <n v="103.88"/>
    <n v="1274"/>
    <n v="1350.44"/>
    <n v="17"/>
    <x v="9"/>
    <x v="0"/>
    <n v="702.22879999999998"/>
    <n v="5.88"/>
    <n v="76.44"/>
    <n v="9.9099099099099114E-2"/>
    <s v="Pequeña"/>
    <b v="0"/>
    <x v="9"/>
    <x v="213"/>
    <n v="-48.137600000000006"/>
    <n v="-625.78880000000004"/>
    <n v="648.21120000000008"/>
    <n v="-0.96540880503144644"/>
  </r>
  <r>
    <x v="148"/>
    <s v="P0025"/>
    <n v="6"/>
    <x v="1"/>
    <x v="1"/>
    <n v="0.16"/>
    <s v="Product25"/>
    <x v="0"/>
    <s v="No."/>
    <n v="7"/>
    <n v="8.33"/>
    <n v="42"/>
    <n v="49.98"/>
    <n v="18"/>
    <x v="9"/>
    <x v="0"/>
    <n v="7.9968000000000004"/>
    <n v="1.33"/>
    <n v="7.98"/>
    <n v="0.24242424242424246"/>
    <s v="Pequeña"/>
    <b v="1"/>
    <x v="9"/>
    <x v="214"/>
    <n v="-2.7999999999996916E-3"/>
    <n v="-1.679999999999815E-2"/>
    <n v="41.983199999999997"/>
    <n v="-4.001600640255662E-4"/>
  </r>
  <r>
    <x v="148"/>
    <s v="P0021"/>
    <n v="13"/>
    <x v="1"/>
    <x v="1"/>
    <n v="0.16"/>
    <s v="Product21"/>
    <x v="0"/>
    <s v="Ft"/>
    <n v="126"/>
    <n v="162.54"/>
    <n v="1638"/>
    <n v="2113.02"/>
    <n v="18"/>
    <x v="9"/>
    <x v="0"/>
    <n v="338.08319999999998"/>
    <n v="36.54"/>
    <n v="475.02"/>
    <n v="0.25373134328358216"/>
    <s v="Mediana"/>
    <b v="1"/>
    <x v="9"/>
    <x v="215"/>
    <n v="10.533599999999979"/>
    <n v="136.93679999999972"/>
    <n v="1774.9367999999999"/>
    <n v="7.7150239940937462E-2"/>
  </r>
  <r>
    <x v="149"/>
    <s v="P0011"/>
    <n v="7"/>
    <x v="2"/>
    <x v="1"/>
    <n v="0.52"/>
    <s v="Product11"/>
    <x v="2"/>
    <s v="Lt"/>
    <n v="44"/>
    <n v="48.4"/>
    <n v="308"/>
    <n v="338.8"/>
    <n v="22"/>
    <x v="9"/>
    <x v="0"/>
    <n v="176.17599999999999"/>
    <n v="4.4000000000000004"/>
    <n v="30.8"/>
    <n v="9.090909090909087E-2"/>
    <s v="Pequeña"/>
    <b v="1"/>
    <x v="9"/>
    <x v="216"/>
    <n v="-20.768000000000001"/>
    <n v="-145.376"/>
    <n v="162.62400000000002"/>
    <n v="-0.89393939393939381"/>
  </r>
  <r>
    <x v="149"/>
    <s v="P0024"/>
    <n v="13"/>
    <x v="1"/>
    <x v="1"/>
    <n v="0.2"/>
    <s v="Product24"/>
    <x v="0"/>
    <s v="Ft"/>
    <n v="144"/>
    <n v="156.96"/>
    <n v="1872"/>
    <n v="2040.48"/>
    <n v="22"/>
    <x v="9"/>
    <x v="0"/>
    <n v="408.096"/>
    <n v="12.96"/>
    <n v="168.48"/>
    <n v="0.15966386554621845"/>
    <s v="Grande"/>
    <b v="1"/>
    <x v="9"/>
    <x v="217"/>
    <n v="-18.431999999999988"/>
    <n v="-239.61599999999984"/>
    <n v="1632.384"/>
    <n v="-0.14678899082568797"/>
  </r>
  <r>
    <x v="149"/>
    <s v="P0009"/>
    <n v="1"/>
    <x v="2"/>
    <x v="1"/>
    <n v="0.31"/>
    <s v="Product09"/>
    <x v="3"/>
    <s v="No."/>
    <n v="6"/>
    <n v="7.86"/>
    <n v="6"/>
    <n v="7.86"/>
    <n v="22"/>
    <x v="9"/>
    <x v="0"/>
    <n v="2.4365999999999999"/>
    <n v="1.86"/>
    <n v="1.86"/>
    <n v="5.6603773584905613E-2"/>
    <s v="Pequeña"/>
    <b v="1"/>
    <x v="9"/>
    <x v="218"/>
    <n v="-0.57659999999999911"/>
    <n v="-0.57659999999999911"/>
    <n v="5.4234000000000009"/>
    <n v="-0.1063170704723972"/>
  </r>
  <r>
    <x v="150"/>
    <s v="P0011"/>
    <n v="3"/>
    <x v="0"/>
    <x v="1"/>
    <n v="0.46"/>
    <s v="Product11"/>
    <x v="2"/>
    <s v="Lt"/>
    <n v="44"/>
    <n v="48.4"/>
    <n v="132"/>
    <n v="145.19999999999999"/>
    <n v="24"/>
    <x v="9"/>
    <x v="0"/>
    <n v="66.792000000000002"/>
    <n v="4.4000000000000004"/>
    <n v="13.2"/>
    <n v="0.1596638655462185"/>
    <s v="Grande"/>
    <b v="1"/>
    <x v="9"/>
    <x v="219"/>
    <n v="-17.864000000000001"/>
    <n v="-53.591999999999999"/>
    <n v="78.407999999999987"/>
    <n v="-0.68350168350168361"/>
  </r>
  <r>
    <x v="151"/>
    <s v="P0044"/>
    <n v="9"/>
    <x v="1"/>
    <x v="1"/>
    <n v="0.32"/>
    <s v="Product44"/>
    <x v="1"/>
    <s v="Kg"/>
    <n v="76"/>
    <n v="82.08"/>
    <n v="684"/>
    <n v="738.72"/>
    <n v="25"/>
    <x v="9"/>
    <x v="0"/>
    <n v="236.3904"/>
    <n v="6.08"/>
    <n v="54.72"/>
    <n v="0.22480620155038752"/>
    <s v="Pequeña"/>
    <b v="1"/>
    <x v="9"/>
    <x v="220"/>
    <n v="-20.185600000000001"/>
    <n v="-181.6704"/>
    <n v="502.32960000000003"/>
    <n v="-0.36165577342047928"/>
  </r>
  <r>
    <x v="152"/>
    <s v="P0004"/>
    <n v="6"/>
    <x v="0"/>
    <x v="1"/>
    <n v="0.02"/>
    <s v="Product04"/>
    <x v="3"/>
    <s v="Lt"/>
    <n v="44"/>
    <n v="48.84"/>
    <n v="264"/>
    <n v="293.04000000000002"/>
    <n v="26"/>
    <x v="9"/>
    <x v="0"/>
    <n v="5.8608000000000002"/>
    <n v="4.84"/>
    <n v="29.04"/>
    <n v="0.23664122137404575"/>
    <s v="Pequeña"/>
    <b v="1"/>
    <x v="9"/>
    <x v="221"/>
    <n v="3.8632000000000062"/>
    <n v="23.179200000000037"/>
    <n v="287.17920000000004"/>
    <n v="8.0713366427652256E-2"/>
  </r>
  <r>
    <x v="153"/>
    <s v="P0008"/>
    <n v="1"/>
    <x v="2"/>
    <x v="1"/>
    <n v="0.04"/>
    <s v="Product08"/>
    <x v="3"/>
    <s v="Kg"/>
    <n v="83"/>
    <n v="94.62"/>
    <n v="83"/>
    <n v="94.62"/>
    <n v="28"/>
    <x v="9"/>
    <x v="0"/>
    <n v="3.7848000000000002"/>
    <n v="11.62"/>
    <n v="11.62"/>
    <n v="9.090909090909087E-2"/>
    <s v="Pequeña"/>
    <b v="1"/>
    <x v="9"/>
    <x v="222"/>
    <n v="7.8352000000000004"/>
    <n v="7.8352000000000004"/>
    <n v="90.8352"/>
    <n v="8.6257309941520477E-2"/>
  </r>
  <r>
    <x v="154"/>
    <s v="P0038"/>
    <n v="14"/>
    <x v="1"/>
    <x v="0"/>
    <n v="0.53"/>
    <s v="Product38"/>
    <x v="1"/>
    <s v="Kg"/>
    <n v="72"/>
    <n v="79.92"/>
    <n v="1008"/>
    <n v="1118.8800000000001"/>
    <n v="29"/>
    <x v="9"/>
    <x v="0"/>
    <n v="593.00639999999999"/>
    <n v="7.92"/>
    <n v="110.88"/>
    <n v="8.2568807339449588E-2"/>
    <s v="Pequeña"/>
    <b v="0"/>
    <x v="9"/>
    <x v="223"/>
    <n v="-34.437600000000003"/>
    <n v="-482.12640000000005"/>
    <n v="525.87360000000012"/>
    <n v="-0.91681042744872521"/>
  </r>
  <r>
    <x v="155"/>
    <s v="P0021"/>
    <n v="6"/>
    <x v="1"/>
    <x v="1"/>
    <n v="0.49"/>
    <s v="Product21"/>
    <x v="0"/>
    <s v="Ft"/>
    <n v="126"/>
    <n v="162.54"/>
    <n v="756"/>
    <n v="975.24"/>
    <n v="31"/>
    <x v="9"/>
    <x v="0"/>
    <n v="477.86759999999998"/>
    <n v="36.54"/>
    <n v="219.24"/>
    <n v="9.0909090909090884E-2"/>
    <s v="Pequeña"/>
    <b v="1"/>
    <x v="9"/>
    <x v="224"/>
    <n v="-43.104600000000005"/>
    <n v="-258.62760000000003"/>
    <n v="497.37240000000003"/>
    <n v="-0.51998784009727927"/>
  </r>
  <r>
    <x v="156"/>
    <s v="P0013"/>
    <n v="12"/>
    <x v="2"/>
    <x v="1"/>
    <n v="0.51"/>
    <s v="Product13"/>
    <x v="2"/>
    <s v="Kg"/>
    <n v="112"/>
    <n v="122.08"/>
    <n v="1344"/>
    <n v="1464.96"/>
    <n v="3"/>
    <x v="10"/>
    <x v="0"/>
    <n v="747.12959999999998"/>
    <n v="10.08"/>
    <n v="120.96"/>
    <n v="7.4074074074074056E-2"/>
    <s v="Mediana"/>
    <b v="1"/>
    <x v="10"/>
    <x v="225"/>
    <n v="-52.180800000000005"/>
    <n v="-626.16960000000006"/>
    <n v="717.83040000000005"/>
    <n v="-0.87230855645010297"/>
  </r>
  <r>
    <x v="157"/>
    <s v="P0036"/>
    <n v="10"/>
    <x v="2"/>
    <x v="0"/>
    <n v="0.3"/>
    <s v="Product36"/>
    <x v="4"/>
    <s v="Kg"/>
    <n v="90"/>
    <n v="96.3"/>
    <n v="900"/>
    <n v="963"/>
    <n v="6"/>
    <x v="10"/>
    <x v="0"/>
    <n v="288.89999999999998"/>
    <n v="6.3"/>
    <n v="63"/>
    <n v="9.9099099099099155E-2"/>
    <s v="Mediana"/>
    <b v="0"/>
    <x v="10"/>
    <x v="226"/>
    <n v="-22.590000000000003"/>
    <n v="-225.90000000000003"/>
    <n v="674.1"/>
    <n v="-0.33511348464619495"/>
  </r>
  <r>
    <x v="158"/>
    <s v="P0007"/>
    <n v="15"/>
    <x v="2"/>
    <x v="0"/>
    <n v="0.08"/>
    <s v="Product07"/>
    <x v="3"/>
    <s v="Lt"/>
    <n v="43"/>
    <n v="47.73"/>
    <n v="645"/>
    <n v="715.95"/>
    <n v="8"/>
    <x v="10"/>
    <x v="0"/>
    <n v="57.276000000000003"/>
    <n v="4.7300000000000004"/>
    <n v="70.95"/>
    <n v="0.1228070175438597"/>
    <s v="Mediana"/>
    <b v="0"/>
    <x v="10"/>
    <x v="227"/>
    <n v="0.91159999999999997"/>
    <n v="13.673999999999999"/>
    <n v="658.67400000000009"/>
    <n v="2.0759890325107711E-2"/>
  </r>
  <r>
    <x v="159"/>
    <s v="P0042"/>
    <n v="6"/>
    <x v="1"/>
    <x v="1"/>
    <n v="0.28000000000000003"/>
    <s v="Product42"/>
    <x v="1"/>
    <s v="Ft"/>
    <n v="120"/>
    <n v="162"/>
    <n v="720"/>
    <n v="972"/>
    <n v="10"/>
    <x v="10"/>
    <x v="0"/>
    <n v="272.16000000000003"/>
    <n v="42"/>
    <n v="252"/>
    <n v="9.9099099099099114E-2"/>
    <s v="Mediana"/>
    <b v="1"/>
    <x v="10"/>
    <x v="228"/>
    <n v="-3.3600000000000136"/>
    <n v="-20.160000000000082"/>
    <n v="699.83999999999992"/>
    <n v="-2.8806584362140036E-2"/>
  </r>
  <r>
    <x v="160"/>
    <s v="P0040"/>
    <n v="12"/>
    <x v="0"/>
    <x v="0"/>
    <n v="0.39"/>
    <s v="Product40"/>
    <x v="1"/>
    <s v="Kg"/>
    <n v="90"/>
    <n v="115.2"/>
    <n v="1080"/>
    <n v="1382.4"/>
    <n v="11"/>
    <x v="10"/>
    <x v="0"/>
    <n v="539.13599999999997"/>
    <n v="25.2"/>
    <n v="302.39999999999998"/>
    <n v="0.22480620155038755"/>
    <s v="Pequeña"/>
    <b v="0"/>
    <x v="10"/>
    <x v="229"/>
    <n v="-19.728000000000009"/>
    <n v="-236.7360000000001"/>
    <n v="843.26400000000012"/>
    <n v="-0.28073770491803285"/>
  </r>
  <r>
    <x v="161"/>
    <s v="P0010"/>
    <n v="3"/>
    <x v="1"/>
    <x v="1"/>
    <n v="0.26"/>
    <s v="Product10"/>
    <x v="2"/>
    <s v="Ft"/>
    <n v="148"/>
    <n v="164.28"/>
    <n v="444"/>
    <n v="492.84"/>
    <n v="12"/>
    <x v="10"/>
    <x v="0"/>
    <n v="128.13839999999999"/>
    <n v="16.28"/>
    <n v="48.84"/>
    <n v="8.2568807339449532E-2"/>
    <s v="Pequeña"/>
    <b v="1"/>
    <x v="10"/>
    <x v="230"/>
    <n v="-26.4328"/>
    <n v="-79.298400000000001"/>
    <n v="364.70159999999998"/>
    <n v="-0.21743364986608232"/>
  </r>
  <r>
    <x v="162"/>
    <s v="P0034"/>
    <n v="14"/>
    <x v="1"/>
    <x v="0"/>
    <n v="0.18"/>
    <s v="Product34"/>
    <x v="4"/>
    <s v="Lt"/>
    <n v="55"/>
    <n v="58.3"/>
    <n v="770"/>
    <n v="816.2"/>
    <n v="20"/>
    <x v="10"/>
    <x v="0"/>
    <n v="146.916"/>
    <n v="3.3"/>
    <n v="46.2"/>
    <n v="6.5420560747663517E-2"/>
    <s v="Mediana"/>
    <b v="0"/>
    <x v="10"/>
    <x v="231"/>
    <n v="-7.1940000000000026"/>
    <n v="-100.71600000000004"/>
    <n v="669.28400000000011"/>
    <n v="-0.15048320294523704"/>
  </r>
  <r>
    <x v="162"/>
    <s v="P0008"/>
    <n v="11"/>
    <x v="1"/>
    <x v="1"/>
    <n v="0.17"/>
    <s v="Product08"/>
    <x v="3"/>
    <s v="Kg"/>
    <n v="83"/>
    <n v="94.62"/>
    <n v="913"/>
    <n v="1040.82"/>
    <n v="20"/>
    <x v="10"/>
    <x v="0"/>
    <n v="176.93940000000001"/>
    <n v="11.62"/>
    <n v="127.82"/>
    <n v="9.9099099099099031E-2"/>
    <s v="Pequeña"/>
    <b v="1"/>
    <x v="10"/>
    <x v="232"/>
    <n v="-4.4654000000000025"/>
    <n v="-49.119400000000027"/>
    <n v="863.88059999999996"/>
    <n v="-5.6859015007398046E-2"/>
  </r>
  <r>
    <x v="163"/>
    <s v="P0014"/>
    <n v="1"/>
    <x v="0"/>
    <x v="0"/>
    <n v="0.4"/>
    <s v="Product14"/>
    <x v="2"/>
    <s v="Kg"/>
    <n v="112"/>
    <n v="146.72"/>
    <n v="112"/>
    <n v="146.72"/>
    <n v="21"/>
    <x v="10"/>
    <x v="0"/>
    <n v="58.688000000000002"/>
    <n v="34.72"/>
    <n v="34.72"/>
    <n v="0.25925925925925924"/>
    <s v="Mediana"/>
    <b v="0"/>
    <x v="10"/>
    <x v="233"/>
    <n v="-23.968000000000004"/>
    <n v="-23.968000000000004"/>
    <n v="88.031999999999996"/>
    <n v="-0.27226463104325704"/>
  </r>
  <r>
    <x v="163"/>
    <s v="P0006"/>
    <n v="1"/>
    <x v="1"/>
    <x v="1"/>
    <n v="0.18"/>
    <s v="Product06"/>
    <x v="3"/>
    <s v="Kg"/>
    <n v="75"/>
    <n v="85.5"/>
    <n v="75"/>
    <n v="85.5"/>
    <n v="21"/>
    <x v="10"/>
    <x v="0"/>
    <n v="15.39"/>
    <n v="10.5"/>
    <n v="10.5"/>
    <n v="0.21875"/>
    <s v="Mediana"/>
    <b v="1"/>
    <x v="10"/>
    <x v="234"/>
    <n v="-4.8900000000000006"/>
    <n v="-4.8900000000000006"/>
    <n v="70.11"/>
    <n v="-6.9747539580658977E-2"/>
  </r>
  <r>
    <x v="164"/>
    <s v="P0012"/>
    <n v="8"/>
    <x v="1"/>
    <x v="0"/>
    <n v="0.25"/>
    <s v="Product12"/>
    <x v="2"/>
    <s v="Kg"/>
    <n v="73"/>
    <n v="94.17"/>
    <n v="584"/>
    <n v="753.36"/>
    <n v="27"/>
    <x v="10"/>
    <x v="0"/>
    <n v="188.34"/>
    <n v="21.17"/>
    <n v="169.36"/>
    <n v="9.9099099099099114E-2"/>
    <s v="Pequeña"/>
    <b v="0"/>
    <x v="10"/>
    <x v="235"/>
    <n v="-2.3725000000000023"/>
    <n v="-18.980000000000018"/>
    <n v="565.02"/>
    <n v="-3.3591731266149907E-2"/>
  </r>
  <r>
    <x v="165"/>
    <s v="P0040"/>
    <n v="2"/>
    <x v="2"/>
    <x v="1"/>
    <n v="0.23"/>
    <s v="Product40"/>
    <x v="1"/>
    <s v="Kg"/>
    <n v="90"/>
    <n v="115.2"/>
    <n v="180"/>
    <n v="230.4"/>
    <n v="28"/>
    <x v="10"/>
    <x v="0"/>
    <n v="52.991999999999997"/>
    <n v="25.2"/>
    <n v="50.4"/>
    <n v="5.6603773584905613E-2"/>
    <s v="Pequeña"/>
    <b v="1"/>
    <x v="10"/>
    <x v="236"/>
    <n v="-1.2959999999999923"/>
    <n v="-2.5919999999999845"/>
    <n v="177.40800000000002"/>
    <n v="-1.4610389610389522E-2"/>
  </r>
  <r>
    <x v="166"/>
    <s v="P0039"/>
    <n v="15"/>
    <x v="2"/>
    <x v="0"/>
    <n v="0.08"/>
    <s v="Product39"/>
    <x v="1"/>
    <s v="No."/>
    <n v="37"/>
    <n v="42.55"/>
    <n v="555"/>
    <n v="638.25"/>
    <n v="30"/>
    <x v="10"/>
    <x v="0"/>
    <n v="51.06"/>
    <n v="5.55"/>
    <n v="83.25"/>
    <n v="0.1228070175438597"/>
    <s v="Pequeña"/>
    <b v="0"/>
    <x v="10"/>
    <x v="237"/>
    <n v="2.1460000000000008"/>
    <n v="32.190000000000012"/>
    <n v="587.19000000000005"/>
    <n v="5.482041587901703E-2"/>
  </r>
  <r>
    <x v="167"/>
    <s v="P0016"/>
    <n v="10"/>
    <x v="2"/>
    <x v="1"/>
    <n v="0.43"/>
    <s v="Product16"/>
    <x v="2"/>
    <s v="No."/>
    <n v="13"/>
    <n v="16.64"/>
    <n v="130"/>
    <n v="166.4"/>
    <n v="2"/>
    <x v="11"/>
    <x v="0"/>
    <n v="71.552000000000007"/>
    <n v="3.64"/>
    <n v="36.4"/>
    <n v="0.12280701754385964"/>
    <s v="Pequeña"/>
    <b v="1"/>
    <x v="11"/>
    <x v="238"/>
    <n v="-3.5152000000000001"/>
    <n v="-35.152000000000001"/>
    <n v="94.847999999999999"/>
    <n v="-0.37061403508771934"/>
  </r>
  <r>
    <x v="168"/>
    <s v="P0034"/>
    <n v="2"/>
    <x v="1"/>
    <x v="1"/>
    <n v="0"/>
    <s v="Product34"/>
    <x v="4"/>
    <s v="Lt"/>
    <n v="55"/>
    <n v="58.3"/>
    <n v="110"/>
    <n v="116.6"/>
    <n v="3"/>
    <x v="11"/>
    <x v="0"/>
    <n v="0"/>
    <n v="3.3"/>
    <n v="6.6"/>
    <n v="0.23664122137404581"/>
    <s v="Pequeña"/>
    <b v="1"/>
    <x v="11"/>
    <x v="239"/>
    <n v="3.2999999999999972"/>
    <n v="6.5999999999999943"/>
    <n v="116.6"/>
    <n v="5.6603773584905613E-2"/>
  </r>
  <r>
    <x v="168"/>
    <s v="P0019"/>
    <n v="8"/>
    <x v="1"/>
    <x v="0"/>
    <n v="0.25"/>
    <s v="Product19"/>
    <x v="2"/>
    <s v="Ft"/>
    <n v="150"/>
    <n v="210"/>
    <n v="1200"/>
    <n v="1680"/>
    <n v="3"/>
    <x v="11"/>
    <x v="0"/>
    <n v="420"/>
    <n v="60"/>
    <n v="480"/>
    <n v="0.22480620155038761"/>
    <s v="Pequeña"/>
    <b v="0"/>
    <x v="11"/>
    <x v="240"/>
    <n v="7.5"/>
    <n v="60"/>
    <n v="1260"/>
    <n v="4.7619047619047616E-2"/>
  </r>
  <r>
    <x v="169"/>
    <s v="P0004"/>
    <n v="15"/>
    <x v="2"/>
    <x v="1"/>
    <n v="0.24"/>
    <s v="Product04"/>
    <x v="3"/>
    <s v="Lt"/>
    <n v="44"/>
    <n v="48.84"/>
    <n v="660"/>
    <n v="732.6"/>
    <n v="5"/>
    <x v="11"/>
    <x v="0"/>
    <n v="175.82400000000001"/>
    <n v="4.84"/>
    <n v="72.599999999999994"/>
    <n v="0.21875000000000003"/>
    <s v="Pequeña"/>
    <b v="1"/>
    <x v="11"/>
    <x v="241"/>
    <n v="-6.8815999999999988"/>
    <n v="-103.22399999999999"/>
    <n v="556.77600000000007"/>
    <n v="-0.18539592223802745"/>
  </r>
  <r>
    <x v="169"/>
    <s v="P0010"/>
    <n v="1"/>
    <x v="2"/>
    <x v="0"/>
    <n v="0.4"/>
    <s v="Product10"/>
    <x v="2"/>
    <s v="Ft"/>
    <n v="148"/>
    <n v="164.28"/>
    <n v="148"/>
    <n v="164.28"/>
    <n v="5"/>
    <x v="11"/>
    <x v="0"/>
    <n v="65.712000000000003"/>
    <n v="16.28"/>
    <n v="16.28"/>
    <n v="0.13043478260869559"/>
    <s v="Mediana"/>
    <b v="0"/>
    <x v="11"/>
    <x v="242"/>
    <n v="-49.432000000000002"/>
    <n v="-49.432000000000002"/>
    <n v="98.567999999999998"/>
    <n v="-0.50150150150150152"/>
  </r>
  <r>
    <x v="170"/>
    <s v="P0013"/>
    <n v="8"/>
    <x v="2"/>
    <x v="0"/>
    <n v="7.0000000000000007E-2"/>
    <s v="Product13"/>
    <x v="2"/>
    <s v="Kg"/>
    <n v="112"/>
    <n v="122.08"/>
    <n v="896"/>
    <n v="976.64"/>
    <n v="7"/>
    <x v="11"/>
    <x v="0"/>
    <n v="68.364800000000002"/>
    <n v="10.08"/>
    <n v="80.64"/>
    <n v="0.21875000000000003"/>
    <s v="Pequeña"/>
    <b v="0"/>
    <x v="11"/>
    <x v="243"/>
    <n v="1.5344000000000051"/>
    <n v="12.275200000000041"/>
    <n v="908.27520000000004"/>
    <n v="1.3514846601558691E-2"/>
  </r>
  <r>
    <x v="171"/>
    <s v="P0044"/>
    <n v="14"/>
    <x v="2"/>
    <x v="0"/>
    <n v="0.33"/>
    <s v="Product44"/>
    <x v="1"/>
    <s v="Kg"/>
    <n v="76"/>
    <n v="82.08"/>
    <n v="1064"/>
    <n v="1149.1199999999999"/>
    <n v="8"/>
    <x v="11"/>
    <x v="0"/>
    <n v="379.20960000000002"/>
    <n v="6.08"/>
    <n v="85.12"/>
    <n v="5.6603773584905613E-2"/>
    <s v="Pequeña"/>
    <b v="0"/>
    <x v="11"/>
    <x v="244"/>
    <n v="-21.006399999999999"/>
    <n v="-294.08960000000002"/>
    <n v="769.91039999999987"/>
    <n v="-0.38197899391929252"/>
  </r>
  <r>
    <x v="172"/>
    <s v="P0042"/>
    <n v="4"/>
    <x v="2"/>
    <x v="0"/>
    <n v="0.44"/>
    <s v="Product42"/>
    <x v="1"/>
    <s v="Ft"/>
    <n v="120"/>
    <n v="162"/>
    <n v="480"/>
    <n v="648"/>
    <n v="14"/>
    <x v="11"/>
    <x v="0"/>
    <n v="285.12"/>
    <n v="42"/>
    <n v="168"/>
    <n v="0.2857142857142857"/>
    <s v="Mediana"/>
    <b v="0"/>
    <x v="11"/>
    <x v="245"/>
    <n v="-29.28"/>
    <n v="-117.12"/>
    <n v="362.88"/>
    <n v="-0.32275132275132279"/>
  </r>
  <r>
    <x v="173"/>
    <s v="P0003"/>
    <n v="2"/>
    <x v="2"/>
    <x v="1"/>
    <n v="0.26"/>
    <s v="Product03"/>
    <x v="3"/>
    <s v="Kg"/>
    <n v="71"/>
    <n v="80.94"/>
    <n v="142"/>
    <n v="161.88"/>
    <n v="18"/>
    <x v="11"/>
    <x v="0"/>
    <n v="42.088799999999999"/>
    <n v="9.94"/>
    <n v="19.88"/>
    <n v="9.90990990990991E-2"/>
    <s v="Mediana"/>
    <b v="1"/>
    <x v="11"/>
    <x v="246"/>
    <n v="-11.104399999999998"/>
    <n v="-22.208799999999997"/>
    <n v="119.7912"/>
    <n v="-0.18539592223802748"/>
  </r>
  <r>
    <x v="173"/>
    <s v="P0022"/>
    <n v="8"/>
    <x v="1"/>
    <x v="1"/>
    <n v="7.0000000000000007E-2"/>
    <s v="Product22"/>
    <x v="0"/>
    <s v="Ft"/>
    <n v="121"/>
    <n v="141.57"/>
    <n v="968"/>
    <n v="1132.56"/>
    <n v="18"/>
    <x v="11"/>
    <x v="0"/>
    <n v="79.279200000000003"/>
    <n v="20.57"/>
    <n v="164.56"/>
    <n v="9.9099099099099169E-2"/>
    <s v="Pequeña"/>
    <b v="1"/>
    <x v="11"/>
    <x v="247"/>
    <n v="10.6601"/>
    <n v="85.280799999999999"/>
    <n v="1053.2808"/>
    <n v="8.0966822902306779E-2"/>
  </r>
  <r>
    <x v="174"/>
    <s v="P0023"/>
    <n v="12"/>
    <x v="2"/>
    <x v="0"/>
    <n v="0.13"/>
    <s v="Product23"/>
    <x v="0"/>
    <s v="Ft"/>
    <n v="141"/>
    <n v="149.46"/>
    <n v="1692"/>
    <n v="1793.52"/>
    <n v="19"/>
    <x v="11"/>
    <x v="0"/>
    <n v="233.1576"/>
    <n v="8.4600000000000009"/>
    <n v="101.52"/>
    <n v="8.2568807339449532E-2"/>
    <s v="Pequeña"/>
    <b v="0"/>
    <x v="11"/>
    <x v="248"/>
    <n v="-10.969799999999992"/>
    <n v="-131.63759999999991"/>
    <n v="1560.3624"/>
    <n v="-8.4363478638039419E-2"/>
  </r>
  <r>
    <x v="174"/>
    <s v="P0029"/>
    <n v="3"/>
    <x v="0"/>
    <x v="0"/>
    <n v="0.28999999999999998"/>
    <s v="Product29"/>
    <x v="4"/>
    <s v="Lt"/>
    <n v="47"/>
    <n v="53.11"/>
    <n v="141"/>
    <n v="159.33000000000001"/>
    <n v="19"/>
    <x v="11"/>
    <x v="0"/>
    <n v="46.2057"/>
    <n v="6.11"/>
    <n v="18.329999999999998"/>
    <n v="7.4074074074074056E-2"/>
    <s v="Mediana"/>
    <b v="0"/>
    <x v="11"/>
    <x v="249"/>
    <n v="-9.2918999999999983"/>
    <n v="-27.875699999999995"/>
    <n v="113.12430000000001"/>
    <n v="-0.24641655241181598"/>
  </r>
  <r>
    <x v="174"/>
    <s v="P0011"/>
    <n v="10"/>
    <x v="1"/>
    <x v="0"/>
    <n v="0.47"/>
    <s v="Product11"/>
    <x v="2"/>
    <s v="Lt"/>
    <n v="44"/>
    <n v="48.4"/>
    <n v="440"/>
    <n v="484"/>
    <n v="19"/>
    <x v="11"/>
    <x v="0"/>
    <n v="227.48"/>
    <n v="4.4000000000000004"/>
    <n v="44"/>
    <n v="0.25925925925925924"/>
    <s v="Grande"/>
    <b v="0"/>
    <x v="11"/>
    <x v="250"/>
    <n v="-18.347999999999999"/>
    <n v="-183.48"/>
    <n v="256.52"/>
    <n v="-0.71526586620926247"/>
  </r>
  <r>
    <x v="175"/>
    <s v="P0012"/>
    <n v="14"/>
    <x v="2"/>
    <x v="0"/>
    <n v="0.28999999999999998"/>
    <s v="Product12"/>
    <x v="2"/>
    <s v="Kg"/>
    <n v="73"/>
    <n v="94.17"/>
    <n v="1022"/>
    <n v="1318.38"/>
    <n v="20"/>
    <x v="11"/>
    <x v="0"/>
    <n v="382.33019999999999"/>
    <n v="21.17"/>
    <n v="296.38"/>
    <n v="0.12280701754385963"/>
    <s v="Pequeña"/>
    <b v="0"/>
    <x v="11"/>
    <x v="251"/>
    <n v="-6.1392999999999915"/>
    <n v="-85.950199999999882"/>
    <n v="936.04980000000012"/>
    <n v="-9.1822251337482119E-2"/>
  </r>
  <r>
    <x v="176"/>
    <s v="P0026"/>
    <n v="10"/>
    <x v="1"/>
    <x v="1"/>
    <n v="0.28999999999999998"/>
    <s v="Product26"/>
    <x v="4"/>
    <s v="No."/>
    <n v="18"/>
    <n v="24.66"/>
    <n v="180"/>
    <n v="246.6"/>
    <n v="21"/>
    <x v="11"/>
    <x v="0"/>
    <n v="71.513999999999996"/>
    <n v="6.66"/>
    <n v="66.599999999999994"/>
    <n v="0.14529914529914525"/>
    <s v="Pequeña"/>
    <b v="1"/>
    <x v="11"/>
    <x v="252"/>
    <n v="-0.49139999999999873"/>
    <n v="-4.9139999999999873"/>
    <n v="175.08600000000001"/>
    <n v="-2.8066207463760592E-2"/>
  </r>
  <r>
    <x v="177"/>
    <s v="P0042"/>
    <n v="8"/>
    <x v="0"/>
    <x v="1"/>
    <n v="0.54"/>
    <s v="Product42"/>
    <x v="1"/>
    <s v="Ft"/>
    <n v="120"/>
    <n v="162"/>
    <n v="960"/>
    <n v="1296"/>
    <n v="24"/>
    <x v="11"/>
    <x v="0"/>
    <n v="699.84"/>
    <n v="42"/>
    <n v="336"/>
    <n v="0.1150442477876106"/>
    <s v="Mediana"/>
    <b v="1"/>
    <x v="11"/>
    <x v="253"/>
    <n v="-45.480000000000004"/>
    <n v="-363.84000000000003"/>
    <n v="596.16"/>
    <n v="-0.61030595813204513"/>
  </r>
  <r>
    <x v="177"/>
    <s v="P0036"/>
    <n v="8"/>
    <x v="0"/>
    <x v="0"/>
    <n v="0.39"/>
    <s v="Product36"/>
    <x v="4"/>
    <s v="Kg"/>
    <n v="90"/>
    <n v="96.3"/>
    <n v="720"/>
    <n v="770.4"/>
    <n v="24"/>
    <x v="11"/>
    <x v="0"/>
    <n v="300.45600000000002"/>
    <n v="6.3"/>
    <n v="50.4"/>
    <n v="9.0909090909090884E-2"/>
    <s v="Pequeña"/>
    <b v="0"/>
    <x v="11"/>
    <x v="254"/>
    <n v="-31.257000000000005"/>
    <n v="-250.05600000000004"/>
    <n v="469.94399999999996"/>
    <n v="-0.532097441397273"/>
  </r>
  <r>
    <x v="178"/>
    <s v="P0041"/>
    <n v="14"/>
    <x v="1"/>
    <x v="1"/>
    <n v="0.22"/>
    <s v="Product41"/>
    <x v="1"/>
    <s v="Ft"/>
    <n v="138"/>
    <n v="173.88"/>
    <n v="1932"/>
    <n v="2434.3200000000002"/>
    <n v="26"/>
    <x v="11"/>
    <x v="0"/>
    <n v="535.55039999999997"/>
    <n v="35.880000000000003"/>
    <n v="502.32"/>
    <n v="5.6603773584905717E-2"/>
    <s v="Mediana"/>
    <b v="1"/>
    <x v="11"/>
    <x v="255"/>
    <n v="-2.3736000000000104"/>
    <n v="-33.230400000000145"/>
    <n v="1898.7696000000001"/>
    <n v="-1.7501017501017575E-2"/>
  </r>
  <r>
    <x v="179"/>
    <s v="P0029"/>
    <n v="14"/>
    <x v="2"/>
    <x v="1"/>
    <n v="0.18"/>
    <s v="Product29"/>
    <x v="4"/>
    <s v="Lt"/>
    <n v="47"/>
    <n v="53.11"/>
    <n v="658"/>
    <n v="743.54"/>
    <n v="27"/>
    <x v="11"/>
    <x v="0"/>
    <n v="133.8372"/>
    <n v="6.11"/>
    <n v="85.54"/>
    <n v="0.22480620155038758"/>
    <s v="Pequeña"/>
    <b v="1"/>
    <x v="11"/>
    <x v="256"/>
    <n v="-3.4497999999999962"/>
    <n v="-48.297199999999947"/>
    <n v="609.70280000000002"/>
    <n v="-7.9214331966328419E-2"/>
  </r>
  <r>
    <x v="180"/>
    <s v="P0029"/>
    <n v="6"/>
    <x v="2"/>
    <x v="1"/>
    <n v="0.32"/>
    <s v="Product29"/>
    <x v="4"/>
    <s v="Lt"/>
    <n v="47"/>
    <n v="53.11"/>
    <n v="282"/>
    <n v="318.66000000000003"/>
    <n v="28"/>
    <x v="11"/>
    <x v="0"/>
    <n v="101.9712"/>
    <n v="6.11"/>
    <n v="36.659999999999997"/>
    <n v="0.27007299270072993"/>
    <s v="Grande"/>
    <b v="1"/>
    <x v="11"/>
    <x v="257"/>
    <n v="-10.885199999999998"/>
    <n v="-65.311199999999985"/>
    <n v="216.68880000000001"/>
    <n v="-0.30140551795939607"/>
  </r>
  <r>
    <x v="181"/>
    <s v="P0010"/>
    <n v="13"/>
    <x v="1"/>
    <x v="0"/>
    <n v="0.08"/>
    <s v="Product10"/>
    <x v="2"/>
    <s v="Ft"/>
    <n v="148"/>
    <n v="164.28"/>
    <n v="1924"/>
    <n v="2135.64"/>
    <n v="30"/>
    <x v="11"/>
    <x v="0"/>
    <n v="170.85120000000001"/>
    <n v="16.28"/>
    <n v="211.64"/>
    <n v="6.5420560747663517E-2"/>
    <s v="Pequeña"/>
    <b v="0"/>
    <x v="11"/>
    <x v="258"/>
    <n v="3.137599999999992"/>
    <n v="40.788799999999895"/>
    <n v="1964.7887999999998"/>
    <n v="2.0759890325107666E-2"/>
  </r>
  <r>
    <x v="182"/>
    <s v="P0022"/>
    <n v="1"/>
    <x v="0"/>
    <x v="1"/>
    <n v="0.2"/>
    <s v="Product22"/>
    <x v="0"/>
    <s v="Ft"/>
    <n v="121"/>
    <n v="141.57"/>
    <n v="121"/>
    <n v="141.57"/>
    <n v="1"/>
    <x v="0"/>
    <x v="1"/>
    <n v="28.314"/>
    <n v="20.57"/>
    <n v="20.57"/>
    <n v="0.25925925925925924"/>
    <s v="Pequeña"/>
    <b v="1"/>
    <x v="12"/>
    <x v="259"/>
    <n v="-7.7439999999999998"/>
    <n v="-7.7439999999999998"/>
    <n v="113.256"/>
    <n v="-6.8376068376068369E-2"/>
  </r>
  <r>
    <x v="183"/>
    <s v="P0010"/>
    <n v="7"/>
    <x v="2"/>
    <x v="1"/>
    <n v="0.21"/>
    <s v="Product10"/>
    <x v="2"/>
    <s v="Ft"/>
    <n v="148"/>
    <n v="164.28"/>
    <n v="1036"/>
    <n v="1149.96"/>
    <n v="2"/>
    <x v="0"/>
    <x v="1"/>
    <n v="241.49160000000001"/>
    <n v="16.28"/>
    <n v="113.96"/>
    <n v="0.20634920634920631"/>
    <s v="Grande"/>
    <b v="1"/>
    <x v="12"/>
    <x v="260"/>
    <n v="-18.218799999999987"/>
    <n v="-127.53159999999991"/>
    <n v="908.46839999999997"/>
    <n v="-0.14038088721633016"/>
  </r>
  <r>
    <x v="183"/>
    <s v="P0015"/>
    <n v="2"/>
    <x v="1"/>
    <x v="1"/>
    <n v="0.48"/>
    <s v="Product15"/>
    <x v="2"/>
    <s v="No."/>
    <n v="12"/>
    <n v="15.72"/>
    <n v="24"/>
    <n v="31.44"/>
    <n v="2"/>
    <x v="0"/>
    <x v="1"/>
    <n v="15.091200000000001"/>
    <n v="3.72"/>
    <n v="7.44"/>
    <n v="0.11504424778761062"/>
    <s v="Pequeña"/>
    <b v="1"/>
    <x v="12"/>
    <x v="261"/>
    <n v="-3.8255999999999997"/>
    <n v="-7.6511999999999993"/>
    <n v="16.348800000000001"/>
    <n v="-0.46799765120375802"/>
  </r>
  <r>
    <x v="183"/>
    <s v="P0033"/>
    <n v="1"/>
    <x v="2"/>
    <x v="1"/>
    <n v="0.14000000000000001"/>
    <s v="Product33"/>
    <x v="4"/>
    <s v="Kg"/>
    <n v="95"/>
    <n v="119.7"/>
    <n v="95"/>
    <n v="119.7"/>
    <n v="2"/>
    <x v="0"/>
    <x v="1"/>
    <n v="16.757999999999999"/>
    <n v="24.7"/>
    <n v="24.7"/>
    <n v="0.1150442477876106"/>
    <s v="Mediana"/>
    <b v="1"/>
    <x v="12"/>
    <x v="262"/>
    <n v="7.9420000000000073"/>
    <n v="7.9420000000000073"/>
    <n v="102.94200000000001"/>
    <n v="7.7150239940937684E-2"/>
  </r>
  <r>
    <x v="184"/>
    <s v="P0043"/>
    <n v="9"/>
    <x v="2"/>
    <x v="1"/>
    <n v="0.32"/>
    <s v="Product43"/>
    <x v="1"/>
    <s v="Kg"/>
    <n v="67"/>
    <n v="83.08"/>
    <n v="603"/>
    <n v="747.72"/>
    <n v="3"/>
    <x v="0"/>
    <x v="1"/>
    <n v="239.2704"/>
    <n v="16.079999999999998"/>
    <n v="144.72"/>
    <n v="9.9099099099099114E-2"/>
    <s v="Pequeña"/>
    <b v="1"/>
    <x v="12"/>
    <x v="263"/>
    <n v="-10.505600000000001"/>
    <n v="-94.55040000000001"/>
    <n v="508.44960000000003"/>
    <n v="-0.18595825426944973"/>
  </r>
  <r>
    <x v="185"/>
    <s v="P0012"/>
    <n v="8"/>
    <x v="2"/>
    <x v="0"/>
    <n v="0.34"/>
    <s v="Product12"/>
    <x v="2"/>
    <s v="Kg"/>
    <n v="73"/>
    <n v="94.17"/>
    <n v="584"/>
    <n v="753.36"/>
    <n v="4"/>
    <x v="0"/>
    <x v="1"/>
    <n v="256.14240000000001"/>
    <n v="21.17"/>
    <n v="169.36"/>
    <n v="0.14529914529914525"/>
    <s v="Pequeña"/>
    <b v="0"/>
    <x v="12"/>
    <x v="264"/>
    <n v="-10.847799999999999"/>
    <n v="-86.782399999999996"/>
    <n v="497.2176"/>
    <n v="-0.17453605825698848"/>
  </r>
  <r>
    <x v="185"/>
    <s v="P0029"/>
    <n v="1"/>
    <x v="1"/>
    <x v="0"/>
    <n v="0.06"/>
    <s v="Product29"/>
    <x v="4"/>
    <s v="Lt"/>
    <n v="47"/>
    <n v="53.11"/>
    <n v="47"/>
    <n v="53.11"/>
    <n v="4"/>
    <x v="0"/>
    <x v="1"/>
    <n v="3.1865999999999999"/>
    <n v="6.11"/>
    <n v="6.11"/>
    <n v="0.23664122137404583"/>
    <s v="Pequeña"/>
    <b v="0"/>
    <x v="12"/>
    <x v="265"/>
    <n v="2.9234000000000009"/>
    <n v="2.9234000000000009"/>
    <n v="49.923400000000001"/>
    <n v="5.8557710412351742E-2"/>
  </r>
  <r>
    <x v="186"/>
    <s v="P0032"/>
    <n v="12"/>
    <x v="2"/>
    <x v="0"/>
    <n v="0.28000000000000003"/>
    <s v="Product32"/>
    <x v="4"/>
    <s v="Kg"/>
    <n v="89"/>
    <n v="117.48"/>
    <n v="1068"/>
    <n v="1409.76"/>
    <n v="9"/>
    <x v="0"/>
    <x v="1"/>
    <n v="394.7328"/>
    <n v="28.48"/>
    <n v="341.76"/>
    <n v="0.20634920634920637"/>
    <s v="Pequeña"/>
    <b v="0"/>
    <x v="12"/>
    <x v="266"/>
    <n v="-4.4144000000000005"/>
    <n v="-52.972800000000007"/>
    <n v="1015.0272"/>
    <n v="-5.2188552188552194E-2"/>
  </r>
  <r>
    <x v="187"/>
    <s v="P0034"/>
    <n v="14"/>
    <x v="1"/>
    <x v="0"/>
    <n v="0.28000000000000003"/>
    <s v="Product34"/>
    <x v="4"/>
    <s v="Lt"/>
    <n v="55"/>
    <n v="58.3"/>
    <n v="770"/>
    <n v="816.2"/>
    <n v="10"/>
    <x v="0"/>
    <x v="1"/>
    <n v="228.536"/>
    <n v="3.3"/>
    <n v="46.2"/>
    <n v="9.90990990990991E-2"/>
    <s v="Pequeña"/>
    <b v="0"/>
    <x v="12"/>
    <x v="267"/>
    <n v="-13.024000000000001"/>
    <n v="-182.33600000000001"/>
    <n v="587.66399999999999"/>
    <n v="-0.31027253668763105"/>
  </r>
  <r>
    <x v="188"/>
    <s v="P0032"/>
    <n v="2"/>
    <x v="2"/>
    <x v="0"/>
    <n v="0.31"/>
    <s v="Product32"/>
    <x v="4"/>
    <s v="Kg"/>
    <n v="89"/>
    <n v="117.48"/>
    <n v="178"/>
    <n v="234.96"/>
    <n v="11"/>
    <x v="0"/>
    <x v="1"/>
    <n v="72.837599999999995"/>
    <n v="28.48"/>
    <n v="56.96"/>
    <n v="0.19354838709677416"/>
    <s v="Mediana"/>
    <b v="0"/>
    <x v="12"/>
    <x v="268"/>
    <n v="-7.9388000000000005"/>
    <n v="-15.877600000000001"/>
    <n v="162.12240000000003"/>
    <n v="-9.7935880544576193E-2"/>
  </r>
  <r>
    <x v="189"/>
    <s v="P0019"/>
    <n v="6"/>
    <x v="1"/>
    <x v="0"/>
    <n v="0.2"/>
    <s v="Product19"/>
    <x v="2"/>
    <s v="Ft"/>
    <n v="150"/>
    <n v="210"/>
    <n v="900"/>
    <n v="1260"/>
    <n v="13"/>
    <x v="0"/>
    <x v="1"/>
    <n v="252"/>
    <n v="60"/>
    <n v="360"/>
    <n v="0.1150442477876106"/>
    <s v="Mediana"/>
    <b v="0"/>
    <x v="12"/>
    <x v="269"/>
    <n v="18"/>
    <n v="108"/>
    <n v="1008"/>
    <n v="0.10714285714285714"/>
  </r>
  <r>
    <x v="190"/>
    <s v="P0011"/>
    <n v="14"/>
    <x v="2"/>
    <x v="0"/>
    <n v="0.43"/>
    <s v="Product11"/>
    <x v="2"/>
    <s v="Lt"/>
    <n v="44"/>
    <n v="48.4"/>
    <n v="616"/>
    <n v="677.6"/>
    <n v="14"/>
    <x v="0"/>
    <x v="1"/>
    <n v="291.36799999999999"/>
    <n v="4.4000000000000004"/>
    <n v="61.6"/>
    <n v="0.22480620155038761"/>
    <s v="Pequeña"/>
    <b v="0"/>
    <x v="12"/>
    <x v="270"/>
    <n v="-16.411999999999999"/>
    <n v="-229.76799999999997"/>
    <n v="386.23200000000003"/>
    <n v="-0.59489633173843692"/>
  </r>
  <r>
    <x v="191"/>
    <s v="P0022"/>
    <n v="10"/>
    <x v="2"/>
    <x v="1"/>
    <n v="0.27"/>
    <s v="Product22"/>
    <x v="0"/>
    <s v="Ft"/>
    <n v="121"/>
    <n v="141.57"/>
    <n v="1210"/>
    <n v="1415.7"/>
    <n v="15"/>
    <x v="0"/>
    <x v="1"/>
    <n v="382.23899999999998"/>
    <n v="20.57"/>
    <n v="205.7"/>
    <n v="0.24242424242424246"/>
    <s v="Mediana"/>
    <b v="1"/>
    <x v="12"/>
    <x v="271"/>
    <n v="-17.653900000000007"/>
    <n v="-176.53900000000007"/>
    <n v="1033.461"/>
    <n v="-0.17082308863130788"/>
  </r>
  <r>
    <x v="192"/>
    <s v="P0014"/>
    <n v="11"/>
    <x v="1"/>
    <x v="1"/>
    <n v="0.13"/>
    <s v="Product14"/>
    <x v="2"/>
    <s v="Kg"/>
    <n v="112"/>
    <n v="146.72"/>
    <n v="1232"/>
    <n v="1613.92"/>
    <n v="16"/>
    <x v="0"/>
    <x v="1"/>
    <n v="209.80959999999999"/>
    <n v="34.72"/>
    <n v="381.92"/>
    <n v="5.6603773584905613E-2"/>
    <s v="Pequeña"/>
    <b v="1"/>
    <x v="12"/>
    <x v="272"/>
    <n v="15.6464"/>
    <n v="172.1104"/>
    <n v="1404.1104"/>
    <n v="0.12257611652189172"/>
  </r>
  <r>
    <x v="193"/>
    <s v="P0040"/>
    <n v="4"/>
    <x v="1"/>
    <x v="0"/>
    <n v="0.53"/>
    <s v="Product40"/>
    <x v="1"/>
    <s v="Kg"/>
    <n v="90"/>
    <n v="115.2"/>
    <n v="360"/>
    <n v="460.8"/>
    <n v="17"/>
    <x v="0"/>
    <x v="1"/>
    <n v="244.22399999999999"/>
    <n v="25.2"/>
    <n v="100.8"/>
    <n v="0.24242424242424246"/>
    <s v="Mediana"/>
    <b v="0"/>
    <x v="12"/>
    <x v="273"/>
    <n v="-35.856000000000002"/>
    <n v="-143.42400000000001"/>
    <n v="216.57600000000002"/>
    <n v="-0.6622340425531914"/>
  </r>
  <r>
    <x v="194"/>
    <s v="P0008"/>
    <n v="9"/>
    <x v="0"/>
    <x v="1"/>
    <n v="0.19"/>
    <s v="Product08"/>
    <x v="3"/>
    <s v="Kg"/>
    <n v="83"/>
    <n v="94.62"/>
    <n v="747"/>
    <n v="851.58"/>
    <n v="18"/>
    <x v="0"/>
    <x v="1"/>
    <n v="161.80019999999999"/>
    <n v="11.62"/>
    <n v="104.58"/>
    <n v="0.2857142857142857"/>
    <s v="Mediana"/>
    <b v="1"/>
    <x v="12"/>
    <x v="274"/>
    <n v="-6.3577999999999975"/>
    <n v="-57.220199999999977"/>
    <n v="689.77980000000002"/>
    <n v="-8.2954299328568293E-2"/>
  </r>
  <r>
    <x v="195"/>
    <s v="P0021"/>
    <n v="2"/>
    <x v="2"/>
    <x v="1"/>
    <n v="0.48"/>
    <s v="Product21"/>
    <x v="0"/>
    <s v="Ft"/>
    <n v="126"/>
    <n v="162.54"/>
    <n v="252"/>
    <n v="325.08"/>
    <n v="20"/>
    <x v="0"/>
    <x v="1"/>
    <n v="156.0384"/>
    <n v="36.54"/>
    <n v="73.08"/>
    <n v="9.090909090909087E-2"/>
    <s v="Pequeña"/>
    <b v="1"/>
    <x v="12"/>
    <x v="275"/>
    <n v="-41.479200000000006"/>
    <n v="-82.958400000000012"/>
    <n v="169.04159999999999"/>
    <n v="-0.49075730471079321"/>
  </r>
  <r>
    <x v="195"/>
    <s v="P0014"/>
    <n v="7"/>
    <x v="1"/>
    <x v="0"/>
    <n v="0.45"/>
    <s v="Product14"/>
    <x v="2"/>
    <s v="Kg"/>
    <n v="112"/>
    <n v="146.72"/>
    <n v="784"/>
    <n v="1027.04"/>
    <n v="20"/>
    <x v="0"/>
    <x v="1"/>
    <n v="462.16800000000001"/>
    <n v="34.72"/>
    <n v="243.04"/>
    <n v="0.14529914529914525"/>
    <s v="Pequeña"/>
    <b v="0"/>
    <x v="12"/>
    <x v="276"/>
    <n v="-31.304000000000002"/>
    <n v="-219.12800000000001"/>
    <n v="564.87199999999996"/>
    <n v="-0.38792505204718952"/>
  </r>
  <r>
    <x v="196"/>
    <s v="P0001"/>
    <n v="6"/>
    <x v="1"/>
    <x v="1"/>
    <n v="0.08"/>
    <s v="Product01"/>
    <x v="3"/>
    <s v="Kg"/>
    <n v="98"/>
    <n v="103.88"/>
    <n v="588"/>
    <n v="623.28"/>
    <n v="22"/>
    <x v="0"/>
    <x v="1"/>
    <n v="49.862400000000001"/>
    <n v="5.88"/>
    <n v="35.28"/>
    <n v="0.23664122137404578"/>
    <s v="Pequeña"/>
    <b v="1"/>
    <x v="12"/>
    <x v="277"/>
    <n v="-2.4304000000000059"/>
    <n v="-14.582400000000035"/>
    <n v="573.41759999999999"/>
    <n v="-2.5430680885972171E-2"/>
  </r>
  <r>
    <x v="197"/>
    <s v="P0002"/>
    <n v="5"/>
    <x v="0"/>
    <x v="1"/>
    <n v="0.39"/>
    <s v="Product02"/>
    <x v="3"/>
    <s v="Kg"/>
    <n v="105"/>
    <n v="142.80000000000001"/>
    <n v="525"/>
    <n v="714"/>
    <n v="23"/>
    <x v="0"/>
    <x v="1"/>
    <n v="278.45999999999998"/>
    <n v="37.799999999999997"/>
    <n v="189"/>
    <n v="0.21875000000000003"/>
    <s v="Mediana"/>
    <b v="1"/>
    <x v="12"/>
    <x v="278"/>
    <n v="-17.891999999999996"/>
    <n v="-89.45999999999998"/>
    <n v="435.54"/>
    <n v="-0.2054001928640308"/>
  </r>
  <r>
    <x v="197"/>
    <s v="P0042"/>
    <n v="8"/>
    <x v="2"/>
    <x v="0"/>
    <n v="0.14000000000000001"/>
    <s v="Product42"/>
    <x v="1"/>
    <s v="Ft"/>
    <n v="120"/>
    <n v="162"/>
    <n v="960"/>
    <n v="1296"/>
    <n v="23"/>
    <x v="0"/>
    <x v="1"/>
    <n v="181.44"/>
    <n v="42"/>
    <n v="336"/>
    <n v="0.1228070175438597"/>
    <s v="Pequeña"/>
    <b v="0"/>
    <x v="12"/>
    <x v="279"/>
    <n v="19.319999999999993"/>
    <n v="154.55999999999995"/>
    <n v="1114.56"/>
    <n v="0.1386735572782084"/>
  </r>
  <r>
    <x v="198"/>
    <s v="P0030"/>
    <n v="15"/>
    <x v="1"/>
    <x v="0"/>
    <n v="0.19"/>
    <s v="Product30"/>
    <x v="4"/>
    <s v="Ft"/>
    <n v="148"/>
    <n v="201.28"/>
    <n v="2220"/>
    <n v="3019.2"/>
    <n v="24"/>
    <x v="0"/>
    <x v="1"/>
    <n v="573.64800000000002"/>
    <n v="53.28"/>
    <n v="799.2"/>
    <n v="0.22480620155038755"/>
    <s v="Pequeña"/>
    <b v="0"/>
    <x v="12"/>
    <x v="280"/>
    <n v="15.036799999999999"/>
    <n v="225.55199999999999"/>
    <n v="2445.5519999999997"/>
    <n v="9.2229484386347135E-2"/>
  </r>
  <r>
    <x v="199"/>
    <s v="P0017"/>
    <n v="14"/>
    <x v="2"/>
    <x v="1"/>
    <n v="0.44"/>
    <s v="Product17"/>
    <x v="2"/>
    <s v="Ft"/>
    <n v="134"/>
    <n v="156.78"/>
    <n v="1876"/>
    <n v="2194.92"/>
    <n v="25"/>
    <x v="0"/>
    <x v="1"/>
    <n v="965.76480000000004"/>
    <n v="22.78"/>
    <n v="318.92"/>
    <n v="0.23664122137404581"/>
    <s v="Mediana"/>
    <b v="1"/>
    <x v="12"/>
    <x v="281"/>
    <n v="-46.203199999999995"/>
    <n v="-646.84479999999996"/>
    <n v="1229.1552000000001"/>
    <n v="-0.52625152625152616"/>
  </r>
  <r>
    <x v="200"/>
    <s v="P0016"/>
    <n v="11"/>
    <x v="2"/>
    <x v="0"/>
    <n v="0"/>
    <s v="Product16"/>
    <x v="2"/>
    <s v="No."/>
    <n v="13"/>
    <n v="16.64"/>
    <n v="143"/>
    <n v="183.04"/>
    <n v="28"/>
    <x v="0"/>
    <x v="1"/>
    <n v="0"/>
    <n v="3.64"/>
    <n v="40.04"/>
    <n v="5.660377358490562E-2"/>
    <s v="Grande"/>
    <b v="0"/>
    <x v="12"/>
    <x v="282"/>
    <n v="3.6400000000000006"/>
    <n v="40.040000000000006"/>
    <n v="183.04"/>
    <n v="0.21875000000000006"/>
  </r>
  <r>
    <x v="201"/>
    <s v="P0023"/>
    <n v="6"/>
    <x v="1"/>
    <x v="1"/>
    <n v="0.27"/>
    <s v="Product23"/>
    <x v="0"/>
    <s v="Ft"/>
    <n v="141"/>
    <n v="149.46"/>
    <n v="846"/>
    <n v="896.76"/>
    <n v="31"/>
    <x v="0"/>
    <x v="1"/>
    <n v="242.12520000000001"/>
    <n v="8.4600000000000009"/>
    <n v="50.76"/>
    <n v="0.26470588235294124"/>
    <s v="Grande"/>
    <b v="1"/>
    <x v="12"/>
    <x v="283"/>
    <n v="-31.894199999999998"/>
    <n v="-191.36519999999999"/>
    <n v="654.63480000000004"/>
    <n v="-0.29232359782889633"/>
  </r>
  <r>
    <x v="201"/>
    <s v="P0041"/>
    <n v="9"/>
    <x v="2"/>
    <x v="1"/>
    <n v="0.2"/>
    <s v="Product41"/>
    <x v="1"/>
    <s v="Ft"/>
    <n v="138"/>
    <n v="173.88"/>
    <n v="1242"/>
    <n v="1564.92"/>
    <n v="31"/>
    <x v="0"/>
    <x v="1"/>
    <n v="312.98399999999998"/>
    <n v="35.880000000000003"/>
    <n v="322.92"/>
    <n v="0.25925925925925924"/>
    <s v="Pequeña"/>
    <b v="1"/>
    <x v="12"/>
    <x v="284"/>
    <n v="1.103999999999985"/>
    <n v="9.9359999999998649"/>
    <n v="1251.9360000000001"/>
    <n v="7.9365079365078285E-3"/>
  </r>
  <r>
    <x v="202"/>
    <s v="P0005"/>
    <n v="9"/>
    <x v="2"/>
    <x v="1"/>
    <n v="0.17"/>
    <s v="Product05"/>
    <x v="3"/>
    <s v="Ft"/>
    <n v="133"/>
    <n v="155.61000000000001"/>
    <n v="1197"/>
    <n v="1400.49"/>
    <n v="1"/>
    <x v="1"/>
    <x v="1"/>
    <n v="238.08330000000001"/>
    <n v="22.61"/>
    <n v="203.49"/>
    <n v="0.26470588235294124"/>
    <s v="Mediana"/>
    <b v="1"/>
    <x v="13"/>
    <x v="285"/>
    <n v="-3.8436999999999841"/>
    <n v="-34.593299999999857"/>
    <n v="1162.4067"/>
    <n v="-2.9760065904644094E-2"/>
  </r>
  <r>
    <x v="203"/>
    <s v="P0014"/>
    <n v="8"/>
    <x v="2"/>
    <x v="0"/>
    <n v="0.28000000000000003"/>
    <s v="Product14"/>
    <x v="2"/>
    <s v="Kg"/>
    <n v="112"/>
    <n v="146.72"/>
    <n v="896"/>
    <n v="1173.76"/>
    <n v="3"/>
    <x v="1"/>
    <x v="1"/>
    <n v="328.65280000000001"/>
    <n v="34.72"/>
    <n v="277.76"/>
    <n v="0.14529914529914531"/>
    <s v="Mediana"/>
    <b v="0"/>
    <x v="13"/>
    <x v="286"/>
    <n v="-6.3616000000000099"/>
    <n v="-50.892800000000079"/>
    <n v="845.10719999999992"/>
    <n v="-6.0220525869380932E-2"/>
  </r>
  <r>
    <x v="204"/>
    <s v="P0018"/>
    <n v="6"/>
    <x v="2"/>
    <x v="1"/>
    <n v="0.27"/>
    <s v="Product18"/>
    <x v="2"/>
    <s v="No."/>
    <n v="37"/>
    <n v="49.21"/>
    <n v="222"/>
    <n v="295.26"/>
    <n v="5"/>
    <x v="1"/>
    <x v="1"/>
    <n v="79.720200000000006"/>
    <n v="12.21"/>
    <n v="73.260000000000005"/>
    <n v="0.21875000000000006"/>
    <s v="Mediana"/>
    <b v="1"/>
    <x v="13"/>
    <x v="287"/>
    <n v="-1.0767000000000024"/>
    <n v="-6.4602000000000146"/>
    <n v="215.53979999999999"/>
    <n v="-2.9972190750849798E-2"/>
  </r>
  <r>
    <x v="205"/>
    <s v="P0002"/>
    <n v="6"/>
    <x v="2"/>
    <x v="1"/>
    <n v="0.27"/>
    <s v="Product02"/>
    <x v="3"/>
    <s v="Kg"/>
    <n v="105"/>
    <n v="142.80000000000001"/>
    <n v="630"/>
    <n v="856.8"/>
    <n v="6"/>
    <x v="1"/>
    <x v="1"/>
    <n v="231.33600000000001"/>
    <n v="37.799999999999997"/>
    <n v="226.8"/>
    <n v="5.6603773584905717E-2"/>
    <s v="Mediana"/>
    <b v="1"/>
    <x v="13"/>
    <x v="288"/>
    <n v="-0.75600000000000023"/>
    <n v="-4.5360000000000014"/>
    <n v="625.46399999999994"/>
    <n v="-7.2522159548751037E-3"/>
  </r>
  <r>
    <x v="206"/>
    <s v="P0005"/>
    <n v="11"/>
    <x v="1"/>
    <x v="1"/>
    <n v="0.31"/>
    <s v="Product05"/>
    <x v="3"/>
    <s v="Ft"/>
    <n v="133"/>
    <n v="155.61000000000001"/>
    <n v="1463"/>
    <n v="1711.71"/>
    <n v="8"/>
    <x v="1"/>
    <x v="1"/>
    <n v="530.63009999999997"/>
    <n v="22.61"/>
    <n v="248.71"/>
    <n v="0.20634920634920631"/>
    <s v="Pequeña"/>
    <b v="1"/>
    <x v="13"/>
    <x v="289"/>
    <n v="-25.629099999999994"/>
    <n v="-281.92009999999993"/>
    <n v="1181.0799000000002"/>
    <n v="-0.23869689087080381"/>
  </r>
  <r>
    <x v="206"/>
    <s v="P0004"/>
    <n v="3"/>
    <x v="1"/>
    <x v="1"/>
    <n v="0.35"/>
    <s v="Product04"/>
    <x v="3"/>
    <s v="Lt"/>
    <n v="44"/>
    <n v="48.84"/>
    <n v="132"/>
    <n v="146.52000000000001"/>
    <n v="8"/>
    <x v="1"/>
    <x v="1"/>
    <n v="51.281999999999996"/>
    <n v="4.84"/>
    <n v="14.52"/>
    <n v="0.14529914529914539"/>
    <s v="Pequeña"/>
    <b v="1"/>
    <x v="13"/>
    <x v="290"/>
    <n v="-12.253999999999998"/>
    <n v="-36.761999999999993"/>
    <n v="95.238000000000014"/>
    <n v="-0.38600138600138589"/>
  </r>
  <r>
    <x v="207"/>
    <s v="P0032"/>
    <n v="14"/>
    <x v="1"/>
    <x v="0"/>
    <n v="0.14000000000000001"/>
    <s v="Product32"/>
    <x v="4"/>
    <s v="Kg"/>
    <n v="89"/>
    <n v="117.48"/>
    <n v="1246"/>
    <n v="1644.72"/>
    <n v="9"/>
    <x v="1"/>
    <x v="1"/>
    <n v="230.26079999999999"/>
    <n v="28.48"/>
    <n v="398.72"/>
    <n v="0.23664122137404581"/>
    <s v="Mediana"/>
    <b v="0"/>
    <x v="13"/>
    <x v="291"/>
    <n v="12.032800000000009"/>
    <n v="168.45920000000012"/>
    <n v="1414.4592"/>
    <n v="0.11909795630725872"/>
  </r>
  <r>
    <x v="208"/>
    <s v="P0010"/>
    <n v="13"/>
    <x v="2"/>
    <x v="1"/>
    <n v="7.0000000000000007E-2"/>
    <s v="Product10"/>
    <x v="2"/>
    <s v="Ft"/>
    <n v="148"/>
    <n v="164.28"/>
    <n v="1924"/>
    <n v="2135.64"/>
    <n v="12"/>
    <x v="1"/>
    <x v="1"/>
    <n v="149.4948"/>
    <n v="16.28"/>
    <n v="211.64"/>
    <n v="0.24812030075187971"/>
    <s v="Pequeña"/>
    <b v="1"/>
    <x v="13"/>
    <x v="292"/>
    <n v="4.780399999999986"/>
    <n v="62.145199999999818"/>
    <n v="1986.1451999999999"/>
    <n v="3.128935386999894E-2"/>
  </r>
  <r>
    <x v="209"/>
    <s v="P0026"/>
    <n v="8"/>
    <x v="1"/>
    <x v="1"/>
    <n v="0.28999999999999998"/>
    <s v="Product26"/>
    <x v="4"/>
    <s v="No."/>
    <n v="18"/>
    <n v="24.66"/>
    <n v="144"/>
    <n v="197.28"/>
    <n v="14"/>
    <x v="1"/>
    <x v="1"/>
    <n v="57.211199999999998"/>
    <n v="6.66"/>
    <n v="53.28"/>
    <n v="0.26470588235294124"/>
    <s v="Mediana"/>
    <b v="1"/>
    <x v="13"/>
    <x v="293"/>
    <n v="-0.49139999999999873"/>
    <n v="-3.9311999999999898"/>
    <n v="140.06880000000001"/>
    <n v="-2.8066207463760592E-2"/>
  </r>
  <r>
    <x v="209"/>
    <s v="P0028"/>
    <n v="3"/>
    <x v="2"/>
    <x v="1"/>
    <n v="0.1"/>
    <s v="Product28"/>
    <x v="4"/>
    <s v="No."/>
    <n v="37"/>
    <n v="41.81"/>
    <n v="111"/>
    <n v="125.43"/>
    <n v="14"/>
    <x v="1"/>
    <x v="1"/>
    <n v="12.542999999999999"/>
    <n v="4.8099999999999996"/>
    <n v="14.43"/>
    <n v="9.9099099099099155E-2"/>
    <s v="Grande"/>
    <b v="1"/>
    <x v="13"/>
    <x v="294"/>
    <n v="0.62900000000000489"/>
    <n v="1.8870000000000147"/>
    <n v="112.887"/>
    <n v="1.6715830875123041E-2"/>
  </r>
  <r>
    <x v="210"/>
    <s v="P0032"/>
    <n v="1"/>
    <x v="1"/>
    <x v="1"/>
    <n v="0.35"/>
    <s v="Product32"/>
    <x v="4"/>
    <s v="Kg"/>
    <n v="89"/>
    <n v="117.48"/>
    <n v="89"/>
    <n v="117.48"/>
    <n v="16"/>
    <x v="1"/>
    <x v="1"/>
    <n v="41.118000000000002"/>
    <n v="28.48"/>
    <n v="28.48"/>
    <n v="0.14529914529914539"/>
    <s v="Pequeña"/>
    <b v="1"/>
    <x v="13"/>
    <x v="295"/>
    <n v="-12.638000000000005"/>
    <n v="-12.638000000000005"/>
    <n v="76.361999999999995"/>
    <n v="-0.16550116550116559"/>
  </r>
  <r>
    <x v="211"/>
    <s v="P0002"/>
    <n v="13"/>
    <x v="1"/>
    <x v="1"/>
    <n v="0.25"/>
    <s v="Product02"/>
    <x v="3"/>
    <s v="Kg"/>
    <n v="105"/>
    <n v="142.80000000000001"/>
    <n v="1365"/>
    <n v="1856.4"/>
    <n v="19"/>
    <x v="1"/>
    <x v="1"/>
    <n v="464.1"/>
    <n v="37.799999999999997"/>
    <n v="491.4"/>
    <n v="0.24242424242424243"/>
    <s v="Pequeña"/>
    <b v="1"/>
    <x v="13"/>
    <x v="296"/>
    <n v="2.1000000000000085"/>
    <n v="27.300000000000111"/>
    <n v="1392.3000000000002"/>
    <n v="1.9607843137254978E-2"/>
  </r>
  <r>
    <x v="212"/>
    <s v="P0012"/>
    <n v="6"/>
    <x v="2"/>
    <x v="1"/>
    <n v="0.18"/>
    <s v="Product12"/>
    <x v="2"/>
    <s v="Kg"/>
    <n v="73"/>
    <n v="94.17"/>
    <n v="438"/>
    <n v="565.02"/>
    <n v="20"/>
    <x v="1"/>
    <x v="1"/>
    <n v="101.70359999999999"/>
    <n v="21.17"/>
    <n v="127.02"/>
    <n v="9.9099099099099114E-2"/>
    <s v="Pequeña"/>
    <b v="1"/>
    <x v="13"/>
    <x v="297"/>
    <n v="4.2194000000000074"/>
    <n v="25.316400000000044"/>
    <n v="463.31639999999999"/>
    <n v="5.4641709207789851E-2"/>
  </r>
  <r>
    <x v="213"/>
    <s v="P0013"/>
    <n v="6"/>
    <x v="1"/>
    <x v="0"/>
    <n v="0.36"/>
    <s v="Product13"/>
    <x v="2"/>
    <s v="Kg"/>
    <n v="112"/>
    <n v="122.08"/>
    <n v="672"/>
    <n v="732.48"/>
    <n v="23"/>
    <x v="1"/>
    <x v="1"/>
    <n v="263.69279999999998"/>
    <n v="10.08"/>
    <n v="60.48"/>
    <n v="0.11504424778761067"/>
    <s v="Mediana"/>
    <b v="0"/>
    <x v="13"/>
    <x v="298"/>
    <n v="-33.868799999999993"/>
    <n v="-203.21279999999996"/>
    <n v="468.78720000000004"/>
    <n v="-0.43348623853210999"/>
  </r>
  <r>
    <x v="213"/>
    <s v="P0016"/>
    <n v="15"/>
    <x v="1"/>
    <x v="1"/>
    <n v="0.1"/>
    <s v="Product16"/>
    <x v="2"/>
    <s v="No."/>
    <n v="13"/>
    <n v="16.64"/>
    <n v="195"/>
    <n v="249.6"/>
    <n v="23"/>
    <x v="1"/>
    <x v="1"/>
    <n v="24.96"/>
    <n v="3.64"/>
    <n v="54.6"/>
    <n v="0.27007299270072993"/>
    <s v="Pequeña"/>
    <b v="1"/>
    <x v="13"/>
    <x v="299"/>
    <n v="1.9760000000000009"/>
    <n v="29.640000000000015"/>
    <n v="224.64"/>
    <n v="0.13194444444444453"/>
  </r>
  <r>
    <x v="213"/>
    <s v="P0036"/>
    <n v="8"/>
    <x v="2"/>
    <x v="0"/>
    <n v="0.11"/>
    <s v="Product36"/>
    <x v="4"/>
    <s v="Kg"/>
    <n v="90"/>
    <n v="96.3"/>
    <n v="720"/>
    <n v="770.4"/>
    <n v="23"/>
    <x v="1"/>
    <x v="1"/>
    <n v="84.744"/>
    <n v="6.3"/>
    <n v="50.4"/>
    <n v="0.24242424242424246"/>
    <s v="Pequeña"/>
    <b v="0"/>
    <x v="13"/>
    <x v="300"/>
    <n v="-4.2930000000000064"/>
    <n v="-34.344000000000051"/>
    <n v="685.65599999999995"/>
    <n v="-5.0089257586894961E-2"/>
  </r>
  <r>
    <x v="214"/>
    <s v="P0012"/>
    <n v="7"/>
    <x v="2"/>
    <x v="1"/>
    <n v="0.38"/>
    <s v="Product12"/>
    <x v="2"/>
    <s v="Kg"/>
    <n v="73"/>
    <n v="94.17"/>
    <n v="511"/>
    <n v="659.19"/>
    <n v="27"/>
    <x v="1"/>
    <x v="1"/>
    <n v="250.4922"/>
    <n v="21.17"/>
    <n v="148.19"/>
    <n v="0.26470588235294124"/>
    <s v="Pequeña"/>
    <b v="1"/>
    <x v="13"/>
    <x v="301"/>
    <n v="-14.614599999999996"/>
    <n v="-102.30219999999997"/>
    <n v="408.69780000000003"/>
    <n v="-0.25031257814453606"/>
  </r>
  <r>
    <x v="214"/>
    <s v="P0005"/>
    <n v="15"/>
    <x v="2"/>
    <x v="0"/>
    <n v="0.23"/>
    <s v="Product05"/>
    <x v="3"/>
    <s v="Ft"/>
    <n v="133"/>
    <n v="155.61000000000001"/>
    <n v="1995"/>
    <n v="2334.15"/>
    <n v="27"/>
    <x v="1"/>
    <x v="1"/>
    <n v="536.85450000000003"/>
    <n v="22.61"/>
    <n v="339.15"/>
    <n v="0.22480620155038764"/>
    <s v="Pequeña"/>
    <b v="0"/>
    <x v="13"/>
    <x v="302"/>
    <n v="-13.180299999999988"/>
    <n v="-197.70449999999983"/>
    <n v="1797.2955000000002"/>
    <n v="-0.11000111000110989"/>
  </r>
  <r>
    <x v="215"/>
    <s v="P0037"/>
    <n v="15"/>
    <x v="2"/>
    <x v="1"/>
    <n v="0.54"/>
    <s v="Product37"/>
    <x v="1"/>
    <s v="Kg"/>
    <n v="67"/>
    <n v="85.76"/>
    <n v="1005"/>
    <n v="1286.4000000000001"/>
    <n v="28"/>
    <x v="1"/>
    <x v="1"/>
    <n v="694.65599999999995"/>
    <n v="18.760000000000002"/>
    <n v="281.39999999999998"/>
    <n v="6.5420560747663517E-2"/>
    <s v="Pequeña"/>
    <b v="1"/>
    <x v="13"/>
    <x v="303"/>
    <n v="-27.550400000000003"/>
    <n v="-413.25600000000003"/>
    <n v="591.74400000000014"/>
    <n v="-0.69836956521739113"/>
  </r>
  <r>
    <x v="216"/>
    <s v="P0026"/>
    <n v="13"/>
    <x v="0"/>
    <x v="0"/>
    <n v="0.53"/>
    <s v="Product26"/>
    <x v="4"/>
    <s v="No."/>
    <n v="18"/>
    <n v="24.66"/>
    <n v="234"/>
    <n v="320.58"/>
    <n v="4"/>
    <x v="2"/>
    <x v="1"/>
    <n v="169.9074"/>
    <n v="6.66"/>
    <n v="86.58"/>
    <n v="0.21875000000000003"/>
    <s v="Grande"/>
    <b v="0"/>
    <x v="14"/>
    <x v="304"/>
    <n v="-6.4098000000000006"/>
    <n v="-83.327400000000011"/>
    <n v="150.67259999999999"/>
    <n v="-0.55303618574312796"/>
  </r>
  <r>
    <x v="217"/>
    <s v="P0004"/>
    <n v="2"/>
    <x v="2"/>
    <x v="1"/>
    <n v="0.38"/>
    <s v="Product04"/>
    <x v="3"/>
    <s v="Lt"/>
    <n v="44"/>
    <n v="48.84"/>
    <n v="88"/>
    <n v="97.68"/>
    <n v="6"/>
    <x v="2"/>
    <x v="1"/>
    <n v="37.118400000000001"/>
    <n v="4.84"/>
    <n v="9.68"/>
    <n v="8.2568807339449532E-2"/>
    <s v="Mediana"/>
    <b v="1"/>
    <x v="14"/>
    <x v="305"/>
    <n v="-13.719199999999997"/>
    <n v="-27.438399999999994"/>
    <n v="60.561600000000006"/>
    <n v="-0.45306596919500131"/>
  </r>
  <r>
    <x v="218"/>
    <s v="P0003"/>
    <n v="1"/>
    <x v="2"/>
    <x v="1"/>
    <n v="0.33"/>
    <s v="Product03"/>
    <x v="3"/>
    <s v="Kg"/>
    <n v="71"/>
    <n v="80.94"/>
    <n v="71"/>
    <n v="80.94"/>
    <n v="7"/>
    <x v="2"/>
    <x v="1"/>
    <n v="26.7102"/>
    <n v="9.94"/>
    <n v="9.94"/>
    <n v="0.22480620155038758"/>
    <s v="Pequeña"/>
    <b v="1"/>
    <x v="14"/>
    <x v="306"/>
    <n v="-16.770200000000003"/>
    <n v="-16.770200000000003"/>
    <n v="54.229799999999997"/>
    <n v="-0.30924325739722447"/>
  </r>
  <r>
    <x v="219"/>
    <s v="P0044"/>
    <n v="6"/>
    <x v="2"/>
    <x v="0"/>
    <n v="0.32"/>
    <s v="Product44"/>
    <x v="1"/>
    <s v="Kg"/>
    <n v="76"/>
    <n v="82.08"/>
    <n v="456"/>
    <n v="492.48"/>
    <n v="8"/>
    <x v="2"/>
    <x v="1"/>
    <n v="157.59360000000001"/>
    <n v="6.08"/>
    <n v="36.479999999999997"/>
    <n v="0.14529914529914539"/>
    <s v="Pequeña"/>
    <b v="0"/>
    <x v="14"/>
    <x v="307"/>
    <n v="-20.185600000000001"/>
    <n v="-121.11360000000001"/>
    <n v="334.88639999999998"/>
    <n v="-0.36165577342047933"/>
  </r>
  <r>
    <x v="220"/>
    <s v="P0030"/>
    <n v="3"/>
    <x v="2"/>
    <x v="0"/>
    <n v="0.36"/>
    <s v="Product30"/>
    <x v="4"/>
    <s v="Ft"/>
    <n v="148"/>
    <n v="201.28"/>
    <n v="444"/>
    <n v="603.84"/>
    <n v="9"/>
    <x v="2"/>
    <x v="1"/>
    <n v="217.38239999999999"/>
    <n v="53.28"/>
    <n v="159.84"/>
    <n v="0.21875000000000006"/>
    <s v="Pequeña"/>
    <b v="0"/>
    <x v="14"/>
    <x v="308"/>
    <n v="-19.180799999999977"/>
    <n v="-57.54239999999993"/>
    <n v="386.45760000000007"/>
    <n v="-0.14889705882352922"/>
  </r>
  <r>
    <x v="220"/>
    <s v="P0004"/>
    <n v="11"/>
    <x v="1"/>
    <x v="1"/>
    <n v="0.37"/>
    <s v="Product04"/>
    <x v="3"/>
    <s v="Lt"/>
    <n v="44"/>
    <n v="48.84"/>
    <n v="484"/>
    <n v="537.24"/>
    <n v="9"/>
    <x v="2"/>
    <x v="1"/>
    <n v="198.77879999999999"/>
    <n v="4.84"/>
    <n v="53.24"/>
    <n v="0.27007299270072993"/>
    <s v="Pequeña"/>
    <b v="1"/>
    <x v="14"/>
    <x v="309"/>
    <n v="-13.230799999999999"/>
    <n v="-145.53879999999998"/>
    <n v="338.46120000000002"/>
    <n v="-0.43000143000142993"/>
  </r>
  <r>
    <x v="221"/>
    <s v="P0033"/>
    <n v="12"/>
    <x v="0"/>
    <x v="0"/>
    <n v="0.54"/>
    <s v="Product33"/>
    <x v="4"/>
    <s v="Kg"/>
    <n v="95"/>
    <n v="119.7"/>
    <n v="1140"/>
    <n v="1436.4"/>
    <n v="10"/>
    <x v="2"/>
    <x v="1"/>
    <n v="775.65599999999995"/>
    <n v="24.7"/>
    <n v="296.39999999999998"/>
    <n v="9.9099099099099155E-2"/>
    <s v="Pequeña"/>
    <b v="0"/>
    <x v="14"/>
    <x v="310"/>
    <n v="-39.938000000000002"/>
    <n v="-479.25600000000003"/>
    <n v="660.74400000000014"/>
    <n v="-0.72532781228433396"/>
  </r>
  <r>
    <x v="222"/>
    <s v="P0016"/>
    <n v="2"/>
    <x v="2"/>
    <x v="1"/>
    <n v="0.28000000000000003"/>
    <s v="Product16"/>
    <x v="2"/>
    <s v="No."/>
    <n v="13"/>
    <n v="16.64"/>
    <n v="26"/>
    <n v="33.28"/>
    <n v="14"/>
    <x v="2"/>
    <x v="1"/>
    <n v="9.3184000000000005"/>
    <n v="3.64"/>
    <n v="7.28"/>
    <n v="0.12280701754385963"/>
    <s v="Pequeña"/>
    <b v="1"/>
    <x v="14"/>
    <x v="311"/>
    <n v="-1.0191999999999997"/>
    <n v="-2.0383999999999993"/>
    <n v="23.961600000000001"/>
    <n v="-8.506944444444442E-2"/>
  </r>
  <r>
    <x v="222"/>
    <s v="P0026"/>
    <n v="13"/>
    <x v="2"/>
    <x v="0"/>
    <n v="0.08"/>
    <s v="Product26"/>
    <x v="4"/>
    <s v="No."/>
    <n v="18"/>
    <n v="24.66"/>
    <n v="234"/>
    <n v="320.58"/>
    <n v="14"/>
    <x v="2"/>
    <x v="1"/>
    <n v="25.6464"/>
    <n v="6.66"/>
    <n v="86.58"/>
    <n v="7.4074074074074056E-2"/>
    <s v="Mediana"/>
    <b v="0"/>
    <x v="14"/>
    <x v="312"/>
    <n v="4.6872000000000007"/>
    <n v="60.933600000000013"/>
    <n v="294.93359999999996"/>
    <n v="0.20660107902253261"/>
  </r>
  <r>
    <x v="223"/>
    <s v="P0019"/>
    <n v="2"/>
    <x v="1"/>
    <x v="1"/>
    <n v="0.51"/>
    <s v="Product19"/>
    <x v="2"/>
    <s v="Ft"/>
    <n v="150"/>
    <n v="210"/>
    <n v="300"/>
    <n v="420"/>
    <n v="18"/>
    <x v="2"/>
    <x v="1"/>
    <n v="214.2"/>
    <n v="60"/>
    <n v="120"/>
    <n v="9.9099099099099169E-2"/>
    <s v="Pequeña"/>
    <b v="1"/>
    <x v="14"/>
    <x v="313"/>
    <n v="-47.100000000000009"/>
    <n v="-94.200000000000017"/>
    <n v="205.8"/>
    <n v="-0.45772594752186596"/>
  </r>
  <r>
    <x v="223"/>
    <s v="P0027"/>
    <n v="10"/>
    <x v="2"/>
    <x v="1"/>
    <n v="0.11"/>
    <s v="Product27"/>
    <x v="4"/>
    <s v="Lt"/>
    <n v="48"/>
    <n v="57.12"/>
    <n v="480"/>
    <n v="571.20000000000005"/>
    <n v="18"/>
    <x v="2"/>
    <x v="1"/>
    <n v="62.832000000000001"/>
    <n v="9.1199999999999992"/>
    <n v="91.2"/>
    <n v="0.26470588235294118"/>
    <s v="Pequeña"/>
    <b v="1"/>
    <x v="14"/>
    <x v="314"/>
    <n v="2.8367999999999967"/>
    <n v="28.367999999999967"/>
    <n v="508.36800000000005"/>
    <n v="5.5802096119346542E-2"/>
  </r>
  <r>
    <x v="224"/>
    <s v="P0041"/>
    <n v="6"/>
    <x v="0"/>
    <x v="1"/>
    <n v="0.36"/>
    <s v="Product41"/>
    <x v="1"/>
    <s v="Ft"/>
    <n v="138"/>
    <n v="173.88"/>
    <n v="828"/>
    <n v="1043.28"/>
    <n v="19"/>
    <x v="2"/>
    <x v="1"/>
    <n v="375.58080000000001"/>
    <n v="35.880000000000003"/>
    <n v="215.28"/>
    <n v="0.20634920634920637"/>
    <s v="Pequeña"/>
    <b v="1"/>
    <x v="14"/>
    <x v="315"/>
    <n v="-26.716800000000006"/>
    <n v="-160.30080000000004"/>
    <n v="667.69920000000002"/>
    <n v="-0.24007936507936514"/>
  </r>
  <r>
    <x v="225"/>
    <s v="P0032"/>
    <n v="9"/>
    <x v="2"/>
    <x v="1"/>
    <n v="0.12"/>
    <s v="Product32"/>
    <x v="4"/>
    <s v="Kg"/>
    <n v="89"/>
    <n v="117.48"/>
    <n v="801"/>
    <n v="1057.32"/>
    <n v="23"/>
    <x v="2"/>
    <x v="1"/>
    <n v="126.8784"/>
    <n v="28.48"/>
    <n v="256.32"/>
    <n v="0.21875000000000003"/>
    <s v="Pequeña"/>
    <b v="1"/>
    <x v="14"/>
    <x v="316"/>
    <n v="14.382400000000004"/>
    <n v="129.44160000000005"/>
    <n v="930.44159999999988"/>
    <n v="0.13911845730027556"/>
  </r>
  <r>
    <x v="226"/>
    <s v="P0001"/>
    <n v="2"/>
    <x v="0"/>
    <x v="0"/>
    <n v="0.22"/>
    <s v="Product01"/>
    <x v="3"/>
    <s v="Kg"/>
    <n v="98"/>
    <n v="103.88"/>
    <n v="196"/>
    <n v="207.76"/>
    <n v="25"/>
    <x v="2"/>
    <x v="1"/>
    <n v="45.7072"/>
    <n v="5.88"/>
    <n v="11.76"/>
    <n v="0.27007299270072993"/>
    <s v="Mediana"/>
    <b v="0"/>
    <x v="14"/>
    <x v="317"/>
    <n v="-16.973600000000005"/>
    <n v="-33.947200000000009"/>
    <n v="162.05279999999999"/>
    <n v="-0.20948234155781334"/>
  </r>
  <r>
    <x v="226"/>
    <s v="P0030"/>
    <n v="11"/>
    <x v="2"/>
    <x v="0"/>
    <n v="0.24"/>
    <s v="Product30"/>
    <x v="4"/>
    <s v="Ft"/>
    <n v="148"/>
    <n v="201.28"/>
    <n v="1628"/>
    <n v="2214.08"/>
    <n v="25"/>
    <x v="2"/>
    <x v="1"/>
    <n v="531.37919999999997"/>
    <n v="53.28"/>
    <n v="586.08000000000004"/>
    <n v="0.15966386554621842"/>
    <s v="Mediana"/>
    <b v="0"/>
    <x v="14"/>
    <x v="318"/>
    <n v="4.9728000000000065"/>
    <n v="54.700800000000072"/>
    <n v="1682.7008000000001"/>
    <n v="3.2507739938080538E-2"/>
  </r>
  <r>
    <x v="227"/>
    <s v="P0032"/>
    <n v="12"/>
    <x v="1"/>
    <x v="0"/>
    <n v="0.01"/>
    <s v="Product32"/>
    <x v="4"/>
    <s v="Kg"/>
    <n v="89"/>
    <n v="117.48"/>
    <n v="1068"/>
    <n v="1409.76"/>
    <n v="29"/>
    <x v="2"/>
    <x v="1"/>
    <n v="14.0976"/>
    <n v="28.48"/>
    <n v="341.76"/>
    <n v="0.2857142857142857"/>
    <s v="Pequeña"/>
    <b v="0"/>
    <x v="14"/>
    <x v="319"/>
    <n v="27.305199999999999"/>
    <n v="327.66239999999999"/>
    <n v="1395.6623999999999"/>
    <n v="0.23477196204468931"/>
  </r>
  <r>
    <x v="228"/>
    <s v="P0001"/>
    <n v="13"/>
    <x v="1"/>
    <x v="1"/>
    <n v="0.3"/>
    <s v="Product01"/>
    <x v="3"/>
    <s v="Kg"/>
    <n v="98"/>
    <n v="103.88"/>
    <n v="1274"/>
    <n v="1350.44"/>
    <n v="30"/>
    <x v="2"/>
    <x v="1"/>
    <n v="405.13200000000001"/>
    <n v="5.88"/>
    <n v="76.44"/>
    <n v="0.20634920634920634"/>
    <s v="Grande"/>
    <b v="1"/>
    <x v="14"/>
    <x v="320"/>
    <n v="-25.284000000000006"/>
    <n v="-328.69200000000006"/>
    <n v="945.30799999999999"/>
    <n v="-0.34770889487870626"/>
  </r>
  <r>
    <x v="229"/>
    <s v="P0002"/>
    <n v="2"/>
    <x v="1"/>
    <x v="1"/>
    <n v="7.0000000000000007E-2"/>
    <s v="Product02"/>
    <x v="3"/>
    <s v="Kg"/>
    <n v="105"/>
    <n v="142.80000000000001"/>
    <n v="210"/>
    <n v="285.60000000000002"/>
    <n v="1"/>
    <x v="3"/>
    <x v="1"/>
    <n v="19.992000000000001"/>
    <n v="37.799999999999997"/>
    <n v="75.599999999999994"/>
    <n v="0.24242424242424249"/>
    <s v="Mediana"/>
    <b v="1"/>
    <x v="15"/>
    <x v="321"/>
    <n v="27.804000000000002"/>
    <n v="55.608000000000004"/>
    <n v="265.608"/>
    <n v="0.20936116382036687"/>
  </r>
  <r>
    <x v="230"/>
    <s v="P0002"/>
    <n v="3"/>
    <x v="2"/>
    <x v="1"/>
    <n v="0.09"/>
    <s v="Product02"/>
    <x v="3"/>
    <s v="Kg"/>
    <n v="105"/>
    <n v="142.80000000000001"/>
    <n v="315"/>
    <n v="428.4"/>
    <n v="2"/>
    <x v="3"/>
    <x v="1"/>
    <n v="38.555999999999997"/>
    <n v="37.799999999999997"/>
    <n v="113.4"/>
    <n v="5.660377358490562E-2"/>
    <s v="Mediana"/>
    <b v="1"/>
    <x v="15"/>
    <x v="322"/>
    <n v="24.948000000000008"/>
    <n v="74.844000000000023"/>
    <n v="389.84399999999999"/>
    <n v="0.19198448610213323"/>
  </r>
  <r>
    <x v="231"/>
    <s v="P0040"/>
    <n v="2"/>
    <x v="0"/>
    <x v="1"/>
    <n v="0.05"/>
    <s v="Product40"/>
    <x v="1"/>
    <s v="Kg"/>
    <n v="90"/>
    <n v="115.2"/>
    <n v="180"/>
    <n v="230.4"/>
    <n v="6"/>
    <x v="3"/>
    <x v="1"/>
    <n v="11.52"/>
    <n v="25.2"/>
    <n v="50.4"/>
    <n v="0.26470588235294118"/>
    <s v="Pequeña"/>
    <b v="1"/>
    <x v="15"/>
    <x v="323"/>
    <n v="19.439999999999998"/>
    <n v="38.879999999999995"/>
    <n v="218.88"/>
    <n v="0.17763157894736839"/>
  </r>
  <r>
    <x v="232"/>
    <s v="P0026"/>
    <n v="7"/>
    <x v="2"/>
    <x v="0"/>
    <n v="0.24"/>
    <s v="Product26"/>
    <x v="4"/>
    <s v="No."/>
    <n v="18"/>
    <n v="24.66"/>
    <n v="126"/>
    <n v="172.62"/>
    <n v="7"/>
    <x v="3"/>
    <x v="1"/>
    <n v="41.428800000000003"/>
    <n v="6.66"/>
    <n v="46.62"/>
    <n v="0.24242424242424246"/>
    <s v="Pequeña"/>
    <b v="0"/>
    <x v="15"/>
    <x v="324"/>
    <n v="0.74159999999999826"/>
    <n v="5.1911999999999878"/>
    <n v="131.19120000000001"/>
    <n v="3.9569727237802443E-2"/>
  </r>
  <r>
    <x v="233"/>
    <s v="P0039"/>
    <n v="12"/>
    <x v="0"/>
    <x v="1"/>
    <n v="0.48"/>
    <s v="Product39"/>
    <x v="1"/>
    <s v="No."/>
    <n v="37"/>
    <n v="42.55"/>
    <n v="444"/>
    <n v="510.6"/>
    <n v="9"/>
    <x v="3"/>
    <x v="1"/>
    <n v="245.08799999999999"/>
    <n v="5.55"/>
    <n v="66.599999999999994"/>
    <n v="5.6603773584905613E-2"/>
    <s v="Pequeña"/>
    <b v="1"/>
    <x v="15"/>
    <x v="325"/>
    <n v="-14.874000000000002"/>
    <n v="-178.48800000000003"/>
    <n v="265.51200000000006"/>
    <n v="-0.67224080267558528"/>
  </r>
  <r>
    <x v="233"/>
    <s v="P0002"/>
    <n v="9"/>
    <x v="1"/>
    <x v="0"/>
    <n v="0.24"/>
    <s v="Product02"/>
    <x v="3"/>
    <s v="Kg"/>
    <n v="105"/>
    <n v="142.80000000000001"/>
    <n v="945"/>
    <n v="1285.2"/>
    <n v="9"/>
    <x v="3"/>
    <x v="1"/>
    <n v="308.44799999999998"/>
    <n v="37.799999999999997"/>
    <n v="340.2"/>
    <n v="0.26470588235294124"/>
    <s v="Pequeña"/>
    <b v="0"/>
    <x v="15"/>
    <x v="326"/>
    <n v="3.52800000000002"/>
    <n v="31.75200000000018"/>
    <n v="976.75200000000007"/>
    <n v="3.2507739938080676E-2"/>
  </r>
  <r>
    <x v="234"/>
    <s v="P0016"/>
    <n v="14"/>
    <x v="0"/>
    <x v="0"/>
    <n v="0.42"/>
    <s v="Product16"/>
    <x v="2"/>
    <s v="No."/>
    <n v="13"/>
    <n v="16.64"/>
    <n v="182"/>
    <n v="232.96"/>
    <n v="13"/>
    <x v="3"/>
    <x v="1"/>
    <n v="97.843199999999996"/>
    <n v="3.64"/>
    <n v="50.96"/>
    <n v="0.26470588235294129"/>
    <s v="Pequeña"/>
    <b v="0"/>
    <x v="15"/>
    <x v="327"/>
    <n v="-3.3488000000000007"/>
    <n v="-46.883200000000009"/>
    <n v="135.11680000000001"/>
    <n v="-0.34698275862068967"/>
  </r>
  <r>
    <x v="235"/>
    <s v="P0041"/>
    <n v="9"/>
    <x v="2"/>
    <x v="1"/>
    <n v="0.36"/>
    <s v="Product41"/>
    <x v="1"/>
    <s v="Ft"/>
    <n v="138"/>
    <n v="173.88"/>
    <n v="1242"/>
    <n v="1564.92"/>
    <n v="18"/>
    <x v="3"/>
    <x v="1"/>
    <n v="563.37120000000004"/>
    <n v="35.880000000000003"/>
    <n v="322.92"/>
    <n v="0.21875000000000003"/>
    <s v="Mediana"/>
    <b v="1"/>
    <x v="15"/>
    <x v="328"/>
    <n v="-26.716800000000006"/>
    <n v="-240.45120000000006"/>
    <n v="1001.5488"/>
    <n v="-0.24007936507936514"/>
  </r>
  <r>
    <x v="236"/>
    <s v="P0018"/>
    <n v="2"/>
    <x v="0"/>
    <x v="0"/>
    <n v="0.36"/>
    <s v="Product18"/>
    <x v="2"/>
    <s v="No."/>
    <n v="37"/>
    <n v="49.21"/>
    <n v="74"/>
    <n v="98.42"/>
    <n v="20"/>
    <x v="3"/>
    <x v="1"/>
    <n v="35.431199999999997"/>
    <n v="12.21"/>
    <n v="24.42"/>
    <n v="0.27007299270072993"/>
    <s v="Pequeña"/>
    <b v="0"/>
    <x v="15"/>
    <x v="329"/>
    <n v="-5.5055999999999976"/>
    <n v="-11.011199999999995"/>
    <n v="62.988800000000005"/>
    <n v="-0.17481203007518789"/>
  </r>
  <r>
    <x v="236"/>
    <s v="P0012"/>
    <n v="4"/>
    <x v="2"/>
    <x v="0"/>
    <n v="0.38"/>
    <s v="Product12"/>
    <x v="2"/>
    <s v="Kg"/>
    <n v="73"/>
    <n v="94.17"/>
    <n v="292"/>
    <n v="376.68"/>
    <n v="20"/>
    <x v="3"/>
    <x v="1"/>
    <n v="143.13839999999999"/>
    <n v="21.17"/>
    <n v="84.68"/>
    <n v="0.13043478260869559"/>
    <s v="Mediana"/>
    <b v="0"/>
    <x v="15"/>
    <x v="330"/>
    <n v="-14.614599999999996"/>
    <n v="-58.458399999999983"/>
    <n v="233.54160000000002"/>
    <n v="-0.25031257814453606"/>
  </r>
  <r>
    <x v="237"/>
    <s v="P0030"/>
    <n v="2"/>
    <x v="2"/>
    <x v="1"/>
    <n v="0.02"/>
    <s v="Product30"/>
    <x v="4"/>
    <s v="Ft"/>
    <n v="148"/>
    <n v="201.28"/>
    <n v="296"/>
    <n v="402.56"/>
    <n v="21"/>
    <x v="3"/>
    <x v="1"/>
    <n v="8.0511999999999997"/>
    <n v="53.28"/>
    <n v="106.56"/>
    <n v="0.26470588235294124"/>
    <s v="Pequeña"/>
    <b v="1"/>
    <x v="15"/>
    <x v="331"/>
    <n v="49.254400000000004"/>
    <n v="98.508800000000008"/>
    <n v="394.50880000000001"/>
    <n v="0.24969987995198081"/>
  </r>
  <r>
    <x v="237"/>
    <s v="P0026"/>
    <n v="14"/>
    <x v="1"/>
    <x v="0"/>
    <n v="0.02"/>
    <s v="Product26"/>
    <x v="4"/>
    <s v="No."/>
    <n v="18"/>
    <n v="24.66"/>
    <n v="252"/>
    <n v="345.24"/>
    <n v="21"/>
    <x v="3"/>
    <x v="1"/>
    <n v="6.9047999999999998"/>
    <n v="6.66"/>
    <n v="93.24"/>
    <n v="0.21875000000000003"/>
    <s v="Pequeña"/>
    <b v="0"/>
    <x v="15"/>
    <x v="332"/>
    <n v="6.1667999999999985"/>
    <n v="86.335199999999986"/>
    <n v="338.33519999999999"/>
    <n v="0.25517652316401007"/>
  </r>
  <r>
    <x v="238"/>
    <s v="P0044"/>
    <n v="15"/>
    <x v="1"/>
    <x v="0"/>
    <n v="0.39"/>
    <s v="Product44"/>
    <x v="1"/>
    <s v="Kg"/>
    <n v="76"/>
    <n v="82.08"/>
    <n v="1140"/>
    <n v="1231.2"/>
    <n v="23"/>
    <x v="3"/>
    <x v="1"/>
    <n v="480.16800000000001"/>
    <n v="6.08"/>
    <n v="91.2"/>
    <n v="0.20634920634920631"/>
    <s v="Pequeña"/>
    <b v="0"/>
    <x v="15"/>
    <x v="333"/>
    <n v="-25.931200000000004"/>
    <n v="-388.96800000000007"/>
    <n v="751.03200000000004"/>
    <n v="-0.51791135397692778"/>
  </r>
  <r>
    <x v="239"/>
    <s v="P0034"/>
    <n v="4"/>
    <x v="2"/>
    <x v="0"/>
    <n v="0"/>
    <s v="Product34"/>
    <x v="4"/>
    <s v="Lt"/>
    <n v="55"/>
    <n v="58.3"/>
    <n v="220"/>
    <n v="233.2"/>
    <n v="24"/>
    <x v="3"/>
    <x v="1"/>
    <n v="0"/>
    <n v="3.3"/>
    <n v="13.2"/>
    <n v="0.24812030075187971"/>
    <s v="Pequeña"/>
    <b v="0"/>
    <x v="15"/>
    <x v="334"/>
    <n v="3.2999999999999972"/>
    <n v="13.199999999999989"/>
    <n v="233.2"/>
    <n v="5.6603773584905613E-2"/>
  </r>
  <r>
    <x v="240"/>
    <s v="P0004"/>
    <n v="9"/>
    <x v="2"/>
    <x v="1"/>
    <n v="0.17"/>
    <s v="Product04"/>
    <x v="3"/>
    <s v="Lt"/>
    <n v="44"/>
    <n v="48.84"/>
    <n v="396"/>
    <n v="439.56"/>
    <n v="25"/>
    <x v="3"/>
    <x v="1"/>
    <n v="74.725200000000001"/>
    <n v="4.84"/>
    <n v="43.56"/>
    <n v="0.22480620155038761"/>
    <s v="Mediana"/>
    <b v="1"/>
    <x v="15"/>
    <x v="335"/>
    <n v="-3.4628000000000014"/>
    <n v="-31.165200000000013"/>
    <n v="364.83479999999997"/>
    <n v="-8.5422772169760158E-2"/>
  </r>
  <r>
    <x v="240"/>
    <s v="P0003"/>
    <n v="8"/>
    <x v="1"/>
    <x v="0"/>
    <n v="0.4"/>
    <s v="Product03"/>
    <x v="3"/>
    <s v="Kg"/>
    <n v="71"/>
    <n v="80.94"/>
    <n v="568"/>
    <n v="647.52"/>
    <n v="25"/>
    <x v="3"/>
    <x v="1"/>
    <n v="259.00799999999998"/>
    <n v="9.94"/>
    <n v="79.52"/>
    <n v="0.27007299270072993"/>
    <s v="Pequeña"/>
    <b v="0"/>
    <x v="15"/>
    <x v="336"/>
    <n v="-22.436"/>
    <n v="-179.488"/>
    <n v="388.512"/>
    <n v="-0.46198830409356723"/>
  </r>
  <r>
    <x v="241"/>
    <s v="P0027"/>
    <n v="2"/>
    <x v="2"/>
    <x v="1"/>
    <n v="0.26"/>
    <s v="Product27"/>
    <x v="4"/>
    <s v="Lt"/>
    <n v="48"/>
    <n v="57.12"/>
    <n v="96"/>
    <n v="114.24"/>
    <n v="26"/>
    <x v="3"/>
    <x v="1"/>
    <n v="29.702400000000001"/>
    <n v="9.1199999999999992"/>
    <n v="18.239999999999998"/>
    <n v="0.26470588235294118"/>
    <s v="Pequeña"/>
    <b v="1"/>
    <x v="15"/>
    <x v="337"/>
    <n v="-5.7312000000000012"/>
    <n v="-11.462400000000002"/>
    <n v="84.537599999999998"/>
    <n v="-0.13558937088348857"/>
  </r>
  <r>
    <x v="242"/>
    <s v="P0014"/>
    <n v="14"/>
    <x v="2"/>
    <x v="1"/>
    <n v="0.2"/>
    <s v="Product14"/>
    <x v="2"/>
    <s v="Kg"/>
    <n v="112"/>
    <n v="146.72"/>
    <n v="1568"/>
    <n v="2054.08"/>
    <n v="28"/>
    <x v="3"/>
    <x v="1"/>
    <n v="410.81599999999997"/>
    <n v="34.72"/>
    <n v="486.08"/>
    <n v="7.4074074074074056E-2"/>
    <s v="Pequeña"/>
    <b v="1"/>
    <x v="15"/>
    <x v="338"/>
    <n v="5.3760000000000048"/>
    <n v="75.264000000000067"/>
    <n v="1643.2639999999999"/>
    <n v="4.5801526717557293E-2"/>
  </r>
  <r>
    <x v="243"/>
    <s v="P0016"/>
    <n v="13"/>
    <x v="1"/>
    <x v="0"/>
    <n v="0.26"/>
    <s v="Product16"/>
    <x v="2"/>
    <s v="No."/>
    <n v="13"/>
    <n v="16.64"/>
    <n v="169"/>
    <n v="216.32"/>
    <n v="30"/>
    <x v="3"/>
    <x v="1"/>
    <n v="56.243200000000002"/>
    <n v="3.64"/>
    <n v="47.32"/>
    <n v="5.6603773584905613E-2"/>
    <s v="Pequeña"/>
    <b v="0"/>
    <x v="15"/>
    <x v="339"/>
    <n v="-0.68639999999999901"/>
    <n v="-8.9231999999999871"/>
    <n v="160.07679999999999"/>
    <n v="-5.5743243243243167E-2"/>
  </r>
  <r>
    <x v="243"/>
    <s v="P0027"/>
    <n v="8"/>
    <x v="2"/>
    <x v="0"/>
    <n v="0.23"/>
    <s v="Product27"/>
    <x v="4"/>
    <s v="Lt"/>
    <n v="48"/>
    <n v="57.12"/>
    <n v="384"/>
    <n v="456.96"/>
    <n v="30"/>
    <x v="3"/>
    <x v="1"/>
    <n v="105.10080000000001"/>
    <n v="9.1199999999999992"/>
    <n v="72.959999999999994"/>
    <n v="9.9099099099099142E-2"/>
    <s v="Grande"/>
    <b v="0"/>
    <x v="15"/>
    <x v="340"/>
    <n v="-4.0176000000000016"/>
    <n v="-32.140800000000013"/>
    <n v="351.85919999999999"/>
    <n v="-9.1345629160755254E-2"/>
  </r>
  <r>
    <x v="244"/>
    <s v="P0034"/>
    <n v="9"/>
    <x v="0"/>
    <x v="0"/>
    <n v="0.06"/>
    <s v="Product34"/>
    <x v="4"/>
    <s v="Lt"/>
    <n v="55"/>
    <n v="58.3"/>
    <n v="495"/>
    <n v="524.70000000000005"/>
    <n v="1"/>
    <x v="4"/>
    <x v="1"/>
    <n v="31.481999999999999"/>
    <n v="3.3"/>
    <n v="29.7"/>
    <n v="0.12280701754385963"/>
    <s v="Pequeña"/>
    <b v="0"/>
    <x v="16"/>
    <x v="341"/>
    <n v="-0.1980000000000004"/>
    <n v="-1.7820000000000036"/>
    <n v="493.21800000000007"/>
    <n v="-3.6130068245684532E-3"/>
  </r>
  <r>
    <x v="244"/>
    <s v="P0033"/>
    <n v="6"/>
    <x v="1"/>
    <x v="0"/>
    <n v="0.42"/>
    <s v="Product33"/>
    <x v="4"/>
    <s v="Kg"/>
    <n v="95"/>
    <n v="119.7"/>
    <n v="570"/>
    <n v="718.2"/>
    <n v="1"/>
    <x v="4"/>
    <x v="1"/>
    <n v="301.64400000000001"/>
    <n v="24.7"/>
    <n v="148.19999999999999"/>
    <n v="0.15966386554621845"/>
    <s v="Pequeña"/>
    <b v="0"/>
    <x v="16"/>
    <x v="342"/>
    <n v="-25.573999999999998"/>
    <n v="-153.44399999999999"/>
    <n v="416.55600000000004"/>
    <n v="-0.36836343732895449"/>
  </r>
  <r>
    <x v="245"/>
    <s v="P0013"/>
    <n v="4"/>
    <x v="1"/>
    <x v="1"/>
    <n v="0.33"/>
    <s v="Product13"/>
    <x v="2"/>
    <s v="Kg"/>
    <n v="112"/>
    <n v="122.08"/>
    <n v="448"/>
    <n v="488.32"/>
    <n v="2"/>
    <x v="4"/>
    <x v="1"/>
    <n v="161.1456"/>
    <n v="10.08"/>
    <n v="40.32"/>
    <n v="0.23664122137404581"/>
    <s v="Pequeña"/>
    <b v="1"/>
    <x v="16"/>
    <x v="343"/>
    <n v="-30.206400000000002"/>
    <n v="-120.82560000000001"/>
    <n v="327.17439999999999"/>
    <n v="-0.36930028755306044"/>
  </r>
  <r>
    <x v="246"/>
    <s v="P0020"/>
    <n v="10"/>
    <x v="2"/>
    <x v="0"/>
    <n v="0.43"/>
    <s v="Product20"/>
    <x v="0"/>
    <s v="Lt"/>
    <n v="61"/>
    <n v="76.25"/>
    <n v="610"/>
    <n v="762.5"/>
    <n v="4"/>
    <x v="4"/>
    <x v="1"/>
    <n v="327.875"/>
    <n v="15.25"/>
    <n v="152.5"/>
    <n v="0.21875000000000003"/>
    <s v="Pequeña"/>
    <b v="0"/>
    <x v="16"/>
    <x v="344"/>
    <n v="-17.537500000000001"/>
    <n v="-175.375"/>
    <n v="434.625"/>
    <n v="-0.40350877192982454"/>
  </r>
  <r>
    <x v="247"/>
    <s v="P0034"/>
    <n v="7"/>
    <x v="2"/>
    <x v="0"/>
    <n v="0.13"/>
    <s v="Product34"/>
    <x v="4"/>
    <s v="Lt"/>
    <n v="55"/>
    <n v="58.3"/>
    <n v="385"/>
    <n v="408.1"/>
    <n v="6"/>
    <x v="4"/>
    <x v="1"/>
    <n v="53.052999999999997"/>
    <n v="3.3"/>
    <n v="23.1"/>
    <n v="0.15966386554621845"/>
    <s v="Pequeña"/>
    <b v="0"/>
    <x v="16"/>
    <x v="345"/>
    <n v="-4.2790000000000035"/>
    <n v="-29.953000000000024"/>
    <n v="355.04700000000003"/>
    <n v="-8.436347863803953E-2"/>
  </r>
  <r>
    <x v="248"/>
    <s v="P0015"/>
    <n v="4"/>
    <x v="1"/>
    <x v="1"/>
    <n v="0.11"/>
    <s v="Product15"/>
    <x v="2"/>
    <s v="No."/>
    <n v="12"/>
    <n v="15.72"/>
    <n v="48"/>
    <n v="62.88"/>
    <n v="7"/>
    <x v="4"/>
    <x v="1"/>
    <n v="6.9168000000000003"/>
    <n v="3.72"/>
    <n v="14.88"/>
    <n v="5.660377358490562E-2"/>
    <s v="Pequeña"/>
    <b v="1"/>
    <x v="16"/>
    <x v="346"/>
    <n v="1.9908000000000001"/>
    <n v="7.9632000000000005"/>
    <n v="55.963200000000001"/>
    <n v="0.14229350716184921"/>
  </r>
  <r>
    <x v="248"/>
    <s v="P0027"/>
    <n v="1"/>
    <x v="1"/>
    <x v="0"/>
    <n v="0.44"/>
    <s v="Product27"/>
    <x v="4"/>
    <s v="Lt"/>
    <n v="48"/>
    <n v="57.12"/>
    <n v="48"/>
    <n v="57.12"/>
    <n v="7"/>
    <x v="4"/>
    <x v="1"/>
    <n v="25.1328"/>
    <n v="9.1199999999999992"/>
    <n v="9.1199999999999992"/>
    <n v="0.20634920634920637"/>
    <s v="Pequeña"/>
    <b v="0"/>
    <x v="16"/>
    <x v="347"/>
    <n v="-16.012800000000002"/>
    <n v="-16.012800000000002"/>
    <n v="31.987199999999998"/>
    <n v="-0.50060024009603854"/>
  </r>
  <r>
    <x v="249"/>
    <s v="P0022"/>
    <n v="7"/>
    <x v="1"/>
    <x v="0"/>
    <n v="0.4"/>
    <s v="Product22"/>
    <x v="0"/>
    <s v="Ft"/>
    <n v="121"/>
    <n v="141.57"/>
    <n v="847"/>
    <n v="990.99"/>
    <n v="8"/>
    <x v="4"/>
    <x v="1"/>
    <n v="396.39600000000002"/>
    <n v="20.57"/>
    <n v="143.99"/>
    <n v="8.2568807339449532E-2"/>
    <s v="Pequeña"/>
    <b v="0"/>
    <x v="16"/>
    <x v="348"/>
    <n v="-36.058000000000007"/>
    <n v="-252.40600000000006"/>
    <n v="594.59400000000005"/>
    <n v="-0.42450142450142458"/>
  </r>
  <r>
    <x v="250"/>
    <s v="P0017"/>
    <n v="12"/>
    <x v="0"/>
    <x v="1"/>
    <n v="0.23"/>
    <s v="Product17"/>
    <x v="2"/>
    <s v="Ft"/>
    <n v="134"/>
    <n v="156.78"/>
    <n v="1608"/>
    <n v="1881.36"/>
    <n v="9"/>
    <x v="4"/>
    <x v="1"/>
    <n v="432.71280000000002"/>
    <n v="22.78"/>
    <n v="273.36"/>
    <n v="0.2"/>
    <s v="Pequeña"/>
    <b v="1"/>
    <x v="16"/>
    <x v="349"/>
    <n v="-13.27940000000001"/>
    <n v="-159.35280000000012"/>
    <n v="1448.6471999999999"/>
    <n v="-0.11000111000111008"/>
  </r>
  <r>
    <x v="251"/>
    <s v="P0009"/>
    <n v="6"/>
    <x v="2"/>
    <x v="0"/>
    <n v="0.01"/>
    <s v="Product09"/>
    <x v="3"/>
    <s v="No."/>
    <n v="6"/>
    <n v="7.86"/>
    <n v="36"/>
    <n v="47.16"/>
    <n v="10"/>
    <x v="4"/>
    <x v="1"/>
    <n v="0.47160000000000002"/>
    <n v="1.86"/>
    <n v="11.16"/>
    <n v="5.6603773584905606E-2"/>
    <s v="Mediana"/>
    <b v="0"/>
    <x v="16"/>
    <x v="350"/>
    <n v="1.7814000000000005"/>
    <n v="10.688400000000003"/>
    <n v="46.688399999999994"/>
    <n v="0.22893052664045041"/>
  </r>
  <r>
    <x v="252"/>
    <s v="P0011"/>
    <n v="7"/>
    <x v="1"/>
    <x v="1"/>
    <n v="0.45"/>
    <s v="Product11"/>
    <x v="2"/>
    <s v="Lt"/>
    <n v="44"/>
    <n v="48.4"/>
    <n v="308"/>
    <n v="338.8"/>
    <n v="12"/>
    <x v="4"/>
    <x v="1"/>
    <n v="152.46"/>
    <n v="4.4000000000000004"/>
    <n v="30.8"/>
    <n v="0.15966386554621845"/>
    <s v="Grande"/>
    <b v="1"/>
    <x v="16"/>
    <x v="351"/>
    <n v="-17.380000000000003"/>
    <n v="-121.66000000000003"/>
    <n v="186.34"/>
    <n v="-0.65289256198347123"/>
  </r>
  <r>
    <x v="253"/>
    <s v="P0012"/>
    <n v="5"/>
    <x v="2"/>
    <x v="0"/>
    <n v="0.31"/>
    <s v="Product12"/>
    <x v="2"/>
    <s v="Kg"/>
    <n v="73"/>
    <n v="94.17"/>
    <n v="365"/>
    <n v="470.85"/>
    <n v="13"/>
    <x v="4"/>
    <x v="1"/>
    <n v="145.96350000000001"/>
    <n v="21.17"/>
    <n v="105.85"/>
    <n v="0.23664122137404583"/>
    <s v="Pequeña"/>
    <b v="0"/>
    <x v="16"/>
    <x v="352"/>
    <n v="-8.0227000000000004"/>
    <n v="-40.113500000000002"/>
    <n v="324.88650000000001"/>
    <n v="-0.12346927311538029"/>
  </r>
  <r>
    <x v="254"/>
    <s v="P0008"/>
    <n v="14"/>
    <x v="2"/>
    <x v="1"/>
    <n v="0.11"/>
    <s v="Product08"/>
    <x v="3"/>
    <s v="Kg"/>
    <n v="83"/>
    <n v="94.62"/>
    <n v="1162"/>
    <n v="1324.68"/>
    <n v="14"/>
    <x v="4"/>
    <x v="1"/>
    <n v="145.7148"/>
    <n v="11.62"/>
    <n v="162.68"/>
    <n v="0.14529914529914525"/>
    <s v="Pequeña"/>
    <b v="1"/>
    <x v="16"/>
    <x v="353"/>
    <n v="1.2118000000000109"/>
    <n v="16.965200000000152"/>
    <n v="1178.9652000000001"/>
    <n v="1.4389907352651419E-2"/>
  </r>
  <r>
    <x v="255"/>
    <s v="P0020"/>
    <n v="5"/>
    <x v="1"/>
    <x v="0"/>
    <n v="0.44"/>
    <s v="Product20"/>
    <x v="0"/>
    <s v="Lt"/>
    <n v="61"/>
    <n v="76.25"/>
    <n v="305"/>
    <n v="381.25"/>
    <n v="15"/>
    <x v="4"/>
    <x v="1"/>
    <n v="167.75"/>
    <n v="15.25"/>
    <n v="76.25"/>
    <n v="0.14529914529914531"/>
    <s v="Pequeña"/>
    <b v="0"/>
    <x v="16"/>
    <x v="354"/>
    <n v="-18.299999999999997"/>
    <n v="-91.499999999999986"/>
    <n v="213.5"/>
    <n v="-0.42857142857142849"/>
  </r>
  <r>
    <x v="256"/>
    <s v="P0010"/>
    <n v="13"/>
    <x v="2"/>
    <x v="1"/>
    <n v="0.05"/>
    <s v="Product10"/>
    <x v="2"/>
    <s v="Ft"/>
    <n v="148"/>
    <n v="164.28"/>
    <n v="1924"/>
    <n v="2135.64"/>
    <n v="16"/>
    <x v="4"/>
    <x v="1"/>
    <n v="106.782"/>
    <n v="16.28"/>
    <n v="211.64"/>
    <n v="0.23664122137404575"/>
    <s v="Mediana"/>
    <b v="1"/>
    <x v="16"/>
    <x v="355"/>
    <n v="8.0660000000000025"/>
    <n v="104.85800000000003"/>
    <n v="2028.8579999999999"/>
    <n v="5.1683262209578015E-2"/>
  </r>
  <r>
    <x v="256"/>
    <s v="P0031"/>
    <n v="13"/>
    <x v="1"/>
    <x v="0"/>
    <n v="0.31"/>
    <s v="Product31"/>
    <x v="4"/>
    <s v="Kg"/>
    <n v="93"/>
    <n v="104.16"/>
    <n v="1209"/>
    <n v="1354.08"/>
    <n v="16"/>
    <x v="4"/>
    <x v="1"/>
    <n v="419.76479999999998"/>
    <n v="11.16"/>
    <n v="145.08000000000001"/>
    <n v="9.090909090909087E-2"/>
    <s v="Pequeña"/>
    <b v="0"/>
    <x v="16"/>
    <x v="356"/>
    <n v="-21.129600000000011"/>
    <n v="-274.68480000000011"/>
    <n v="934.3152"/>
    <n v="-0.29399585921325061"/>
  </r>
  <r>
    <x v="257"/>
    <s v="P0027"/>
    <n v="8"/>
    <x v="2"/>
    <x v="1"/>
    <n v="0.08"/>
    <s v="Product27"/>
    <x v="4"/>
    <s v="Lt"/>
    <n v="48"/>
    <n v="57.12"/>
    <n v="384"/>
    <n v="456.96"/>
    <n v="17"/>
    <x v="4"/>
    <x v="1"/>
    <n v="36.556800000000003"/>
    <n v="9.1199999999999992"/>
    <n v="72.959999999999994"/>
    <n v="0.22480620155038761"/>
    <s v="Grande"/>
    <b v="1"/>
    <x v="16"/>
    <x v="357"/>
    <n v="4.5503999999999962"/>
    <n v="36.40319999999997"/>
    <n v="420.40319999999997"/>
    <n v="8.6591158202411339E-2"/>
  </r>
  <r>
    <x v="258"/>
    <s v="P0027"/>
    <n v="4"/>
    <x v="0"/>
    <x v="0"/>
    <n v="0.18"/>
    <s v="Product27"/>
    <x v="4"/>
    <s v="Lt"/>
    <n v="48"/>
    <n v="57.12"/>
    <n v="192"/>
    <n v="228.48"/>
    <n v="18"/>
    <x v="4"/>
    <x v="1"/>
    <n v="41.126399999999997"/>
    <n v="9.1199999999999992"/>
    <n v="36.479999999999997"/>
    <n v="0.1228070175438597"/>
    <s v="Mediana"/>
    <b v="0"/>
    <x v="16"/>
    <x v="358"/>
    <n v="-1.1616"/>
    <n v="-4.6463999999999999"/>
    <n v="187.3536"/>
    <n v="-2.4800163968026236E-2"/>
  </r>
  <r>
    <x v="258"/>
    <s v="P0038"/>
    <n v="8"/>
    <x v="0"/>
    <x v="0"/>
    <n v="0.08"/>
    <s v="Product38"/>
    <x v="1"/>
    <s v="Kg"/>
    <n v="72"/>
    <n v="79.92"/>
    <n v="576"/>
    <n v="639.36"/>
    <n v="18"/>
    <x v="4"/>
    <x v="1"/>
    <n v="51.148800000000001"/>
    <n v="7.92"/>
    <n v="63.36"/>
    <n v="0.2"/>
    <s v="Pequeña"/>
    <b v="0"/>
    <x v="16"/>
    <x v="359"/>
    <n v="1.5263999999999953"/>
    <n v="12.211199999999963"/>
    <n v="588.21119999999996"/>
    <n v="2.0759890325107656E-2"/>
  </r>
  <r>
    <x v="259"/>
    <s v="P0044"/>
    <n v="15"/>
    <x v="1"/>
    <x v="1"/>
    <n v="0.39"/>
    <s v="Product44"/>
    <x v="1"/>
    <s v="Kg"/>
    <n v="76"/>
    <n v="82.08"/>
    <n v="1140"/>
    <n v="1231.2"/>
    <n v="20"/>
    <x v="4"/>
    <x v="1"/>
    <n v="480.16800000000001"/>
    <n v="6.08"/>
    <n v="91.2"/>
    <n v="0.10714285714285711"/>
    <s v="Pequeña"/>
    <b v="1"/>
    <x v="16"/>
    <x v="360"/>
    <n v="-25.931200000000004"/>
    <n v="-388.96800000000007"/>
    <n v="751.03200000000004"/>
    <n v="-0.51791135397692778"/>
  </r>
  <r>
    <x v="260"/>
    <s v="P0015"/>
    <n v="12"/>
    <x v="2"/>
    <x v="0"/>
    <n v="0.03"/>
    <s v="Product15"/>
    <x v="2"/>
    <s v="No."/>
    <n v="12"/>
    <n v="15.72"/>
    <n v="144"/>
    <n v="188.64"/>
    <n v="22"/>
    <x v="4"/>
    <x v="1"/>
    <n v="5.6592000000000002"/>
    <n v="3.72"/>
    <n v="44.64"/>
    <n v="9.9099099099099114E-2"/>
    <s v="Pequeña"/>
    <b v="0"/>
    <x v="16"/>
    <x v="361"/>
    <n v="3.2484000000000002"/>
    <n v="38.980800000000002"/>
    <n v="182.98079999999999"/>
    <n v="0.21303218698355239"/>
  </r>
  <r>
    <x v="261"/>
    <s v="P0002"/>
    <n v="7"/>
    <x v="1"/>
    <x v="0"/>
    <n v="0.28999999999999998"/>
    <s v="Product02"/>
    <x v="3"/>
    <s v="Kg"/>
    <n v="105"/>
    <n v="142.80000000000001"/>
    <n v="735"/>
    <n v="999.6"/>
    <n v="25"/>
    <x v="4"/>
    <x v="1"/>
    <n v="289.88400000000001"/>
    <n v="37.799999999999997"/>
    <n v="264.60000000000002"/>
    <n v="0.15966386554621845"/>
    <s v="Mediana"/>
    <b v="0"/>
    <x v="16"/>
    <x v="362"/>
    <n v="-3.6119999999999948"/>
    <n v="-25.283999999999963"/>
    <n v="709.71600000000001"/>
    <n v="-3.5625517812758856E-2"/>
  </r>
  <r>
    <x v="262"/>
    <s v="P0028"/>
    <n v="2"/>
    <x v="2"/>
    <x v="0"/>
    <n v="0.12"/>
    <s v="Product28"/>
    <x v="4"/>
    <s v="No."/>
    <n v="37"/>
    <n v="41.81"/>
    <n v="74"/>
    <n v="83.62"/>
    <n v="26"/>
    <x v="4"/>
    <x v="1"/>
    <n v="10.0344"/>
    <n v="4.8099999999999996"/>
    <n v="9.6199999999999992"/>
    <n v="0.15966386554621845"/>
    <s v="Pequeña"/>
    <b v="0"/>
    <x v="16"/>
    <x v="363"/>
    <n v="-0.20720000000000027"/>
    <n v="-0.41440000000000055"/>
    <n v="73.585599999999999"/>
    <n v="-5.6315366049879403E-3"/>
  </r>
  <r>
    <x v="262"/>
    <s v="P0027"/>
    <n v="2"/>
    <x v="1"/>
    <x v="0"/>
    <n v="0.51"/>
    <s v="Product27"/>
    <x v="4"/>
    <s v="Lt"/>
    <n v="48"/>
    <n v="57.12"/>
    <n v="96"/>
    <n v="114.24"/>
    <n v="26"/>
    <x v="4"/>
    <x v="1"/>
    <n v="58.2624"/>
    <n v="9.1199999999999992"/>
    <n v="18.239999999999998"/>
    <n v="9.9099099099099114E-2"/>
    <s v="Pequeña"/>
    <b v="0"/>
    <x v="16"/>
    <x v="364"/>
    <n v="-20.011200000000002"/>
    <n v="-40.022400000000005"/>
    <n v="55.977599999999995"/>
    <n v="-0.71497170296690116"/>
  </r>
  <r>
    <x v="263"/>
    <s v="P0041"/>
    <n v="10"/>
    <x v="0"/>
    <x v="1"/>
    <n v="0.5"/>
    <s v="Product41"/>
    <x v="1"/>
    <s v="Ft"/>
    <n v="138"/>
    <n v="173.88"/>
    <n v="1380"/>
    <n v="1738.8"/>
    <n v="28"/>
    <x v="4"/>
    <x v="1"/>
    <n v="869.4"/>
    <n v="35.880000000000003"/>
    <n v="358.8"/>
    <n v="7.4074074074074056E-2"/>
    <s v="Pequeña"/>
    <b v="1"/>
    <x v="16"/>
    <x v="365"/>
    <n v="-51.06"/>
    <n v="-510.6"/>
    <n v="869.4"/>
    <n v="-0.58730158730158732"/>
  </r>
  <r>
    <x v="263"/>
    <s v="P0008"/>
    <n v="5"/>
    <x v="0"/>
    <x v="0"/>
    <n v="0.43"/>
    <s v="Product08"/>
    <x v="3"/>
    <s v="Kg"/>
    <n v="83"/>
    <n v="94.62"/>
    <n v="415"/>
    <n v="473.1"/>
    <n v="28"/>
    <x v="4"/>
    <x v="1"/>
    <n v="203.43299999999999"/>
    <n v="11.62"/>
    <n v="58.1"/>
    <n v="0.23664122137404586"/>
    <s v="Pequeña"/>
    <b v="0"/>
    <x v="16"/>
    <x v="366"/>
    <n v="-29.066599999999994"/>
    <n v="-145.33299999999997"/>
    <n v="269.66700000000003"/>
    <n v="-0.53893505694059696"/>
  </r>
  <r>
    <x v="263"/>
    <s v="P0010"/>
    <n v="9"/>
    <x v="1"/>
    <x v="1"/>
    <n v="0.23"/>
    <s v="Product10"/>
    <x v="2"/>
    <s v="Ft"/>
    <n v="148"/>
    <n v="164.28"/>
    <n v="1332"/>
    <n v="1478.52"/>
    <n v="28"/>
    <x v="4"/>
    <x v="1"/>
    <n v="340.05959999999999"/>
    <n v="16.28"/>
    <n v="146.52000000000001"/>
    <n v="0.26470588235294124"/>
    <s v="Mediana"/>
    <b v="1"/>
    <x v="16"/>
    <x v="367"/>
    <n v="-21.504400000000004"/>
    <n v="-193.53960000000004"/>
    <n v="1138.4603999999999"/>
    <n v="-0.17000117000117004"/>
  </r>
  <r>
    <x v="263"/>
    <s v="P0004"/>
    <n v="12"/>
    <x v="1"/>
    <x v="0"/>
    <n v="0.22"/>
    <s v="Product04"/>
    <x v="3"/>
    <s v="Lt"/>
    <n v="44"/>
    <n v="48.84"/>
    <n v="528"/>
    <n v="586.08000000000004"/>
    <n v="28"/>
    <x v="4"/>
    <x v="1"/>
    <n v="128.9376"/>
    <n v="4.84"/>
    <n v="58.08"/>
    <n v="0.11504424778761067"/>
    <s v="Pequeña"/>
    <b v="0"/>
    <x v="16"/>
    <x v="368"/>
    <n v="-5.9047999999999945"/>
    <n v="-70.857599999999934"/>
    <n v="457.14240000000007"/>
    <n v="-0.15500115500115483"/>
  </r>
  <r>
    <x v="263"/>
    <s v="P0020"/>
    <n v="14"/>
    <x v="2"/>
    <x v="1"/>
    <n v="0.17"/>
    <s v="Product20"/>
    <x v="0"/>
    <s v="Lt"/>
    <n v="61"/>
    <n v="76.25"/>
    <n v="854"/>
    <n v="1067.5"/>
    <n v="28"/>
    <x v="4"/>
    <x v="1"/>
    <n v="181.47499999999999"/>
    <n v="15.25"/>
    <n v="213.5"/>
    <n v="0.15966386554621845"/>
    <s v="Mediana"/>
    <b v="1"/>
    <x v="16"/>
    <x v="369"/>
    <n v="2.2875000000000014"/>
    <n v="32.02500000000002"/>
    <n v="886.02499999999998"/>
    <n v="3.6144578313253038E-2"/>
  </r>
  <r>
    <x v="264"/>
    <s v="P0044"/>
    <n v="9"/>
    <x v="2"/>
    <x v="0"/>
    <n v="0.21"/>
    <s v="Product44"/>
    <x v="1"/>
    <s v="Kg"/>
    <n v="76"/>
    <n v="82.08"/>
    <n v="684"/>
    <n v="738.72"/>
    <n v="30"/>
    <x v="4"/>
    <x v="1"/>
    <n v="155.13120000000001"/>
    <n v="6.08"/>
    <n v="54.72"/>
    <n v="9.9099099099099155E-2"/>
    <s v="Pequeña"/>
    <b v="0"/>
    <x v="16"/>
    <x v="370"/>
    <n v="-11.156800000000004"/>
    <n v="-100.41120000000004"/>
    <n v="583.58879999999999"/>
    <n v="-0.17205813408345061"/>
  </r>
  <r>
    <x v="264"/>
    <s v="P0005"/>
    <n v="4"/>
    <x v="0"/>
    <x v="1"/>
    <n v="0.16"/>
    <s v="Product05"/>
    <x v="3"/>
    <s v="Ft"/>
    <n v="133"/>
    <n v="155.61000000000001"/>
    <n v="532"/>
    <n v="622.44000000000005"/>
    <n v="30"/>
    <x v="4"/>
    <x v="1"/>
    <n v="99.590400000000002"/>
    <n v="22.61"/>
    <n v="90.44"/>
    <n v="0.1228070175438597"/>
    <s v="Mediana"/>
    <b v="1"/>
    <x v="16"/>
    <x v="371"/>
    <n v="-2.2875999999999976"/>
    <n v="-9.1503999999999905"/>
    <n v="522.84960000000001"/>
    <n v="-1.7501017501017482E-2"/>
  </r>
  <r>
    <x v="264"/>
    <s v="P0033"/>
    <n v="3"/>
    <x v="1"/>
    <x v="1"/>
    <n v="0.31"/>
    <s v="Product33"/>
    <x v="4"/>
    <s v="Kg"/>
    <n v="95"/>
    <n v="119.7"/>
    <n v="285"/>
    <n v="359.1"/>
    <n v="30"/>
    <x v="4"/>
    <x v="1"/>
    <n v="111.321"/>
    <n v="24.7"/>
    <n v="74.099999999999994"/>
    <n v="9.9099099099099114E-2"/>
    <s v="Pequeña"/>
    <b v="1"/>
    <x v="16"/>
    <x v="372"/>
    <n v="-12.406999999999996"/>
    <n v="-37.220999999999989"/>
    <n v="247.77900000000002"/>
    <n v="-0.1502185415228893"/>
  </r>
  <r>
    <x v="265"/>
    <s v="P0008"/>
    <n v="14"/>
    <x v="1"/>
    <x v="0"/>
    <n v="0.03"/>
    <s v="Product08"/>
    <x v="3"/>
    <s v="Kg"/>
    <n v="83"/>
    <n v="94.62"/>
    <n v="1162"/>
    <n v="1324.68"/>
    <n v="3"/>
    <x v="5"/>
    <x v="1"/>
    <n v="39.740400000000001"/>
    <n v="11.62"/>
    <n v="162.68"/>
    <n v="0.2"/>
    <s v="Pequeña"/>
    <b v="0"/>
    <x v="17"/>
    <x v="373"/>
    <n v="8.781400000000005"/>
    <n v="122.93960000000007"/>
    <n v="1284.9396000000002"/>
    <n v="9.5677337674082152E-2"/>
  </r>
  <r>
    <x v="266"/>
    <s v="P0028"/>
    <n v="8"/>
    <x v="0"/>
    <x v="0"/>
    <n v="0.32"/>
    <s v="Product28"/>
    <x v="4"/>
    <s v="No."/>
    <n v="37"/>
    <n v="41.81"/>
    <n v="296"/>
    <n v="334.48"/>
    <n v="10"/>
    <x v="5"/>
    <x v="1"/>
    <n v="107.03360000000001"/>
    <n v="4.8099999999999996"/>
    <n v="38.479999999999997"/>
    <n v="0.20634920634920634"/>
    <s v="Pequeña"/>
    <b v="0"/>
    <x v="17"/>
    <x v="374"/>
    <n v="-8.5691999999999986"/>
    <n v="-68.553599999999989"/>
    <n v="227.44640000000001"/>
    <n v="-0.30140551795939607"/>
  </r>
  <r>
    <x v="267"/>
    <s v="P0039"/>
    <n v="13"/>
    <x v="1"/>
    <x v="1"/>
    <n v="0.53"/>
    <s v="Product39"/>
    <x v="1"/>
    <s v="No."/>
    <n v="37"/>
    <n v="42.55"/>
    <n v="481"/>
    <n v="553.15"/>
    <n v="11"/>
    <x v="5"/>
    <x v="1"/>
    <n v="293.16950000000003"/>
    <n v="5.55"/>
    <n v="72.150000000000006"/>
    <n v="7.4074074074074056E-2"/>
    <s v="Mediana"/>
    <b v="1"/>
    <x v="17"/>
    <x v="375"/>
    <n v="-17.001500000000004"/>
    <n v="-221.01950000000005"/>
    <n v="259.98049999999995"/>
    <n v="-0.85013876040703085"/>
  </r>
  <r>
    <x v="267"/>
    <s v="P0021"/>
    <n v="6"/>
    <x v="2"/>
    <x v="0"/>
    <n v="0.26"/>
    <s v="Product21"/>
    <x v="0"/>
    <s v="Ft"/>
    <n v="126"/>
    <n v="162.54"/>
    <n v="756"/>
    <n v="975.24"/>
    <n v="11"/>
    <x v="5"/>
    <x v="1"/>
    <n v="253.5624"/>
    <n v="36.54"/>
    <n v="219.24"/>
    <n v="0.20634920634920637"/>
    <s v="Pequeña"/>
    <b v="0"/>
    <x v="17"/>
    <x v="376"/>
    <n v="-5.7204000000000121"/>
    <n v="-34.322400000000073"/>
    <n v="721.67759999999998"/>
    <n v="-4.7559187094070914E-2"/>
  </r>
  <r>
    <x v="268"/>
    <s v="P0026"/>
    <n v="6"/>
    <x v="2"/>
    <x v="1"/>
    <n v="0.23"/>
    <s v="Product26"/>
    <x v="4"/>
    <s v="No."/>
    <n v="18"/>
    <n v="24.66"/>
    <n v="108"/>
    <n v="147.96"/>
    <n v="13"/>
    <x v="5"/>
    <x v="1"/>
    <n v="34.030799999999999"/>
    <n v="6.66"/>
    <n v="39.96"/>
    <n v="0.14529914529914537"/>
    <s v="Pequeña"/>
    <b v="1"/>
    <x v="17"/>
    <x v="377"/>
    <n v="0.98819999999999908"/>
    <n v="5.9291999999999945"/>
    <n v="113.92920000000001"/>
    <n v="5.2042847663285569E-2"/>
  </r>
  <r>
    <x v="269"/>
    <s v="P0042"/>
    <n v="15"/>
    <x v="0"/>
    <x v="0"/>
    <n v="0.31"/>
    <s v="Product42"/>
    <x v="1"/>
    <s v="Ft"/>
    <n v="120"/>
    <n v="162"/>
    <n v="1800"/>
    <n v="2430"/>
    <n v="15"/>
    <x v="5"/>
    <x v="1"/>
    <n v="753.3"/>
    <n v="42"/>
    <n v="630"/>
    <n v="0.1228070175438597"/>
    <s v="Mediana"/>
    <b v="0"/>
    <x v="17"/>
    <x v="378"/>
    <n v="-8.2199999999999989"/>
    <n v="-123.29999999999998"/>
    <n v="1676.7"/>
    <n v="-7.3537305421363386E-2"/>
  </r>
  <r>
    <x v="270"/>
    <s v="P0029"/>
    <n v="15"/>
    <x v="1"/>
    <x v="1"/>
    <n v="0.26"/>
    <s v="Product29"/>
    <x v="4"/>
    <s v="Lt"/>
    <n v="47"/>
    <n v="53.11"/>
    <n v="705"/>
    <n v="796.65"/>
    <n v="16"/>
    <x v="5"/>
    <x v="1"/>
    <n v="207.12899999999999"/>
    <n v="6.11"/>
    <n v="91.65"/>
    <n v="0.11504424778761067"/>
    <s v="Pequeña"/>
    <b v="1"/>
    <x v="17"/>
    <x v="379"/>
    <n v="-7.698599999999999"/>
    <n v="-115.47899999999998"/>
    <n v="589.52099999999996"/>
    <n v="-0.19588615163836401"/>
  </r>
  <r>
    <x v="271"/>
    <s v="P0002"/>
    <n v="8"/>
    <x v="2"/>
    <x v="1"/>
    <n v="0.28999999999999998"/>
    <s v="Product02"/>
    <x v="3"/>
    <s v="Kg"/>
    <n v="105"/>
    <n v="142.80000000000001"/>
    <n v="840"/>
    <n v="1142.4000000000001"/>
    <n v="19"/>
    <x v="5"/>
    <x v="1"/>
    <n v="331.29599999999999"/>
    <n v="37.799999999999997"/>
    <n v="302.39999999999998"/>
    <n v="0.13043478260869559"/>
    <s v="Grande"/>
    <b v="1"/>
    <x v="17"/>
    <x v="380"/>
    <n v="-3.6119999999999948"/>
    <n v="-28.895999999999958"/>
    <n v="811.10400000000004"/>
    <n v="-3.5625517812758856E-2"/>
  </r>
  <r>
    <x v="272"/>
    <s v="P0017"/>
    <n v="14"/>
    <x v="2"/>
    <x v="1"/>
    <n v="0.25"/>
    <s v="Product17"/>
    <x v="2"/>
    <s v="Ft"/>
    <n v="134"/>
    <n v="156.78"/>
    <n v="1876"/>
    <n v="2194.92"/>
    <n v="21"/>
    <x v="5"/>
    <x v="1"/>
    <n v="548.73"/>
    <n v="22.78"/>
    <n v="318.92"/>
    <n v="0.22480620155038755"/>
    <s v="Pequeña"/>
    <b v="1"/>
    <x v="17"/>
    <x v="381"/>
    <n v="-16.414999999999992"/>
    <n v="-229.80999999999989"/>
    <n v="1646.19"/>
    <n v="-0.13960113960113954"/>
  </r>
  <r>
    <x v="273"/>
    <s v="P0040"/>
    <n v="10"/>
    <x v="1"/>
    <x v="1"/>
    <n v="0.16"/>
    <s v="Product40"/>
    <x v="1"/>
    <s v="Kg"/>
    <n v="90"/>
    <n v="115.2"/>
    <n v="900"/>
    <n v="1152"/>
    <n v="22"/>
    <x v="5"/>
    <x v="1"/>
    <n v="184.32"/>
    <n v="25.2"/>
    <n v="252"/>
    <n v="0.27007299270072993"/>
    <s v="Mediana"/>
    <b v="1"/>
    <x v="17"/>
    <x v="382"/>
    <n v="6.7680000000000007"/>
    <n v="67.680000000000007"/>
    <n v="967.68000000000006"/>
    <n v="6.9940476190476192E-2"/>
  </r>
  <r>
    <x v="273"/>
    <s v="P0001"/>
    <n v="4"/>
    <x v="2"/>
    <x v="1"/>
    <n v="0.45"/>
    <s v="Product01"/>
    <x v="3"/>
    <s v="Kg"/>
    <n v="98"/>
    <n v="103.88"/>
    <n v="392"/>
    <n v="415.52"/>
    <n v="22"/>
    <x v="5"/>
    <x v="1"/>
    <n v="186.98400000000001"/>
    <n v="5.88"/>
    <n v="23.52"/>
    <n v="0.25925925925925924"/>
    <s v="Grande"/>
    <b v="1"/>
    <x v="17"/>
    <x v="383"/>
    <n v="-40.866000000000007"/>
    <n v="-163.46400000000003"/>
    <n v="228.53599999999997"/>
    <n v="-0.71526586620926269"/>
  </r>
  <r>
    <x v="274"/>
    <s v="P0004"/>
    <n v="8"/>
    <x v="2"/>
    <x v="0"/>
    <n v="0.2"/>
    <s v="Product04"/>
    <x v="3"/>
    <s v="Lt"/>
    <n v="44"/>
    <n v="48.84"/>
    <n v="352"/>
    <n v="390.72"/>
    <n v="23"/>
    <x v="5"/>
    <x v="1"/>
    <n v="78.144000000000005"/>
    <n v="4.84"/>
    <n v="38.72"/>
    <n v="0.11504424778761062"/>
    <s v="Mediana"/>
    <b v="0"/>
    <x v="17"/>
    <x v="384"/>
    <n v="-4.9279999999999973"/>
    <n v="-39.423999999999978"/>
    <n v="312.57600000000002"/>
    <n v="-0.12612612612612606"/>
  </r>
  <r>
    <x v="275"/>
    <s v="P0018"/>
    <n v="7"/>
    <x v="2"/>
    <x v="1"/>
    <n v="0.01"/>
    <s v="Product18"/>
    <x v="2"/>
    <s v="No."/>
    <n v="37"/>
    <n v="49.21"/>
    <n v="259"/>
    <n v="344.47"/>
    <n v="24"/>
    <x v="5"/>
    <x v="1"/>
    <n v="3.4447000000000001"/>
    <n v="12.21"/>
    <n v="85.47"/>
    <n v="0.26470588235294124"/>
    <s v="Pequeña"/>
    <b v="1"/>
    <x v="17"/>
    <x v="385"/>
    <n v="11.7179"/>
    <n v="82.025300000000001"/>
    <n v="341.02530000000002"/>
    <n v="0.24052555631503"/>
  </r>
  <r>
    <x v="276"/>
    <s v="P0012"/>
    <n v="7"/>
    <x v="1"/>
    <x v="0"/>
    <n v="0.31"/>
    <s v="Product12"/>
    <x v="2"/>
    <s v="Kg"/>
    <n v="73"/>
    <n v="94.17"/>
    <n v="511"/>
    <n v="659.19"/>
    <n v="25"/>
    <x v="5"/>
    <x v="1"/>
    <n v="204.34889999999999"/>
    <n v="21.17"/>
    <n v="148.19"/>
    <n v="0.14529914529914531"/>
    <s v="Pequeña"/>
    <b v="0"/>
    <x v="17"/>
    <x v="386"/>
    <n v="-8.0227000000000004"/>
    <n v="-56.158900000000003"/>
    <n v="454.8411000000001"/>
    <n v="-0.12346927311538028"/>
  </r>
  <r>
    <x v="277"/>
    <s v="P0034"/>
    <n v="4"/>
    <x v="2"/>
    <x v="1"/>
    <n v="0.5"/>
    <s v="Product34"/>
    <x v="4"/>
    <s v="Lt"/>
    <n v="55"/>
    <n v="58.3"/>
    <n v="220"/>
    <n v="233.2"/>
    <n v="26"/>
    <x v="5"/>
    <x v="1"/>
    <n v="116.6"/>
    <n v="3.3"/>
    <n v="13.2"/>
    <n v="5.660377358490562E-2"/>
    <s v="Pequeña"/>
    <b v="1"/>
    <x v="17"/>
    <x v="387"/>
    <n v="-25.85"/>
    <n v="-103.4"/>
    <n v="116.6"/>
    <n v="-0.88679245283018882"/>
  </r>
  <r>
    <x v="277"/>
    <s v="P0043"/>
    <n v="12"/>
    <x v="2"/>
    <x v="0"/>
    <n v="0.2"/>
    <s v="Product43"/>
    <x v="1"/>
    <s v="Kg"/>
    <n v="67"/>
    <n v="83.08"/>
    <n v="804"/>
    <n v="996.96"/>
    <n v="26"/>
    <x v="5"/>
    <x v="1"/>
    <n v="199.392"/>
    <n v="16.079999999999998"/>
    <n v="192.96"/>
    <n v="0.21875000000000003"/>
    <s v="Pequeña"/>
    <b v="0"/>
    <x v="17"/>
    <x v="388"/>
    <n v="-0.53600000000000136"/>
    <n v="-6.4320000000000164"/>
    <n v="797.56799999999998"/>
    <n v="-8.0645161290322787E-3"/>
  </r>
  <r>
    <x v="278"/>
    <s v="P0033"/>
    <n v="15"/>
    <x v="2"/>
    <x v="1"/>
    <n v="0.42"/>
    <s v="Product33"/>
    <x v="4"/>
    <s v="Kg"/>
    <n v="95"/>
    <n v="119.7"/>
    <n v="1425"/>
    <n v="1795.5"/>
    <n v="3"/>
    <x v="6"/>
    <x v="1"/>
    <n v="754.11"/>
    <n v="24.7"/>
    <n v="370.5"/>
    <n v="9.9099099099099155E-2"/>
    <s v="Pequeña"/>
    <b v="1"/>
    <x v="18"/>
    <x v="389"/>
    <n v="-25.573999999999998"/>
    <n v="-383.60999999999996"/>
    <n v="1041.3899999999999"/>
    <n v="-0.3683634373289546"/>
  </r>
  <r>
    <x v="279"/>
    <s v="P0007"/>
    <n v="7"/>
    <x v="2"/>
    <x v="0"/>
    <n v="0.35"/>
    <s v="Product07"/>
    <x v="3"/>
    <s v="Lt"/>
    <n v="43"/>
    <n v="47.73"/>
    <n v="301"/>
    <n v="334.11"/>
    <n v="4"/>
    <x v="6"/>
    <x v="1"/>
    <n v="116.9385"/>
    <n v="4.7300000000000004"/>
    <n v="33.11"/>
    <n v="0.24812030075187969"/>
    <s v="Mediana"/>
    <b v="0"/>
    <x v="18"/>
    <x v="390"/>
    <n v="-11.9755"/>
    <n v="-83.828500000000005"/>
    <n v="217.17150000000001"/>
    <n v="-0.386001386001386"/>
  </r>
  <r>
    <x v="280"/>
    <s v="P0025"/>
    <n v="7"/>
    <x v="1"/>
    <x v="1"/>
    <n v="0"/>
    <s v="Product25"/>
    <x v="0"/>
    <s v="No."/>
    <n v="7"/>
    <n v="8.33"/>
    <n v="49"/>
    <n v="58.31"/>
    <n v="5"/>
    <x v="6"/>
    <x v="1"/>
    <n v="0"/>
    <n v="1.33"/>
    <n v="9.31"/>
    <n v="0.22480620155038758"/>
    <s v="Mediana"/>
    <b v="1"/>
    <x v="18"/>
    <x v="391"/>
    <n v="1.33"/>
    <n v="9.31"/>
    <n v="58.31"/>
    <n v="0.1596638655462185"/>
  </r>
  <r>
    <x v="280"/>
    <s v="P0015"/>
    <n v="8"/>
    <x v="2"/>
    <x v="0"/>
    <n v="0.34"/>
    <s v="Product15"/>
    <x v="2"/>
    <s v="No."/>
    <n v="12"/>
    <n v="15.72"/>
    <n v="96"/>
    <n v="125.76"/>
    <n v="5"/>
    <x v="6"/>
    <x v="1"/>
    <n v="42.758400000000002"/>
    <n v="3.72"/>
    <n v="29.76"/>
    <n v="5.6603773584905613E-2"/>
    <s v="Pequeña"/>
    <b v="0"/>
    <x v="18"/>
    <x v="392"/>
    <n v="-1.6248000000000005"/>
    <n v="-12.998400000000004"/>
    <n v="83.001599999999996"/>
    <n v="-0.15660421003932459"/>
  </r>
  <r>
    <x v="281"/>
    <s v="P0041"/>
    <n v="2"/>
    <x v="2"/>
    <x v="1"/>
    <n v="0.02"/>
    <s v="Product41"/>
    <x v="1"/>
    <s v="Ft"/>
    <n v="138"/>
    <n v="173.88"/>
    <n v="276"/>
    <n v="347.76"/>
    <n v="6"/>
    <x v="6"/>
    <x v="1"/>
    <n v="6.9551999999999996"/>
    <n v="35.880000000000003"/>
    <n v="71.760000000000005"/>
    <n v="0.19354838709677416"/>
    <s v="Pequeña"/>
    <b v="1"/>
    <x v="18"/>
    <x v="393"/>
    <n v="32.4024"/>
    <n v="64.8048"/>
    <n v="340.8048"/>
    <n v="0.19015225137674116"/>
  </r>
  <r>
    <x v="282"/>
    <s v="P0018"/>
    <n v="2"/>
    <x v="2"/>
    <x v="0"/>
    <n v="0.16"/>
    <s v="Product18"/>
    <x v="2"/>
    <s v="No."/>
    <n v="37"/>
    <n v="49.21"/>
    <n v="74"/>
    <n v="98.42"/>
    <n v="8"/>
    <x v="6"/>
    <x v="1"/>
    <n v="15.747199999999999"/>
    <n v="12.21"/>
    <n v="24.42"/>
    <n v="0.20634920634920639"/>
    <s v="Pequeña"/>
    <b v="0"/>
    <x v="18"/>
    <x v="394"/>
    <n v="4.3363999999999976"/>
    <n v="8.6727999999999952"/>
    <n v="82.672799999999995"/>
    <n v="0.10490511994271387"/>
  </r>
  <r>
    <x v="283"/>
    <s v="P0032"/>
    <n v="12"/>
    <x v="1"/>
    <x v="1"/>
    <n v="0.23"/>
    <s v="Product32"/>
    <x v="4"/>
    <s v="Kg"/>
    <n v="89"/>
    <n v="117.48"/>
    <n v="1068"/>
    <n v="1409.76"/>
    <n v="10"/>
    <x v="6"/>
    <x v="1"/>
    <n v="324.2448"/>
    <n v="28.48"/>
    <n v="341.76"/>
    <n v="9.9099099099099031E-2"/>
    <s v="Pequeña"/>
    <b v="1"/>
    <x v="18"/>
    <x v="395"/>
    <n v="1.4595999999999947"/>
    <n v="17.515199999999936"/>
    <n v="1085.5152"/>
    <n v="1.6135379771743348E-2"/>
  </r>
  <r>
    <x v="284"/>
    <s v="P0028"/>
    <n v="12"/>
    <x v="2"/>
    <x v="1"/>
    <n v="0.05"/>
    <s v="Product28"/>
    <x v="4"/>
    <s v="No."/>
    <n v="37"/>
    <n v="41.81"/>
    <n v="444"/>
    <n v="501.72"/>
    <n v="12"/>
    <x v="6"/>
    <x v="1"/>
    <n v="25.085999999999999"/>
    <n v="4.8099999999999996"/>
    <n v="57.72"/>
    <n v="0.1596638655462185"/>
    <s v="Pequeña"/>
    <b v="1"/>
    <x v="18"/>
    <x v="396"/>
    <n v="2.7195000000000036"/>
    <n v="32.634000000000043"/>
    <n v="476.63400000000001"/>
    <n v="6.8467629250116527E-2"/>
  </r>
  <r>
    <x v="285"/>
    <s v="P0025"/>
    <n v="7"/>
    <x v="2"/>
    <x v="0"/>
    <n v="0.4"/>
    <s v="Product25"/>
    <x v="0"/>
    <s v="No."/>
    <n v="7"/>
    <n v="8.33"/>
    <n v="49"/>
    <n v="58.31"/>
    <n v="13"/>
    <x v="6"/>
    <x v="1"/>
    <n v="23.324000000000002"/>
    <n v="1.33"/>
    <n v="9.31"/>
    <n v="0.23664122137404583"/>
    <s v="Mediana"/>
    <b v="0"/>
    <x v="18"/>
    <x v="397"/>
    <n v="-2.0020000000000007"/>
    <n v="-14.014000000000005"/>
    <n v="34.986000000000004"/>
    <n v="-0.40056022408963593"/>
  </r>
  <r>
    <x v="286"/>
    <s v="P0033"/>
    <n v="9"/>
    <x v="2"/>
    <x v="0"/>
    <n v="0.45"/>
    <s v="Product33"/>
    <x v="4"/>
    <s v="Kg"/>
    <n v="95"/>
    <n v="119.7"/>
    <n v="855"/>
    <n v="1077.3"/>
    <n v="14"/>
    <x v="6"/>
    <x v="1"/>
    <n v="484.78500000000003"/>
    <n v="24.7"/>
    <n v="222.3"/>
    <n v="0.20634920634920634"/>
    <s v="Pequeña"/>
    <b v="0"/>
    <x v="18"/>
    <x v="398"/>
    <n v="-29.164999999999992"/>
    <n v="-262.4849999999999"/>
    <n v="592.51499999999987"/>
    <n v="-0.44300144300144295"/>
  </r>
  <r>
    <x v="287"/>
    <s v="P0004"/>
    <n v="2"/>
    <x v="1"/>
    <x v="0"/>
    <n v="0.4"/>
    <s v="Product04"/>
    <x v="3"/>
    <s v="Lt"/>
    <n v="44"/>
    <n v="48.84"/>
    <n v="88"/>
    <n v="97.68"/>
    <n v="15"/>
    <x v="6"/>
    <x v="1"/>
    <n v="39.072000000000003"/>
    <n v="4.84"/>
    <n v="9.68"/>
    <n v="0.24812030075187971"/>
    <s v="Pequeña"/>
    <b v="0"/>
    <x v="18"/>
    <x v="399"/>
    <n v="-14.695999999999998"/>
    <n v="-29.391999999999996"/>
    <n v="58.608000000000004"/>
    <n v="-0.50150150150150141"/>
  </r>
  <r>
    <x v="288"/>
    <s v="P0041"/>
    <n v="8"/>
    <x v="1"/>
    <x v="1"/>
    <n v="0.21"/>
    <s v="Product41"/>
    <x v="1"/>
    <s v="Ft"/>
    <n v="138"/>
    <n v="173.88"/>
    <n v="1104"/>
    <n v="1391.04"/>
    <n v="17"/>
    <x v="6"/>
    <x v="1"/>
    <n v="292.11840000000001"/>
    <n v="35.880000000000003"/>
    <n v="287.04000000000002"/>
    <n v="0.24242424242424246"/>
    <s v="Mediana"/>
    <b v="1"/>
    <x v="18"/>
    <x v="400"/>
    <n v="-0.63480000000001269"/>
    <n v="-5.0784000000001015"/>
    <n v="1098.9215999999999"/>
    <n v="-4.6212577858148404E-3"/>
  </r>
  <r>
    <x v="289"/>
    <s v="P0010"/>
    <n v="12"/>
    <x v="2"/>
    <x v="0"/>
    <n v="0.53"/>
    <s v="Product10"/>
    <x v="2"/>
    <s v="Ft"/>
    <n v="148"/>
    <n v="164.28"/>
    <n v="1776"/>
    <n v="1971.36"/>
    <n v="18"/>
    <x v="6"/>
    <x v="1"/>
    <n v="1044.8208"/>
    <n v="16.28"/>
    <n v="195.36"/>
    <n v="0.11504424778761067"/>
    <s v="Pequeña"/>
    <b v="0"/>
    <x v="18"/>
    <x v="401"/>
    <n v="-70.78840000000001"/>
    <n v="-849.46080000000006"/>
    <n v="926.53919999999994"/>
    <n v="-0.91681042744872543"/>
  </r>
  <r>
    <x v="290"/>
    <s v="P0042"/>
    <n v="8"/>
    <x v="0"/>
    <x v="0"/>
    <n v="0.17"/>
    <s v="Product42"/>
    <x v="1"/>
    <s v="Ft"/>
    <n v="120"/>
    <n v="162"/>
    <n v="960"/>
    <n v="1296"/>
    <n v="20"/>
    <x v="6"/>
    <x v="1"/>
    <n v="220.32"/>
    <n v="42"/>
    <n v="336"/>
    <n v="0.1596638655462185"/>
    <s v="Mediana"/>
    <b v="0"/>
    <x v="18"/>
    <x v="402"/>
    <n v="14.460000000000008"/>
    <n v="115.68000000000006"/>
    <n v="1075.68"/>
    <n v="0.10754127621597506"/>
  </r>
  <r>
    <x v="291"/>
    <s v="P0034"/>
    <n v="6"/>
    <x v="2"/>
    <x v="1"/>
    <n v="0.2"/>
    <s v="Product34"/>
    <x v="4"/>
    <s v="Lt"/>
    <n v="55"/>
    <n v="58.3"/>
    <n v="330"/>
    <n v="349.8"/>
    <n v="22"/>
    <x v="6"/>
    <x v="1"/>
    <n v="69.959999999999994"/>
    <n v="3.3"/>
    <n v="19.8"/>
    <n v="0.20634920634920637"/>
    <s v="Grande"/>
    <b v="1"/>
    <x v="18"/>
    <x v="403"/>
    <n v="-8.36"/>
    <n v="-50.16"/>
    <n v="279.84000000000003"/>
    <n v="-0.17924528301886788"/>
  </r>
  <r>
    <x v="292"/>
    <s v="P0018"/>
    <n v="2"/>
    <x v="1"/>
    <x v="0"/>
    <n v="0.28000000000000003"/>
    <s v="Product18"/>
    <x v="2"/>
    <s v="No."/>
    <n v="37"/>
    <n v="49.21"/>
    <n v="74"/>
    <n v="98.42"/>
    <n v="23"/>
    <x v="6"/>
    <x v="1"/>
    <n v="27.557600000000001"/>
    <n v="12.21"/>
    <n v="24.42"/>
    <n v="9.9099099099099155E-2"/>
    <s v="Mediana"/>
    <b v="0"/>
    <x v="18"/>
    <x v="404"/>
    <n v="-1.5688000000000031"/>
    <n v="-3.1376000000000062"/>
    <n v="70.862400000000008"/>
    <n v="-4.4277360066833832E-2"/>
  </r>
  <r>
    <x v="293"/>
    <s v="P0006"/>
    <n v="14"/>
    <x v="2"/>
    <x v="1"/>
    <n v="0.05"/>
    <s v="Product06"/>
    <x v="3"/>
    <s v="Kg"/>
    <n v="75"/>
    <n v="85.5"/>
    <n v="1050"/>
    <n v="1197"/>
    <n v="24"/>
    <x v="6"/>
    <x v="1"/>
    <n v="59.85"/>
    <n v="10.5"/>
    <n v="147"/>
    <n v="0.20634920634920634"/>
    <s v="Pequeña"/>
    <b v="1"/>
    <x v="18"/>
    <x v="405"/>
    <n v="6.2249999999999943"/>
    <n v="87.14999999999992"/>
    <n v="1137.1500000000001"/>
    <n v="7.6638965835641656E-2"/>
  </r>
  <r>
    <x v="293"/>
    <s v="P0027"/>
    <n v="1"/>
    <x v="1"/>
    <x v="0"/>
    <n v="0.17"/>
    <s v="Product27"/>
    <x v="4"/>
    <s v="Lt"/>
    <n v="48"/>
    <n v="57.12"/>
    <n v="48"/>
    <n v="57.12"/>
    <n v="24"/>
    <x v="6"/>
    <x v="1"/>
    <n v="9.7103999999999999"/>
    <n v="9.1199999999999992"/>
    <n v="9.1199999999999992"/>
    <n v="9.9099099099099114E-2"/>
    <s v="Pequeña"/>
    <b v="0"/>
    <x v="18"/>
    <x v="406"/>
    <n v="-0.59040000000000248"/>
    <n v="-0.59040000000000248"/>
    <n v="47.409599999999998"/>
    <n v="-1.2453174040700671E-2"/>
  </r>
  <r>
    <x v="294"/>
    <s v="P0044"/>
    <n v="2"/>
    <x v="2"/>
    <x v="1"/>
    <n v="0.26"/>
    <s v="Product44"/>
    <x v="1"/>
    <s v="Kg"/>
    <n v="76"/>
    <n v="82.08"/>
    <n v="152"/>
    <n v="164.16"/>
    <n v="25"/>
    <x v="6"/>
    <x v="1"/>
    <n v="42.681600000000003"/>
    <n v="6.08"/>
    <n v="12.16"/>
    <n v="0.25925925925925924"/>
    <s v="Mediana"/>
    <b v="1"/>
    <x v="18"/>
    <x v="407"/>
    <n v="-15.260800000000003"/>
    <n v="-30.521600000000007"/>
    <n v="121.47839999999999"/>
    <n v="-0.25125125125125131"/>
  </r>
  <r>
    <x v="294"/>
    <s v="P0017"/>
    <n v="12"/>
    <x v="2"/>
    <x v="1"/>
    <n v="0.42"/>
    <s v="Product17"/>
    <x v="2"/>
    <s v="Ft"/>
    <n v="134"/>
    <n v="156.78"/>
    <n v="1608"/>
    <n v="1881.36"/>
    <n v="25"/>
    <x v="6"/>
    <x v="1"/>
    <n v="790.1712"/>
    <n v="22.78"/>
    <n v="273.36"/>
    <n v="5.6603773584905613E-2"/>
    <s v="Pequeña"/>
    <b v="1"/>
    <x v="18"/>
    <x v="408"/>
    <n v="-43.067599999999999"/>
    <n v="-516.81119999999999"/>
    <n v="1091.1887999999999"/>
    <n v="-0.47362216327733569"/>
  </r>
  <r>
    <x v="294"/>
    <s v="P0003"/>
    <n v="13"/>
    <x v="1"/>
    <x v="1"/>
    <n v="0.21"/>
    <s v="Product03"/>
    <x v="3"/>
    <s v="Kg"/>
    <n v="71"/>
    <n v="80.94"/>
    <n v="923"/>
    <n v="1052.22"/>
    <n v="25"/>
    <x v="6"/>
    <x v="1"/>
    <n v="220.96619999999999"/>
    <n v="9.94"/>
    <n v="129.22"/>
    <n v="0.24812030075187971"/>
    <s v="Pequeña"/>
    <b v="1"/>
    <x v="18"/>
    <x v="409"/>
    <n v="-7.0574000000000012"/>
    <n v="-91.746200000000016"/>
    <n v="831.25380000000007"/>
    <n v="-0.11037086386853209"/>
  </r>
  <r>
    <x v="295"/>
    <s v="P0003"/>
    <n v="10"/>
    <x v="1"/>
    <x v="0"/>
    <n v="0.28000000000000003"/>
    <s v="Product03"/>
    <x v="3"/>
    <s v="Kg"/>
    <n v="71"/>
    <n v="80.94"/>
    <n v="710"/>
    <n v="809.4"/>
    <n v="26"/>
    <x v="6"/>
    <x v="1"/>
    <n v="226.63200000000001"/>
    <n v="9.94"/>
    <n v="99.4"/>
    <n v="0.15966386554621845"/>
    <s v="Grande"/>
    <b v="0"/>
    <x v="18"/>
    <x v="410"/>
    <n v="-12.723200000000006"/>
    <n v="-127.23200000000006"/>
    <n v="582.76800000000003"/>
    <n v="-0.21832358674463948"/>
  </r>
  <r>
    <x v="295"/>
    <s v="P0026"/>
    <n v="1"/>
    <x v="1"/>
    <x v="1"/>
    <n v="0.2"/>
    <s v="Product26"/>
    <x v="4"/>
    <s v="No."/>
    <n v="18"/>
    <n v="24.66"/>
    <n v="18"/>
    <n v="24.66"/>
    <n v="26"/>
    <x v="6"/>
    <x v="1"/>
    <n v="4.9320000000000004"/>
    <n v="6.66"/>
    <n v="6.66"/>
    <n v="0.12280701754385964"/>
    <s v="Mediana"/>
    <b v="1"/>
    <x v="18"/>
    <x v="411"/>
    <n v="1.7280000000000015"/>
    <n v="1.7280000000000015"/>
    <n v="19.728000000000002"/>
    <n v="8.7591240875912482E-2"/>
  </r>
  <r>
    <x v="296"/>
    <s v="P0012"/>
    <n v="5"/>
    <x v="2"/>
    <x v="1"/>
    <n v="0.21"/>
    <s v="Product12"/>
    <x v="2"/>
    <s v="Kg"/>
    <n v="73"/>
    <n v="94.17"/>
    <n v="365"/>
    <n v="470.85"/>
    <n v="3"/>
    <x v="7"/>
    <x v="1"/>
    <n v="98.878500000000003"/>
    <n v="21.17"/>
    <n v="105.85"/>
    <n v="7.4074074074074056E-2"/>
    <s v="Pequeña"/>
    <b v="1"/>
    <x v="19"/>
    <x v="412"/>
    <n v="1.3943000000000012"/>
    <n v="6.971500000000006"/>
    <n v="371.97149999999999"/>
    <n v="1.874202727897166E-2"/>
  </r>
  <r>
    <x v="297"/>
    <s v="P0016"/>
    <n v="9"/>
    <x v="1"/>
    <x v="0"/>
    <n v="7.0000000000000007E-2"/>
    <s v="Product16"/>
    <x v="2"/>
    <s v="No."/>
    <n v="13"/>
    <n v="16.64"/>
    <n v="117"/>
    <n v="149.76"/>
    <n v="6"/>
    <x v="7"/>
    <x v="1"/>
    <n v="10.4832"/>
    <n v="3.64"/>
    <n v="32.76"/>
    <n v="0.12280701754385961"/>
    <s v="Pequeña"/>
    <b v="0"/>
    <x v="19"/>
    <x v="413"/>
    <n v="2.475200000000001"/>
    <n v="22.276800000000009"/>
    <n v="139.27679999999998"/>
    <n v="0.15994623655913986"/>
  </r>
  <r>
    <x v="298"/>
    <s v="P0016"/>
    <n v="2"/>
    <x v="2"/>
    <x v="0"/>
    <n v="0.35"/>
    <s v="Product16"/>
    <x v="2"/>
    <s v="No."/>
    <n v="13"/>
    <n v="16.64"/>
    <n v="26"/>
    <n v="33.28"/>
    <n v="8"/>
    <x v="7"/>
    <x v="1"/>
    <n v="11.648"/>
    <n v="3.64"/>
    <n v="7.28"/>
    <n v="0.14529914529914531"/>
    <s v="Pequeña"/>
    <b v="0"/>
    <x v="19"/>
    <x v="414"/>
    <n v="-2.1839999999999993"/>
    <n v="-4.3679999999999986"/>
    <n v="21.632000000000001"/>
    <n v="-0.20192307692307684"/>
  </r>
  <r>
    <x v="298"/>
    <s v="P0032"/>
    <n v="12"/>
    <x v="2"/>
    <x v="1"/>
    <n v="0.18"/>
    <s v="Product32"/>
    <x v="4"/>
    <s v="Kg"/>
    <n v="89"/>
    <n v="117.48"/>
    <n v="1068"/>
    <n v="1409.76"/>
    <n v="8"/>
    <x v="7"/>
    <x v="1"/>
    <n v="253.7568"/>
    <n v="28.48"/>
    <n v="341.76"/>
    <n v="0.27007299270072993"/>
    <s v="Pequeña"/>
    <b v="1"/>
    <x v="19"/>
    <x v="415"/>
    <n v="7.3336000000000041"/>
    <n v="88.003200000000049"/>
    <n v="1156.0032000000001"/>
    <n v="7.6127124907612753E-2"/>
  </r>
  <r>
    <x v="298"/>
    <s v="P0021"/>
    <n v="11"/>
    <x v="2"/>
    <x v="1"/>
    <n v="0.24"/>
    <s v="Product21"/>
    <x v="0"/>
    <s v="Ft"/>
    <n v="126"/>
    <n v="162.54"/>
    <n v="1386"/>
    <n v="1787.94"/>
    <n v="8"/>
    <x v="7"/>
    <x v="1"/>
    <n v="429.10559999999998"/>
    <n v="36.54"/>
    <n v="401.94"/>
    <n v="0.12280701754385963"/>
    <s v="Pequeña"/>
    <b v="1"/>
    <x v="19"/>
    <x v="416"/>
    <n v="-2.469600000000014"/>
    <n v="-27.165600000000154"/>
    <n v="1358.8344000000002"/>
    <n v="-1.9991840065279588E-2"/>
  </r>
  <r>
    <x v="299"/>
    <s v="P0030"/>
    <n v="14"/>
    <x v="2"/>
    <x v="1"/>
    <n v="0.44"/>
    <s v="Product30"/>
    <x v="4"/>
    <s v="Ft"/>
    <n v="148"/>
    <n v="201.28"/>
    <n v="2072"/>
    <n v="2817.92"/>
    <n v="14"/>
    <x v="7"/>
    <x v="1"/>
    <n v="1239.8848"/>
    <n v="53.28"/>
    <n v="745.92"/>
    <n v="0.22480620155038761"/>
    <s v="Mediana"/>
    <b v="1"/>
    <x v="19"/>
    <x v="417"/>
    <n v="-35.283199999999994"/>
    <n v="-493.96479999999991"/>
    <n v="1578.0352"/>
    <n v="-0.31302521008403356"/>
  </r>
  <r>
    <x v="300"/>
    <s v="P0011"/>
    <n v="10"/>
    <x v="0"/>
    <x v="1"/>
    <n v="0.11"/>
    <s v="Product11"/>
    <x v="2"/>
    <s v="Lt"/>
    <n v="44"/>
    <n v="48.4"/>
    <n v="440"/>
    <n v="484"/>
    <n v="15"/>
    <x v="7"/>
    <x v="1"/>
    <n v="53.24"/>
    <n v="4.4000000000000004"/>
    <n v="44"/>
    <n v="0.21875000000000006"/>
    <s v="Mediana"/>
    <b v="1"/>
    <x v="19"/>
    <x v="418"/>
    <n v="-0.92399999999999949"/>
    <n v="-9.2399999999999949"/>
    <n v="430.76"/>
    <n v="-2.1450459652706831E-2"/>
  </r>
  <r>
    <x v="300"/>
    <s v="P0015"/>
    <n v="7"/>
    <x v="2"/>
    <x v="0"/>
    <n v="0.45"/>
    <s v="Product15"/>
    <x v="2"/>
    <s v="No."/>
    <n v="12"/>
    <n v="15.72"/>
    <n v="84"/>
    <n v="110.04"/>
    <n v="15"/>
    <x v="7"/>
    <x v="1"/>
    <n v="49.518000000000001"/>
    <n v="3.72"/>
    <n v="26.04"/>
    <n v="0.21875000000000003"/>
    <s v="Grande"/>
    <b v="0"/>
    <x v="19"/>
    <x v="419"/>
    <n v="-3.3539999999999992"/>
    <n v="-23.477999999999994"/>
    <n v="60.522000000000006"/>
    <n v="-0.3879250520471893"/>
  </r>
  <r>
    <x v="301"/>
    <s v="P0029"/>
    <n v="8"/>
    <x v="1"/>
    <x v="0"/>
    <n v="0.26"/>
    <s v="Product29"/>
    <x v="4"/>
    <s v="Lt"/>
    <n v="47"/>
    <n v="53.11"/>
    <n v="376"/>
    <n v="424.88"/>
    <n v="18"/>
    <x v="7"/>
    <x v="1"/>
    <n v="110.4688"/>
    <n v="6.11"/>
    <n v="48.88"/>
    <n v="0.24242424242424246"/>
    <s v="Pequeña"/>
    <b v="0"/>
    <x v="19"/>
    <x v="420"/>
    <n v="-7.698599999999999"/>
    <n v="-61.588799999999992"/>
    <n v="314.41120000000001"/>
    <n v="-0.19588615163836401"/>
  </r>
  <r>
    <x v="301"/>
    <s v="P0010"/>
    <n v="2"/>
    <x v="1"/>
    <x v="1"/>
    <n v="0.14000000000000001"/>
    <s v="Product10"/>
    <x v="2"/>
    <s v="Ft"/>
    <n v="148"/>
    <n v="164.28"/>
    <n v="296"/>
    <n v="328.56"/>
    <n v="18"/>
    <x v="7"/>
    <x v="1"/>
    <n v="45.998399999999997"/>
    <n v="16.28"/>
    <n v="32.56"/>
    <n v="0.22480620155038755"/>
    <s v="Pequeña"/>
    <b v="1"/>
    <x v="19"/>
    <x v="421"/>
    <n v="-6.7192000000000007"/>
    <n v="-13.438400000000001"/>
    <n v="282.5616"/>
    <n v="-4.7559187094070823E-2"/>
  </r>
  <r>
    <x v="302"/>
    <s v="P0007"/>
    <n v="3"/>
    <x v="1"/>
    <x v="0"/>
    <n v="0.05"/>
    <s v="Product07"/>
    <x v="3"/>
    <s v="Lt"/>
    <n v="43"/>
    <n v="47.73"/>
    <n v="129"/>
    <n v="143.19"/>
    <n v="19"/>
    <x v="7"/>
    <x v="1"/>
    <n v="7.1595000000000004"/>
    <n v="4.7300000000000004"/>
    <n v="14.19"/>
    <n v="0.26470588235294118"/>
    <s v="Pequeña"/>
    <b v="0"/>
    <x v="19"/>
    <x v="422"/>
    <n v="2.3434999999999988"/>
    <n v="7.0304999999999964"/>
    <n v="136.03049999999999"/>
    <n v="5.1683262209577974E-2"/>
  </r>
  <r>
    <x v="303"/>
    <s v="P0023"/>
    <n v="13"/>
    <x v="2"/>
    <x v="0"/>
    <n v="0.38"/>
    <s v="Product23"/>
    <x v="0"/>
    <s v="Ft"/>
    <n v="141"/>
    <n v="149.46"/>
    <n v="1833"/>
    <n v="1942.98"/>
    <n v="20"/>
    <x v="7"/>
    <x v="1"/>
    <n v="738.33240000000001"/>
    <n v="8.4600000000000009"/>
    <n v="109.98"/>
    <n v="0.23664122137404583"/>
    <s v="Pequeña"/>
    <b v="0"/>
    <x v="19"/>
    <x v="423"/>
    <n v="-48.334800000000001"/>
    <n v="-628.35239999999999"/>
    <n v="1204.6476"/>
    <n v="-0.52160681679853926"/>
  </r>
  <r>
    <x v="303"/>
    <s v="P0033"/>
    <n v="14"/>
    <x v="2"/>
    <x v="0"/>
    <n v="0.14000000000000001"/>
    <s v="Product33"/>
    <x v="4"/>
    <s v="Kg"/>
    <n v="95"/>
    <n v="119.7"/>
    <n v="1330"/>
    <n v="1675.8"/>
    <n v="20"/>
    <x v="7"/>
    <x v="1"/>
    <n v="234.61199999999999"/>
    <n v="24.7"/>
    <n v="345.8"/>
    <n v="9.0909090909090884E-2"/>
    <s v="Pequeña"/>
    <b v="0"/>
    <x v="19"/>
    <x v="424"/>
    <n v="7.9420000000000073"/>
    <n v="111.1880000000001"/>
    <n v="1441.1879999999999"/>
    <n v="7.7150239940937698E-2"/>
  </r>
  <r>
    <x v="304"/>
    <s v="P0016"/>
    <n v="4"/>
    <x v="2"/>
    <x v="0"/>
    <n v="0.03"/>
    <s v="Product16"/>
    <x v="2"/>
    <s v="No."/>
    <n v="13"/>
    <n v="16.64"/>
    <n v="52"/>
    <n v="66.56"/>
    <n v="21"/>
    <x v="7"/>
    <x v="1"/>
    <n v="1.9967999999999999"/>
    <n v="3.64"/>
    <n v="14.56"/>
    <n v="9.90990990990991E-2"/>
    <s v="Grande"/>
    <b v="0"/>
    <x v="19"/>
    <x v="425"/>
    <n v="3.1408000000000023"/>
    <n v="12.563200000000009"/>
    <n v="64.563200000000009"/>
    <n v="0.1945876288659795"/>
  </r>
  <r>
    <x v="305"/>
    <s v="P0044"/>
    <n v="11"/>
    <x v="1"/>
    <x v="0"/>
    <n v="0.3"/>
    <s v="Product44"/>
    <x v="1"/>
    <s v="Kg"/>
    <n v="76"/>
    <n v="82.08"/>
    <n v="836"/>
    <n v="902.88"/>
    <n v="23"/>
    <x v="7"/>
    <x v="1"/>
    <n v="270.86399999999998"/>
    <n v="6.08"/>
    <n v="66.88"/>
    <n v="0.1150442477876106"/>
    <s v="Mediana"/>
    <b v="0"/>
    <x v="19"/>
    <x v="426"/>
    <n v="-18.543999999999997"/>
    <n v="-203.98399999999998"/>
    <n v="632.01600000000008"/>
    <n v="-0.32275132275132268"/>
  </r>
  <r>
    <x v="305"/>
    <s v="P0029"/>
    <n v="14"/>
    <x v="2"/>
    <x v="1"/>
    <n v="0.31"/>
    <s v="Product29"/>
    <x v="4"/>
    <s v="Lt"/>
    <n v="47"/>
    <n v="53.11"/>
    <n v="658"/>
    <n v="743.54"/>
    <n v="23"/>
    <x v="7"/>
    <x v="1"/>
    <n v="230.4974"/>
    <n v="6.11"/>
    <n v="85.54"/>
    <n v="9.9099099099099031E-2"/>
    <s v="Pequeña"/>
    <b v="1"/>
    <x v="19"/>
    <x v="427"/>
    <n v="-10.354100000000003"/>
    <n v="-144.95740000000004"/>
    <n v="513.04259999999999"/>
    <n v="-0.28254456842375281"/>
  </r>
  <r>
    <x v="306"/>
    <s v="P0005"/>
    <n v="5"/>
    <x v="2"/>
    <x v="1"/>
    <n v="0.5"/>
    <s v="Product05"/>
    <x v="3"/>
    <s v="Ft"/>
    <n v="133"/>
    <n v="155.61000000000001"/>
    <n v="665"/>
    <n v="778.05"/>
    <n v="24"/>
    <x v="7"/>
    <x v="1"/>
    <n v="389.02499999999998"/>
    <n v="22.61"/>
    <n v="113.05"/>
    <n v="5.660377358490571E-2"/>
    <s v="Mediana"/>
    <b v="1"/>
    <x v="19"/>
    <x v="428"/>
    <n v="-55.194999999999993"/>
    <n v="-275.97499999999997"/>
    <n v="389.02499999999998"/>
    <n v="-0.70940170940170932"/>
  </r>
  <r>
    <x v="307"/>
    <s v="P0019"/>
    <n v="13"/>
    <x v="0"/>
    <x v="1"/>
    <n v="0.18"/>
    <s v="Product19"/>
    <x v="2"/>
    <s v="Ft"/>
    <n v="150"/>
    <n v="210"/>
    <n v="1950"/>
    <n v="2730"/>
    <n v="26"/>
    <x v="7"/>
    <x v="1"/>
    <n v="491.4"/>
    <n v="60"/>
    <n v="780"/>
    <n v="0.20634920634920639"/>
    <s v="Pequeña"/>
    <b v="1"/>
    <x v="19"/>
    <x v="429"/>
    <n v="22.199999999999989"/>
    <n v="288.59999999999985"/>
    <n v="2238.6"/>
    <n v="0.12891986062717764"/>
  </r>
  <r>
    <x v="307"/>
    <s v="P0037"/>
    <n v="8"/>
    <x v="1"/>
    <x v="0"/>
    <n v="0.27"/>
    <s v="Product37"/>
    <x v="1"/>
    <s v="Kg"/>
    <n v="67"/>
    <n v="85.76"/>
    <n v="536"/>
    <n v="686.08"/>
    <n v="26"/>
    <x v="7"/>
    <x v="1"/>
    <n v="185.24160000000001"/>
    <n v="18.760000000000002"/>
    <n v="150.08000000000001"/>
    <n v="0.21875000000000003"/>
    <s v="Pequeña"/>
    <b v="0"/>
    <x v="19"/>
    <x v="430"/>
    <n v="-4.3952000000000027"/>
    <n v="-35.161600000000021"/>
    <n v="500.83840000000004"/>
    <n v="-7.0205479452054825E-2"/>
  </r>
  <r>
    <x v="308"/>
    <s v="P0039"/>
    <n v="15"/>
    <x v="0"/>
    <x v="0"/>
    <n v="0.32"/>
    <s v="Product39"/>
    <x v="1"/>
    <s v="No."/>
    <n v="37"/>
    <n v="42.55"/>
    <n v="555"/>
    <n v="638.25"/>
    <n v="27"/>
    <x v="7"/>
    <x v="1"/>
    <n v="204.24"/>
    <n v="5.55"/>
    <n v="83.25"/>
    <n v="7.4074074074074056E-2"/>
    <s v="Grande"/>
    <b v="0"/>
    <x v="19"/>
    <x v="431"/>
    <n v="-8.0660000000000025"/>
    <n v="-120.99000000000004"/>
    <n v="434.01"/>
    <n v="-0.27877237851662412"/>
  </r>
  <r>
    <x v="309"/>
    <s v="P0005"/>
    <n v="9"/>
    <x v="1"/>
    <x v="0"/>
    <n v="0.13"/>
    <s v="Product05"/>
    <x v="3"/>
    <s v="Ft"/>
    <n v="133"/>
    <n v="155.61000000000001"/>
    <n v="1197"/>
    <n v="1400.49"/>
    <n v="28"/>
    <x v="7"/>
    <x v="1"/>
    <n v="182.06370000000001"/>
    <n v="22.61"/>
    <n v="203.49"/>
    <n v="0.11504424778761062"/>
    <s v="Pequeña"/>
    <b v="0"/>
    <x v="19"/>
    <x v="432"/>
    <n v="2.3807000000000187"/>
    <n v="21.426300000000168"/>
    <n v="1218.4263000000001"/>
    <n v="1.7585224481776345E-2"/>
  </r>
  <r>
    <x v="309"/>
    <s v="P0039"/>
    <n v="5"/>
    <x v="2"/>
    <x v="0"/>
    <n v="0.47"/>
    <s v="Product39"/>
    <x v="1"/>
    <s v="No."/>
    <n v="37"/>
    <n v="42.55"/>
    <n v="185"/>
    <n v="212.75"/>
    <n v="28"/>
    <x v="7"/>
    <x v="1"/>
    <n v="99.992500000000007"/>
    <n v="5.55"/>
    <n v="27.75"/>
    <n v="0.14529914529914537"/>
    <s v="Pequeña"/>
    <b v="0"/>
    <x v="19"/>
    <x v="433"/>
    <n v="-14.448499999999999"/>
    <n v="-72.242499999999993"/>
    <n v="112.75749999999999"/>
    <n v="-0.64068908941755531"/>
  </r>
  <r>
    <x v="310"/>
    <s v="P0006"/>
    <n v="6"/>
    <x v="1"/>
    <x v="1"/>
    <n v="0.5"/>
    <s v="Product06"/>
    <x v="3"/>
    <s v="Kg"/>
    <n v="75"/>
    <n v="85.5"/>
    <n v="450"/>
    <n v="513"/>
    <n v="30"/>
    <x v="7"/>
    <x v="1"/>
    <n v="256.5"/>
    <n v="10.5"/>
    <n v="63"/>
    <n v="0.21875000000000006"/>
    <s v="Mediana"/>
    <b v="1"/>
    <x v="19"/>
    <x v="434"/>
    <n v="-32.25"/>
    <n v="-193.5"/>
    <n v="256.5"/>
    <n v="-0.75438596491228072"/>
  </r>
  <r>
    <x v="310"/>
    <s v="P0043"/>
    <n v="6"/>
    <x v="2"/>
    <x v="1"/>
    <n v="0.53"/>
    <s v="Product43"/>
    <x v="1"/>
    <s v="Kg"/>
    <n v="67"/>
    <n v="83.08"/>
    <n v="402"/>
    <n v="498.48"/>
    <n v="30"/>
    <x v="7"/>
    <x v="1"/>
    <n v="264.19439999999997"/>
    <n v="16.079999999999998"/>
    <n v="96.48"/>
    <n v="0.2857142857142857"/>
    <s v="Pequeña"/>
    <b v="1"/>
    <x v="19"/>
    <x v="435"/>
    <n v="-27.952400000000004"/>
    <n v="-167.71440000000001"/>
    <n v="234.28560000000004"/>
    <n v="-0.71585449553877822"/>
  </r>
  <r>
    <x v="310"/>
    <s v="P0025"/>
    <n v="5"/>
    <x v="2"/>
    <x v="1"/>
    <n v="0.44"/>
    <s v="Product25"/>
    <x v="0"/>
    <s v="No."/>
    <n v="7"/>
    <n v="8.33"/>
    <n v="35"/>
    <n v="41.65"/>
    <n v="30"/>
    <x v="7"/>
    <x v="1"/>
    <n v="18.326000000000001"/>
    <n v="1.33"/>
    <n v="6.65"/>
    <n v="0.13043478260869559"/>
    <s v="Pequeña"/>
    <b v="1"/>
    <x v="19"/>
    <x v="436"/>
    <n v="-2.3352000000000004"/>
    <n v="-11.676000000000002"/>
    <n v="23.323999999999998"/>
    <n v="-0.50060024009603854"/>
  </r>
  <r>
    <x v="311"/>
    <s v="P0015"/>
    <n v="13"/>
    <x v="2"/>
    <x v="1"/>
    <n v="0.14000000000000001"/>
    <s v="Product15"/>
    <x v="2"/>
    <s v="No."/>
    <n v="12"/>
    <n v="15.72"/>
    <n v="156"/>
    <n v="204.36"/>
    <n v="31"/>
    <x v="7"/>
    <x v="1"/>
    <n v="28.610399999999998"/>
    <n v="3.72"/>
    <n v="48.36"/>
    <n v="0.13043478260869559"/>
    <s v="Pequeña"/>
    <b v="1"/>
    <x v="19"/>
    <x v="437"/>
    <n v="1.5192000000000014"/>
    <n v="19.749600000000019"/>
    <n v="175.74960000000002"/>
    <n v="0.11237351322563476"/>
  </r>
  <r>
    <x v="312"/>
    <s v="P0002"/>
    <n v="1"/>
    <x v="2"/>
    <x v="1"/>
    <n v="0.31"/>
    <s v="Product02"/>
    <x v="3"/>
    <s v="Kg"/>
    <n v="105"/>
    <n v="142.80000000000001"/>
    <n v="105"/>
    <n v="142.80000000000001"/>
    <n v="4"/>
    <x v="8"/>
    <x v="1"/>
    <n v="44.268000000000001"/>
    <n v="37.799999999999997"/>
    <n v="37.799999999999997"/>
    <n v="0.14529914529914539"/>
    <s v="Pequeña"/>
    <b v="1"/>
    <x v="20"/>
    <x v="438"/>
    <n v="-6.4679999999999893"/>
    <n v="-6.4679999999999893"/>
    <n v="98.532000000000011"/>
    <n v="-6.5643648763853257E-2"/>
  </r>
  <r>
    <x v="313"/>
    <s v="P0005"/>
    <n v="12"/>
    <x v="0"/>
    <x v="0"/>
    <n v="0.27"/>
    <s v="Product05"/>
    <x v="3"/>
    <s v="Ft"/>
    <n v="133"/>
    <n v="155.61000000000001"/>
    <n v="1596"/>
    <n v="1867.32"/>
    <n v="6"/>
    <x v="8"/>
    <x v="1"/>
    <n v="504.1764"/>
    <n v="22.61"/>
    <n v="271.32"/>
    <n v="0.1596638655462185"/>
    <s v="Pequeña"/>
    <b v="0"/>
    <x v="20"/>
    <x v="439"/>
    <n v="-19.404699999999991"/>
    <n v="-232.85639999999989"/>
    <n v="1363.1435999999999"/>
    <n v="-0.17082308863130774"/>
  </r>
  <r>
    <x v="314"/>
    <s v="P0041"/>
    <n v="9"/>
    <x v="2"/>
    <x v="0"/>
    <n v="0.53"/>
    <s v="Product41"/>
    <x v="1"/>
    <s v="Ft"/>
    <n v="138"/>
    <n v="173.88"/>
    <n v="1242"/>
    <n v="1564.92"/>
    <n v="9"/>
    <x v="8"/>
    <x v="1"/>
    <n v="829.4076"/>
    <n v="35.880000000000003"/>
    <n v="322.92"/>
    <n v="0.12280701754385964"/>
    <s v="Pequeña"/>
    <b v="0"/>
    <x v="20"/>
    <x v="440"/>
    <n v="-56.27640000000001"/>
    <n v="-506.4876000000001"/>
    <n v="735.51240000000007"/>
    <n v="-0.68861870989530571"/>
  </r>
  <r>
    <x v="314"/>
    <s v="P0003"/>
    <n v="3"/>
    <x v="2"/>
    <x v="0"/>
    <n v="0.28000000000000003"/>
    <s v="Product03"/>
    <x v="3"/>
    <s v="Kg"/>
    <n v="71"/>
    <n v="80.94"/>
    <n v="213"/>
    <n v="242.82"/>
    <n v="9"/>
    <x v="8"/>
    <x v="1"/>
    <n v="67.989599999999996"/>
    <n v="9.94"/>
    <n v="29.82"/>
    <n v="0.19354838709677416"/>
    <s v="Grande"/>
    <b v="0"/>
    <x v="20"/>
    <x v="441"/>
    <n v="-12.723200000000006"/>
    <n v="-38.169600000000017"/>
    <n v="174.8304"/>
    <n v="-0.21832358674463948"/>
  </r>
  <r>
    <x v="315"/>
    <s v="P0035"/>
    <n v="15"/>
    <x v="1"/>
    <x v="1"/>
    <n v="0.42"/>
    <s v="Product35"/>
    <x v="4"/>
    <s v="No."/>
    <n v="5"/>
    <n v="6.7"/>
    <n v="75"/>
    <n v="100.5"/>
    <n v="10"/>
    <x v="8"/>
    <x v="1"/>
    <n v="42.21"/>
    <n v="1.7"/>
    <n v="25.5"/>
    <n v="0.23664122137404581"/>
    <s v="Mediana"/>
    <b v="1"/>
    <x v="20"/>
    <x v="442"/>
    <n v="-1.1139999999999999"/>
    <n v="-16.709999999999997"/>
    <n v="58.29"/>
    <n v="-0.28667009778692737"/>
  </r>
  <r>
    <x v="315"/>
    <s v="P0038"/>
    <n v="4"/>
    <x v="2"/>
    <x v="1"/>
    <n v="0.03"/>
    <s v="Product38"/>
    <x v="1"/>
    <s v="Kg"/>
    <n v="72"/>
    <n v="79.92"/>
    <n v="288"/>
    <n v="319.68"/>
    <n v="10"/>
    <x v="8"/>
    <x v="1"/>
    <n v="9.5904000000000007"/>
    <n v="7.92"/>
    <n v="31.68"/>
    <n v="0.26470588235294124"/>
    <s v="Pequeña"/>
    <b v="1"/>
    <x v="20"/>
    <x v="443"/>
    <n v="5.5224000000000046"/>
    <n v="22.089600000000019"/>
    <n v="310.08960000000002"/>
    <n v="7.1236184638246547E-2"/>
  </r>
  <r>
    <x v="316"/>
    <s v="P0029"/>
    <n v="3"/>
    <x v="2"/>
    <x v="1"/>
    <n v="0.39"/>
    <s v="Product29"/>
    <x v="4"/>
    <s v="Lt"/>
    <n v="47"/>
    <n v="53.11"/>
    <n v="141"/>
    <n v="159.33000000000001"/>
    <n v="14"/>
    <x v="8"/>
    <x v="1"/>
    <n v="62.1387"/>
    <n v="6.11"/>
    <n v="18.329999999999998"/>
    <n v="0.14529914529914539"/>
    <s v="Pequeña"/>
    <b v="1"/>
    <x v="20"/>
    <x v="444"/>
    <n v="-14.602900000000005"/>
    <n v="-43.808700000000016"/>
    <n v="97.191300000000012"/>
    <n v="-0.45074713477440892"/>
  </r>
  <r>
    <x v="317"/>
    <s v="P0037"/>
    <n v="15"/>
    <x v="1"/>
    <x v="0"/>
    <n v="0.33"/>
    <s v="Product37"/>
    <x v="1"/>
    <s v="Kg"/>
    <n v="67"/>
    <n v="85.76"/>
    <n v="1005"/>
    <n v="1286.4000000000001"/>
    <n v="15"/>
    <x v="8"/>
    <x v="1"/>
    <n v="424.512"/>
    <n v="18.760000000000002"/>
    <n v="281.39999999999998"/>
    <n v="0.12280701754385963"/>
    <s v="Pequeña"/>
    <b v="0"/>
    <x v="20"/>
    <x v="445"/>
    <n v="-9.5407999999999973"/>
    <n v="-143.11199999999997"/>
    <n v="861.88800000000015"/>
    <n v="-0.16604477611940291"/>
  </r>
  <r>
    <x v="318"/>
    <s v="P0026"/>
    <n v="14"/>
    <x v="1"/>
    <x v="1"/>
    <n v="0.28000000000000003"/>
    <s v="Product26"/>
    <x v="4"/>
    <s v="No."/>
    <n v="18"/>
    <n v="24.66"/>
    <n v="252"/>
    <n v="345.24"/>
    <n v="18"/>
    <x v="8"/>
    <x v="1"/>
    <n v="96.667199999999994"/>
    <n v="6.66"/>
    <n v="93.24"/>
    <n v="0.20634920634920631"/>
    <s v="Pequeña"/>
    <b v="1"/>
    <x v="20"/>
    <x v="446"/>
    <n v="-0.24480000000000146"/>
    <n v="-3.4272000000000205"/>
    <n v="248.57280000000003"/>
    <n v="-1.3787510137875183E-2"/>
  </r>
  <r>
    <x v="319"/>
    <s v="P0033"/>
    <n v="8"/>
    <x v="0"/>
    <x v="1"/>
    <n v="0.54"/>
    <s v="Product33"/>
    <x v="4"/>
    <s v="Kg"/>
    <n v="95"/>
    <n v="119.7"/>
    <n v="760"/>
    <n v="957.6"/>
    <n v="19"/>
    <x v="8"/>
    <x v="1"/>
    <n v="517.10400000000004"/>
    <n v="24.7"/>
    <n v="197.6"/>
    <n v="0.2537313432835821"/>
    <s v="Mediana"/>
    <b v="1"/>
    <x v="20"/>
    <x v="447"/>
    <n v="-39.938000000000002"/>
    <n v="-319.50400000000002"/>
    <n v="440.49599999999998"/>
    <n v="-0.72532781228433407"/>
  </r>
  <r>
    <x v="320"/>
    <s v="P0033"/>
    <n v="6"/>
    <x v="2"/>
    <x v="0"/>
    <n v="0.45"/>
    <s v="Product33"/>
    <x v="4"/>
    <s v="Kg"/>
    <n v="95"/>
    <n v="119.7"/>
    <n v="570"/>
    <n v="718.2"/>
    <n v="20"/>
    <x v="8"/>
    <x v="1"/>
    <n v="323.19"/>
    <n v="24.7"/>
    <n v="148.19999999999999"/>
    <n v="9.9099099099099114E-2"/>
    <s v="Pequeña"/>
    <b v="0"/>
    <x v="20"/>
    <x v="448"/>
    <n v="-29.164999999999992"/>
    <n v="-174.98999999999995"/>
    <n v="395.01000000000005"/>
    <n v="-0.44300144300144284"/>
  </r>
  <r>
    <x v="320"/>
    <s v="P0001"/>
    <n v="10"/>
    <x v="2"/>
    <x v="0"/>
    <n v="0.35"/>
    <s v="Product01"/>
    <x v="3"/>
    <s v="Kg"/>
    <n v="98"/>
    <n v="103.88"/>
    <n v="980"/>
    <n v="1038.8"/>
    <n v="20"/>
    <x v="8"/>
    <x v="1"/>
    <n v="363.58"/>
    <n v="5.88"/>
    <n v="58.8"/>
    <n v="0.1150442477876106"/>
    <s v="Mediana"/>
    <b v="0"/>
    <x v="20"/>
    <x v="449"/>
    <n v="-30.478000000000009"/>
    <n v="-304.78000000000009"/>
    <n v="675.22"/>
    <n v="-0.45137880986937601"/>
  </r>
  <r>
    <x v="321"/>
    <s v="P0018"/>
    <n v="14"/>
    <x v="1"/>
    <x v="0"/>
    <n v="0.31"/>
    <s v="Product18"/>
    <x v="2"/>
    <s v="No."/>
    <n v="37"/>
    <n v="49.21"/>
    <n v="518"/>
    <n v="688.94"/>
    <n v="21"/>
    <x v="8"/>
    <x v="1"/>
    <n v="213.57140000000001"/>
    <n v="12.21"/>
    <n v="170.94"/>
    <n v="0.21875000000000006"/>
    <s v="Pequeña"/>
    <b v="0"/>
    <x v="20"/>
    <x v="450"/>
    <n v="-3.0450999999999979"/>
    <n v="-42.631399999999971"/>
    <n v="475.36860000000001"/>
    <n v="-8.9680723548000371E-2"/>
  </r>
  <r>
    <x v="321"/>
    <s v="P0026"/>
    <n v="5"/>
    <x v="2"/>
    <x v="1"/>
    <n v="0.12"/>
    <s v="Product26"/>
    <x v="4"/>
    <s v="No."/>
    <n v="18"/>
    <n v="24.66"/>
    <n v="90"/>
    <n v="123.3"/>
    <n v="21"/>
    <x v="8"/>
    <x v="1"/>
    <n v="14.795999999999999"/>
    <n v="6.66"/>
    <n v="33.299999999999997"/>
    <n v="0.27007299270072993"/>
    <s v="Mediana"/>
    <b v="1"/>
    <x v="20"/>
    <x v="451"/>
    <n v="3.700800000000001"/>
    <n v="18.504000000000005"/>
    <n v="108.50399999999999"/>
    <n v="0.17053749170537497"/>
  </r>
  <r>
    <x v="322"/>
    <s v="P0043"/>
    <n v="12"/>
    <x v="1"/>
    <x v="0"/>
    <n v="0.28000000000000003"/>
    <s v="Product43"/>
    <x v="1"/>
    <s v="Kg"/>
    <n v="67"/>
    <n v="83.08"/>
    <n v="804"/>
    <n v="996.96"/>
    <n v="22"/>
    <x v="8"/>
    <x v="1"/>
    <n v="279.14879999999999"/>
    <n v="16.079999999999998"/>
    <n v="192.96"/>
    <n v="0.20634920634920637"/>
    <s v="Pequeña"/>
    <b v="0"/>
    <x v="20"/>
    <x v="452"/>
    <n v="-7.1824000000000012"/>
    <n v="-86.188800000000015"/>
    <n v="717.8112000000001"/>
    <n v="-0.12007168458781363"/>
  </r>
  <r>
    <x v="323"/>
    <s v="P0012"/>
    <n v="12"/>
    <x v="2"/>
    <x v="0"/>
    <n v="0.03"/>
    <s v="Product12"/>
    <x v="2"/>
    <s v="Kg"/>
    <n v="73"/>
    <n v="94.17"/>
    <n v="876"/>
    <n v="1130.04"/>
    <n v="23"/>
    <x v="8"/>
    <x v="1"/>
    <n v="33.901200000000003"/>
    <n v="21.17"/>
    <n v="254.04"/>
    <n v="5.660377358490562E-2"/>
    <s v="Pequeña"/>
    <b v="0"/>
    <x v="20"/>
    <x v="453"/>
    <n v="18.344899999999996"/>
    <n v="220.13879999999995"/>
    <n v="1096.1387999999999"/>
    <n v="0.20083113561895624"/>
  </r>
  <r>
    <x v="324"/>
    <s v="P0032"/>
    <n v="14"/>
    <x v="2"/>
    <x v="0"/>
    <n v="0.48"/>
    <s v="Product32"/>
    <x v="4"/>
    <s v="Kg"/>
    <n v="89"/>
    <n v="117.48"/>
    <n v="1246"/>
    <n v="1644.72"/>
    <n v="24"/>
    <x v="8"/>
    <x v="1"/>
    <n v="789.46559999999999"/>
    <n v="28.48"/>
    <n v="398.72"/>
    <n v="0.20634920634920637"/>
    <s v="Mediana"/>
    <b v="0"/>
    <x v="20"/>
    <x v="454"/>
    <n v="-27.910399999999996"/>
    <n v="-390.74559999999997"/>
    <n v="855.25440000000003"/>
    <n v="-0.45687645687645684"/>
  </r>
  <r>
    <x v="325"/>
    <s v="P0036"/>
    <n v="4"/>
    <x v="2"/>
    <x v="1"/>
    <n v="0.32"/>
    <s v="Product36"/>
    <x v="4"/>
    <s v="Kg"/>
    <n v="90"/>
    <n v="96.3"/>
    <n v="360"/>
    <n v="385.2"/>
    <n v="27"/>
    <x v="8"/>
    <x v="1"/>
    <n v="123.264"/>
    <n v="6.3"/>
    <n v="25.2"/>
    <n v="0.27007299270072993"/>
    <s v="Mediana"/>
    <b v="1"/>
    <x v="20"/>
    <x v="455"/>
    <n v="-24.516000000000005"/>
    <n v="-98.064000000000021"/>
    <n v="261.93599999999998"/>
    <n v="-0.37438152831225957"/>
  </r>
  <r>
    <x v="325"/>
    <s v="P0044"/>
    <n v="9"/>
    <x v="2"/>
    <x v="1"/>
    <n v="0.12"/>
    <s v="Product44"/>
    <x v="1"/>
    <s v="Kg"/>
    <n v="76"/>
    <n v="82.08"/>
    <n v="684"/>
    <n v="738.72"/>
    <n v="27"/>
    <x v="8"/>
    <x v="1"/>
    <n v="88.6464"/>
    <n v="6.08"/>
    <n v="54.72"/>
    <n v="0.24812030075187969"/>
    <s v="Pequeña"/>
    <b v="1"/>
    <x v="20"/>
    <x v="456"/>
    <n v="-3.769599999999997"/>
    <n v="-33.926399999999973"/>
    <n v="650.07360000000006"/>
    <n v="-5.2188552188552145E-2"/>
  </r>
  <r>
    <x v="325"/>
    <s v="P0038"/>
    <n v="3"/>
    <x v="0"/>
    <x v="1"/>
    <n v="0.25"/>
    <s v="Product38"/>
    <x v="1"/>
    <s v="Kg"/>
    <n v="72"/>
    <n v="79.92"/>
    <n v="216"/>
    <n v="239.76"/>
    <n v="27"/>
    <x v="8"/>
    <x v="1"/>
    <n v="59.94"/>
    <n v="7.92"/>
    <n v="23.76"/>
    <n v="0.19354838709677416"/>
    <s v="Pequeña"/>
    <b v="1"/>
    <x v="20"/>
    <x v="457"/>
    <n v="-12.060000000000002"/>
    <n v="-36.180000000000007"/>
    <n v="179.82"/>
    <n v="-0.20120120120120125"/>
  </r>
  <r>
    <x v="326"/>
    <s v="P0034"/>
    <n v="13"/>
    <x v="2"/>
    <x v="0"/>
    <n v="0.2"/>
    <s v="Product34"/>
    <x v="4"/>
    <s v="Lt"/>
    <n v="55"/>
    <n v="58.3"/>
    <n v="715"/>
    <n v="757.9"/>
    <n v="29"/>
    <x v="8"/>
    <x v="1"/>
    <n v="151.58000000000001"/>
    <n v="3.3"/>
    <n v="42.9"/>
    <n v="0.22480620155038764"/>
    <s v="Pequeña"/>
    <b v="0"/>
    <x v="20"/>
    <x v="458"/>
    <n v="-8.36"/>
    <n v="-108.67999999999999"/>
    <n v="606.31999999999994"/>
    <n v="-0.17924528301886794"/>
  </r>
  <r>
    <x v="327"/>
    <s v="P0011"/>
    <n v="5"/>
    <x v="2"/>
    <x v="1"/>
    <n v="0.42"/>
    <s v="Product11"/>
    <x v="2"/>
    <s v="Lt"/>
    <n v="44"/>
    <n v="48.4"/>
    <n v="220"/>
    <n v="242"/>
    <n v="3"/>
    <x v="9"/>
    <x v="1"/>
    <n v="101.64"/>
    <n v="4.4000000000000004"/>
    <n v="22"/>
    <n v="0.24242424242424246"/>
    <s v="Pequeña"/>
    <b v="1"/>
    <x v="21"/>
    <x v="459"/>
    <n v="-15.928000000000001"/>
    <n v="-79.64"/>
    <n v="140.36000000000001"/>
    <n v="-0.56739811912225702"/>
  </r>
  <r>
    <x v="328"/>
    <s v="P0007"/>
    <n v="15"/>
    <x v="2"/>
    <x v="0"/>
    <n v="0.13"/>
    <s v="Product07"/>
    <x v="3"/>
    <s v="Lt"/>
    <n v="43"/>
    <n v="47.73"/>
    <n v="645"/>
    <n v="715.95"/>
    <n v="4"/>
    <x v="9"/>
    <x v="1"/>
    <n v="93.073499999999996"/>
    <n v="4.7300000000000004"/>
    <n v="70.95"/>
    <n v="0.24242424242424243"/>
    <s v="Pequeña"/>
    <b v="0"/>
    <x v="21"/>
    <x v="460"/>
    <n v="-1.4749000000000052"/>
    <n v="-22.123500000000078"/>
    <n v="622.87650000000008"/>
    <n v="-3.551827689758736E-2"/>
  </r>
  <r>
    <x v="329"/>
    <s v="P0035"/>
    <n v="1"/>
    <x v="2"/>
    <x v="0"/>
    <n v="0.27"/>
    <s v="Product35"/>
    <x v="4"/>
    <s v="No."/>
    <n v="5"/>
    <n v="6.7"/>
    <n v="5"/>
    <n v="6.7"/>
    <n v="6"/>
    <x v="9"/>
    <x v="1"/>
    <n v="1.8089999999999999"/>
    <n v="1.7"/>
    <n v="1.7"/>
    <n v="9.9099099099099128E-2"/>
    <s v="Pequeña"/>
    <b v="0"/>
    <x v="21"/>
    <x v="461"/>
    <n v="-0.10899999999999999"/>
    <n v="-0.10899999999999999"/>
    <n v="4.891"/>
    <n v="-2.2285831118380697E-2"/>
  </r>
  <r>
    <x v="330"/>
    <s v="P0038"/>
    <n v="14"/>
    <x v="1"/>
    <x v="0"/>
    <n v="0.13"/>
    <s v="Product38"/>
    <x v="1"/>
    <s v="Kg"/>
    <n v="72"/>
    <n v="79.92"/>
    <n v="1008"/>
    <n v="1118.8800000000001"/>
    <n v="9"/>
    <x v="9"/>
    <x v="1"/>
    <n v="145.45439999999999"/>
    <n v="7.92"/>
    <n v="110.88"/>
    <n v="6.5420560747663517E-2"/>
    <s v="Pequeña"/>
    <b v="0"/>
    <x v="21"/>
    <x v="462"/>
    <n v="-2.4695999999999998"/>
    <n v="-34.574399999999997"/>
    <n v="973.42560000000014"/>
    <n v="-3.5518276897587235E-2"/>
  </r>
  <r>
    <x v="331"/>
    <s v="P0019"/>
    <n v="9"/>
    <x v="2"/>
    <x v="0"/>
    <n v="0.51"/>
    <s v="Product19"/>
    <x v="2"/>
    <s v="Ft"/>
    <n v="150"/>
    <n v="210"/>
    <n v="1350"/>
    <n v="1890"/>
    <n v="10"/>
    <x v="9"/>
    <x v="1"/>
    <n v="963.9"/>
    <n v="60"/>
    <n v="540"/>
    <n v="7.4074074074074056E-2"/>
    <s v="Pequeña"/>
    <b v="0"/>
    <x v="21"/>
    <x v="463"/>
    <n v="-47.100000000000009"/>
    <n v="-423.90000000000009"/>
    <n v="926.1"/>
    <n v="-0.45772594752186596"/>
  </r>
  <r>
    <x v="331"/>
    <s v="P0044"/>
    <n v="12"/>
    <x v="1"/>
    <x v="0"/>
    <n v="0.18"/>
    <s v="Product44"/>
    <x v="1"/>
    <s v="Kg"/>
    <n v="76"/>
    <n v="82.08"/>
    <n v="912"/>
    <n v="984.96"/>
    <n v="10"/>
    <x v="9"/>
    <x v="1"/>
    <n v="177.2928"/>
    <n v="6.08"/>
    <n v="72.959999999999994"/>
    <n v="5.6603773584905613E-2"/>
    <s v="Mediana"/>
    <b v="0"/>
    <x v="21"/>
    <x v="464"/>
    <n v="-8.6944000000000017"/>
    <n v="-104.33280000000002"/>
    <n v="807.66720000000009"/>
    <n v="-0.12917795844625113"/>
  </r>
  <r>
    <x v="332"/>
    <s v="P0008"/>
    <n v="10"/>
    <x v="2"/>
    <x v="0"/>
    <n v="0.4"/>
    <s v="Product08"/>
    <x v="3"/>
    <s v="Kg"/>
    <n v="83"/>
    <n v="94.62"/>
    <n v="830"/>
    <n v="946.2"/>
    <n v="11"/>
    <x v="9"/>
    <x v="1"/>
    <n v="378.48"/>
    <n v="11.62"/>
    <n v="116.2"/>
    <n v="9.0909090909090884E-2"/>
    <s v="Mediana"/>
    <b v="0"/>
    <x v="21"/>
    <x v="465"/>
    <n v="-26.228000000000002"/>
    <n v="-262.28000000000003"/>
    <n v="567.72"/>
    <n v="-0.46198830409356728"/>
  </r>
  <r>
    <x v="333"/>
    <s v="P0002"/>
    <n v="15"/>
    <x v="1"/>
    <x v="0"/>
    <n v="0.33"/>
    <s v="Product02"/>
    <x v="3"/>
    <s v="Kg"/>
    <n v="105"/>
    <n v="142.80000000000001"/>
    <n v="1575"/>
    <n v="2142"/>
    <n v="13"/>
    <x v="9"/>
    <x v="1"/>
    <n v="706.86"/>
    <n v="37.799999999999997"/>
    <n v="567"/>
    <n v="9.9099099099099031E-2"/>
    <s v="Mediana"/>
    <b v="0"/>
    <x v="21"/>
    <x v="466"/>
    <n v="-9.3239999999999981"/>
    <n v="-139.85999999999996"/>
    <n v="1435.1399999999999"/>
    <n v="-9.7453906935908677E-2"/>
  </r>
  <r>
    <x v="334"/>
    <s v="P0044"/>
    <n v="15"/>
    <x v="0"/>
    <x v="0"/>
    <n v="0.47"/>
    <s v="Product44"/>
    <x v="1"/>
    <s v="Kg"/>
    <n v="76"/>
    <n v="82.08"/>
    <n v="1140"/>
    <n v="1231.2"/>
    <n v="14"/>
    <x v="9"/>
    <x v="1"/>
    <n v="578.66399999999999"/>
    <n v="6.08"/>
    <n v="91.2"/>
    <n v="0.2537313432835821"/>
    <s v="Mediana"/>
    <b v="0"/>
    <x v="21"/>
    <x v="467"/>
    <n v="-32.497599999999998"/>
    <n v="-487.464"/>
    <n v="652.53600000000006"/>
    <n v="-0.74703004891684133"/>
  </r>
  <r>
    <x v="335"/>
    <s v="P0015"/>
    <n v="10"/>
    <x v="2"/>
    <x v="1"/>
    <n v="0.35"/>
    <s v="Product15"/>
    <x v="2"/>
    <s v="No."/>
    <n v="12"/>
    <n v="15.72"/>
    <n v="120"/>
    <n v="157.19999999999999"/>
    <n v="15"/>
    <x v="9"/>
    <x v="1"/>
    <n v="55.02"/>
    <n v="3.72"/>
    <n v="37.200000000000003"/>
    <n v="9.9099099099099114E-2"/>
    <s v="Grande"/>
    <b v="1"/>
    <x v="21"/>
    <x v="468"/>
    <n v="-1.782"/>
    <n v="-17.82"/>
    <n v="102.17999999999998"/>
    <n v="-0.1743981209630065"/>
  </r>
  <r>
    <x v="336"/>
    <s v="P0036"/>
    <n v="3"/>
    <x v="1"/>
    <x v="0"/>
    <n v="0.03"/>
    <s v="Product36"/>
    <x v="4"/>
    <s v="Kg"/>
    <n v="90"/>
    <n v="96.3"/>
    <n v="270"/>
    <n v="288.89999999999998"/>
    <n v="16"/>
    <x v="9"/>
    <x v="1"/>
    <n v="8.6669999999999998"/>
    <n v="6.3"/>
    <n v="18.899999999999999"/>
    <n v="7.4074074074074056E-2"/>
    <s v="Mediana"/>
    <b v="0"/>
    <x v="21"/>
    <x v="469"/>
    <n v="3.4110000000000014"/>
    <n v="10.233000000000004"/>
    <n v="280.233"/>
    <n v="3.6516042007900582E-2"/>
  </r>
  <r>
    <x v="337"/>
    <s v="P0024"/>
    <n v="14"/>
    <x v="1"/>
    <x v="1"/>
    <n v="0.14000000000000001"/>
    <s v="Product24"/>
    <x v="0"/>
    <s v="Ft"/>
    <n v="144"/>
    <n v="156.96"/>
    <n v="2016"/>
    <n v="2197.44"/>
    <n v="23"/>
    <x v="9"/>
    <x v="1"/>
    <n v="307.64159999999998"/>
    <n v="12.96"/>
    <n v="181.44"/>
    <n v="0.2857142857142857"/>
    <s v="Pequeña"/>
    <b v="1"/>
    <x v="21"/>
    <x v="470"/>
    <n v="-9.0143999999999949"/>
    <n v="-126.20159999999993"/>
    <n v="1889.7984000000001"/>
    <n v="-6.678045658203538E-2"/>
  </r>
  <r>
    <x v="338"/>
    <s v="P0042"/>
    <n v="3"/>
    <x v="2"/>
    <x v="1"/>
    <n v="0.39"/>
    <s v="Product42"/>
    <x v="1"/>
    <s v="Ft"/>
    <n v="120"/>
    <n v="162"/>
    <n v="360"/>
    <n v="486"/>
    <n v="30"/>
    <x v="9"/>
    <x v="1"/>
    <n v="189.54"/>
    <n v="42"/>
    <n v="126"/>
    <n v="0.1228070175438597"/>
    <s v="Pequeña"/>
    <b v="1"/>
    <x v="21"/>
    <x v="471"/>
    <n v="-21.180000000000007"/>
    <n v="-63.54000000000002"/>
    <n v="296.46000000000004"/>
    <n v="-0.21432908318154223"/>
  </r>
  <r>
    <x v="339"/>
    <s v="P0038"/>
    <n v="8"/>
    <x v="2"/>
    <x v="0"/>
    <n v="0.15"/>
    <s v="Product38"/>
    <x v="1"/>
    <s v="Kg"/>
    <n v="72"/>
    <n v="79.92"/>
    <n v="576"/>
    <n v="639.36"/>
    <n v="31"/>
    <x v="9"/>
    <x v="1"/>
    <n v="95.903999999999996"/>
    <n v="7.92"/>
    <n v="63.36"/>
    <n v="0.26470588235294129"/>
    <s v="Grande"/>
    <b v="0"/>
    <x v="21"/>
    <x v="472"/>
    <n v="-4.0679999999999978"/>
    <n v="-32.543999999999983"/>
    <n v="543.45600000000002"/>
    <n v="-5.9883412824589262E-2"/>
  </r>
  <r>
    <x v="340"/>
    <s v="P0012"/>
    <n v="15"/>
    <x v="0"/>
    <x v="0"/>
    <n v="0.16"/>
    <s v="Product12"/>
    <x v="2"/>
    <s v="Kg"/>
    <n v="73"/>
    <n v="94.17"/>
    <n v="1095"/>
    <n v="1412.55"/>
    <n v="1"/>
    <x v="10"/>
    <x v="1"/>
    <n v="226.00800000000001"/>
    <n v="21.17"/>
    <n v="317.55"/>
    <n v="7.4074074074074056E-2"/>
    <s v="Pequeña"/>
    <b v="0"/>
    <x v="22"/>
    <x v="473"/>
    <n v="6.102800000000002"/>
    <n v="91.54200000000003"/>
    <n v="1186.5419999999999"/>
    <n v="7.7150239940937643E-2"/>
  </r>
  <r>
    <x v="341"/>
    <s v="P0015"/>
    <n v="15"/>
    <x v="0"/>
    <x v="1"/>
    <n v="0.08"/>
    <s v="Product15"/>
    <x v="2"/>
    <s v="No."/>
    <n v="12"/>
    <n v="15.72"/>
    <n v="180"/>
    <n v="235.8"/>
    <n v="2"/>
    <x v="10"/>
    <x v="1"/>
    <n v="18.864000000000001"/>
    <n v="3.72"/>
    <n v="55.8"/>
    <n v="0.23664122137404583"/>
    <s v="Pequeña"/>
    <b v="1"/>
    <x v="22"/>
    <x v="474"/>
    <n v="2.4624000000000006"/>
    <n v="36.936000000000007"/>
    <n v="216.93600000000001"/>
    <n v="0.17026219714570198"/>
  </r>
  <r>
    <x v="341"/>
    <s v="P0030"/>
    <n v="15"/>
    <x v="2"/>
    <x v="1"/>
    <n v="0.53"/>
    <s v="Product30"/>
    <x v="4"/>
    <s v="Ft"/>
    <n v="148"/>
    <n v="201.28"/>
    <n v="2220"/>
    <n v="3019.2"/>
    <n v="2"/>
    <x v="10"/>
    <x v="1"/>
    <n v="1600.1759999999999"/>
    <n v="53.28"/>
    <n v="799.2"/>
    <n v="6.5420560747663531E-2"/>
    <s v="Mediana"/>
    <b v="1"/>
    <x v="22"/>
    <x v="475"/>
    <n v="-53.398400000000009"/>
    <n v="-800.97600000000011"/>
    <n v="1419.0239999999999"/>
    <n v="-0.5644555694618274"/>
  </r>
  <r>
    <x v="341"/>
    <s v="P0035"/>
    <n v="5"/>
    <x v="2"/>
    <x v="1"/>
    <n v="0.5"/>
    <s v="Product35"/>
    <x v="4"/>
    <s v="No."/>
    <n v="5"/>
    <n v="6.7"/>
    <n v="25"/>
    <n v="33.5"/>
    <n v="2"/>
    <x v="10"/>
    <x v="1"/>
    <n v="16.75"/>
    <n v="1.7"/>
    <n v="8.5"/>
    <n v="8.2568807339449588E-2"/>
    <s v="Pequeña"/>
    <b v="1"/>
    <x v="22"/>
    <x v="476"/>
    <n v="-1.65"/>
    <n v="-8.25"/>
    <n v="16.75"/>
    <n v="-0.4925373134328358"/>
  </r>
  <r>
    <x v="342"/>
    <s v="P0020"/>
    <n v="11"/>
    <x v="1"/>
    <x v="0"/>
    <n v="0.26"/>
    <s v="Product20"/>
    <x v="0"/>
    <s v="Lt"/>
    <n v="61"/>
    <n v="76.25"/>
    <n v="671"/>
    <n v="838.75"/>
    <n v="3"/>
    <x v="10"/>
    <x v="1"/>
    <n v="218.07499999999999"/>
    <n v="15.25"/>
    <n v="167.75"/>
    <n v="0.25925925925925924"/>
    <s v="Grande"/>
    <b v="0"/>
    <x v="22"/>
    <x v="477"/>
    <n v="-4.5750000000000028"/>
    <n v="-50.325000000000031"/>
    <n v="620.67499999999995"/>
    <n v="-8.1081081081081141E-2"/>
  </r>
  <r>
    <x v="343"/>
    <s v="P0008"/>
    <n v="10"/>
    <x v="2"/>
    <x v="0"/>
    <n v="7.0000000000000007E-2"/>
    <s v="Product08"/>
    <x v="3"/>
    <s v="Kg"/>
    <n v="83"/>
    <n v="94.62"/>
    <n v="830"/>
    <n v="946.2"/>
    <n v="4"/>
    <x v="10"/>
    <x v="1"/>
    <n v="66.233999999999995"/>
    <n v="11.62"/>
    <n v="116.2"/>
    <n v="9.9099099099099114E-2"/>
    <s v="Pequeña"/>
    <b v="0"/>
    <x v="22"/>
    <x v="478"/>
    <n v="4.9966000000000008"/>
    <n v="49.966000000000008"/>
    <n v="879.96600000000001"/>
    <n v="5.6781739294472749E-2"/>
  </r>
  <r>
    <x v="344"/>
    <s v="P0019"/>
    <n v="15"/>
    <x v="2"/>
    <x v="1"/>
    <n v="0.34"/>
    <s v="Product19"/>
    <x v="2"/>
    <s v="Ft"/>
    <n v="150"/>
    <n v="210"/>
    <n v="2250"/>
    <n v="3150"/>
    <n v="5"/>
    <x v="10"/>
    <x v="1"/>
    <n v="1071"/>
    <n v="60"/>
    <n v="900"/>
    <n v="0.22480620155038761"/>
    <s v="Pequeña"/>
    <b v="1"/>
    <x v="22"/>
    <x v="479"/>
    <n v="-11.400000000000006"/>
    <n v="-171.00000000000009"/>
    <n v="2079"/>
    <n v="-8.2251082251082297E-2"/>
  </r>
  <r>
    <x v="345"/>
    <s v="P0043"/>
    <n v="13"/>
    <x v="2"/>
    <x v="1"/>
    <n v="0.09"/>
    <s v="Product43"/>
    <x v="1"/>
    <s v="Kg"/>
    <n v="67"/>
    <n v="83.08"/>
    <n v="871"/>
    <n v="1080.04"/>
    <n v="6"/>
    <x v="10"/>
    <x v="1"/>
    <n v="97.203599999999994"/>
    <n v="16.079999999999998"/>
    <n v="209.04"/>
    <n v="0.2537313432835821"/>
    <s v="Mediana"/>
    <b v="1"/>
    <x v="22"/>
    <x v="480"/>
    <n v="8.602800000000002"/>
    <n v="111.83640000000003"/>
    <n v="982.83639999999991"/>
    <n v="0.11378943637008157"/>
  </r>
  <r>
    <x v="345"/>
    <s v="P0015"/>
    <n v="13"/>
    <x v="1"/>
    <x v="0"/>
    <n v="0.48"/>
    <s v="Product15"/>
    <x v="2"/>
    <s v="No."/>
    <n v="12"/>
    <n v="15.72"/>
    <n v="156"/>
    <n v="204.36"/>
    <n v="6"/>
    <x v="10"/>
    <x v="1"/>
    <n v="98.092799999999997"/>
    <n v="3.72"/>
    <n v="48.36"/>
    <n v="0.23664122137404583"/>
    <s v="Grande"/>
    <b v="0"/>
    <x v="22"/>
    <x v="481"/>
    <n v="-3.8255999999999997"/>
    <n v="-49.732799999999997"/>
    <n v="106.26720000000002"/>
    <n v="-0.46799765120375797"/>
  </r>
  <r>
    <x v="345"/>
    <s v="P0042"/>
    <n v="13"/>
    <x v="2"/>
    <x v="1"/>
    <n v="0.27"/>
    <s v="Product42"/>
    <x v="1"/>
    <s v="Ft"/>
    <n v="120"/>
    <n v="162"/>
    <n v="1560"/>
    <n v="2106"/>
    <n v="6"/>
    <x v="10"/>
    <x v="1"/>
    <n v="568.62"/>
    <n v="42"/>
    <n v="546"/>
    <n v="0.26470588235294124"/>
    <s v="Mediana"/>
    <b v="1"/>
    <x v="22"/>
    <x v="482"/>
    <n v="-1.7400000000000091"/>
    <n v="-22.620000000000118"/>
    <n v="1537.38"/>
    <n v="-1.4713343480466844E-2"/>
  </r>
  <r>
    <x v="346"/>
    <s v="P0040"/>
    <n v="13"/>
    <x v="1"/>
    <x v="1"/>
    <n v="0.53"/>
    <s v="Product40"/>
    <x v="1"/>
    <s v="Kg"/>
    <n v="90"/>
    <n v="115.2"/>
    <n v="1170"/>
    <n v="1497.6"/>
    <n v="7"/>
    <x v="10"/>
    <x v="1"/>
    <n v="793.72799999999995"/>
    <n v="25.2"/>
    <n v="327.60000000000002"/>
    <n v="0.2"/>
    <s v="Pequeña"/>
    <b v="1"/>
    <x v="22"/>
    <x v="483"/>
    <n v="-35.856000000000002"/>
    <n v="-466.12800000000004"/>
    <n v="703.87199999999996"/>
    <n v="-0.66223404255319163"/>
  </r>
  <r>
    <x v="347"/>
    <s v="P0036"/>
    <n v="11"/>
    <x v="0"/>
    <x v="1"/>
    <n v="0.14000000000000001"/>
    <s v="Product36"/>
    <x v="4"/>
    <s v="Kg"/>
    <n v="90"/>
    <n v="96.3"/>
    <n v="990"/>
    <n v="1059.3"/>
    <n v="8"/>
    <x v="10"/>
    <x v="1"/>
    <n v="148.30199999999999"/>
    <n v="6.3"/>
    <n v="69.3"/>
    <n v="0.1228070175438597"/>
    <s v="Grande"/>
    <b v="1"/>
    <x v="22"/>
    <x v="484"/>
    <n v="-7.1820000000000022"/>
    <n v="-79.002000000000024"/>
    <n v="910.99799999999993"/>
    <n v="-8.6720278200391257E-2"/>
  </r>
  <r>
    <x v="347"/>
    <s v="P0019"/>
    <n v="10"/>
    <x v="0"/>
    <x v="0"/>
    <n v="0.34"/>
    <s v="Product19"/>
    <x v="2"/>
    <s v="Ft"/>
    <n v="150"/>
    <n v="210"/>
    <n v="1500"/>
    <n v="2100"/>
    <n v="8"/>
    <x v="10"/>
    <x v="1"/>
    <n v="714"/>
    <n v="60"/>
    <n v="600"/>
    <n v="0.2857142857142857"/>
    <s v="Mediana"/>
    <b v="0"/>
    <x v="22"/>
    <x v="485"/>
    <n v="-11.400000000000006"/>
    <n v="-114.00000000000006"/>
    <n v="1386"/>
    <n v="-8.2251082251082297E-2"/>
  </r>
  <r>
    <x v="348"/>
    <s v="P0027"/>
    <n v="8"/>
    <x v="1"/>
    <x v="1"/>
    <n v="0.18"/>
    <s v="Product27"/>
    <x v="4"/>
    <s v="Lt"/>
    <n v="48"/>
    <n v="57.12"/>
    <n v="384"/>
    <n v="456.96"/>
    <n v="9"/>
    <x v="10"/>
    <x v="1"/>
    <n v="82.252799999999993"/>
    <n v="9.1199999999999992"/>
    <n v="72.959999999999994"/>
    <n v="0.23664122137404581"/>
    <s v="Mediana"/>
    <b v="1"/>
    <x v="22"/>
    <x v="486"/>
    <n v="-1.1616"/>
    <n v="-9.2927999999999997"/>
    <n v="374.7072"/>
    <n v="-2.4800163968026236E-2"/>
  </r>
  <r>
    <x v="349"/>
    <s v="P0018"/>
    <n v="7"/>
    <x v="2"/>
    <x v="0"/>
    <n v="0.14000000000000001"/>
    <s v="Product18"/>
    <x v="2"/>
    <s v="No."/>
    <n v="37"/>
    <n v="49.21"/>
    <n v="259"/>
    <n v="344.47"/>
    <n v="10"/>
    <x v="10"/>
    <x v="1"/>
    <n v="48.2258"/>
    <n v="12.21"/>
    <n v="85.47"/>
    <n v="0.19354838709677416"/>
    <s v="Grande"/>
    <b v="0"/>
    <x v="22"/>
    <x v="487"/>
    <n v="5.3205999999999989"/>
    <n v="37.244199999999992"/>
    <n v="296.24420000000003"/>
    <n v="0.12572127994404611"/>
  </r>
  <r>
    <x v="350"/>
    <s v="P0027"/>
    <n v="10"/>
    <x v="0"/>
    <x v="1"/>
    <n v="0"/>
    <s v="Product27"/>
    <x v="4"/>
    <s v="Lt"/>
    <n v="48"/>
    <n v="57.12"/>
    <n v="480"/>
    <n v="571.20000000000005"/>
    <n v="13"/>
    <x v="10"/>
    <x v="1"/>
    <n v="0"/>
    <n v="9.1199999999999992"/>
    <n v="91.2"/>
    <n v="0.25925925925925924"/>
    <s v="Pequeña"/>
    <b v="1"/>
    <x v="22"/>
    <x v="488"/>
    <n v="9.1199999999999974"/>
    <n v="91.199999999999974"/>
    <n v="571.20000000000005"/>
    <n v="0.15966386554621842"/>
  </r>
  <r>
    <x v="351"/>
    <s v="P0002"/>
    <n v="1"/>
    <x v="2"/>
    <x v="1"/>
    <n v="0.15"/>
    <s v="Product02"/>
    <x v="3"/>
    <s v="Kg"/>
    <n v="105"/>
    <n v="142.80000000000001"/>
    <n v="105"/>
    <n v="142.80000000000001"/>
    <n v="14"/>
    <x v="10"/>
    <x v="1"/>
    <n v="21.42"/>
    <n v="37.799999999999997"/>
    <n v="37.799999999999997"/>
    <n v="0.21875000000000003"/>
    <s v="Pequeña"/>
    <b v="1"/>
    <x v="22"/>
    <x v="489"/>
    <n v="16.38000000000001"/>
    <n v="16.38000000000001"/>
    <n v="121.38000000000001"/>
    <n v="0.13494809688581322"/>
  </r>
  <r>
    <x v="352"/>
    <s v="P0012"/>
    <n v="14"/>
    <x v="2"/>
    <x v="1"/>
    <n v="0.04"/>
    <s v="Product12"/>
    <x v="2"/>
    <s v="Kg"/>
    <n v="73"/>
    <n v="94.17"/>
    <n v="1022"/>
    <n v="1318.38"/>
    <n v="15"/>
    <x v="10"/>
    <x v="1"/>
    <n v="52.735199999999999"/>
    <n v="21.17"/>
    <n v="296.38"/>
    <n v="6.5420560747663531E-2"/>
    <s v="Pequeña"/>
    <b v="1"/>
    <x v="22"/>
    <x v="490"/>
    <n v="17.403199999999998"/>
    <n v="243.64479999999998"/>
    <n v="1265.6448"/>
    <n v="0.19250645994832039"/>
  </r>
  <r>
    <x v="353"/>
    <s v="P0017"/>
    <n v="8"/>
    <x v="1"/>
    <x v="0"/>
    <n v="0.41"/>
    <s v="Product17"/>
    <x v="2"/>
    <s v="Ft"/>
    <n v="134"/>
    <n v="156.78"/>
    <n v="1072"/>
    <n v="1254.24"/>
    <n v="16"/>
    <x v="10"/>
    <x v="1"/>
    <n v="514.23839999999996"/>
    <n v="22.78"/>
    <n v="182.24"/>
    <n v="0.2857142857142857"/>
    <s v="Pequeña"/>
    <b v="0"/>
    <x v="22"/>
    <x v="491"/>
    <n v="-41.499799999999993"/>
    <n v="-331.99839999999995"/>
    <n v="740.00160000000005"/>
    <n v="-0.44864551644212652"/>
  </r>
  <r>
    <x v="354"/>
    <s v="P0034"/>
    <n v="8"/>
    <x v="2"/>
    <x v="1"/>
    <n v="0.33"/>
    <s v="Product34"/>
    <x v="4"/>
    <s v="Lt"/>
    <n v="55"/>
    <n v="58.3"/>
    <n v="440"/>
    <n v="466.4"/>
    <n v="18"/>
    <x v="10"/>
    <x v="1"/>
    <n v="153.91200000000001"/>
    <n v="3.3"/>
    <n v="26.4"/>
    <n v="0.15966386554621845"/>
    <s v="Mediana"/>
    <b v="1"/>
    <x v="22"/>
    <x v="492"/>
    <n v="-15.939000000000007"/>
    <n v="-127.51200000000006"/>
    <n v="312.48799999999994"/>
    <n v="-0.40805406927626048"/>
  </r>
  <r>
    <x v="355"/>
    <s v="P0020"/>
    <n v="6"/>
    <x v="2"/>
    <x v="1"/>
    <n v="0.24"/>
    <s v="Product20"/>
    <x v="0"/>
    <s v="Lt"/>
    <n v="61"/>
    <n v="76.25"/>
    <n v="366"/>
    <n v="457.5"/>
    <n v="21"/>
    <x v="10"/>
    <x v="1"/>
    <n v="109.8"/>
    <n v="15.25"/>
    <n v="91.5"/>
    <n v="0.24812030075187969"/>
    <s v="Mediana"/>
    <b v="1"/>
    <x v="22"/>
    <x v="493"/>
    <n v="-3.0499999999999972"/>
    <n v="-18.299999999999983"/>
    <n v="347.7"/>
    <n v="-5.2631578947368376E-2"/>
  </r>
  <r>
    <x v="356"/>
    <s v="P0036"/>
    <n v="12"/>
    <x v="1"/>
    <x v="0"/>
    <n v="0.16"/>
    <s v="Product36"/>
    <x v="4"/>
    <s v="Kg"/>
    <n v="90"/>
    <n v="96.3"/>
    <n v="1080"/>
    <n v="1155.5999999999999"/>
    <n v="23"/>
    <x v="10"/>
    <x v="1"/>
    <n v="184.89599999999999"/>
    <n v="6.3"/>
    <n v="75.599999999999994"/>
    <n v="0.15966386554621842"/>
    <s v="Pequeña"/>
    <b v="0"/>
    <x v="22"/>
    <x v="494"/>
    <n v="-9.1080000000000041"/>
    <n v="-109.29600000000005"/>
    <n v="970.70399999999995"/>
    <n v="-0.11259457053849582"/>
  </r>
  <r>
    <x v="357"/>
    <s v="P0004"/>
    <n v="5"/>
    <x v="2"/>
    <x v="1"/>
    <n v="0.38"/>
    <s v="Product04"/>
    <x v="3"/>
    <s v="Lt"/>
    <n v="44"/>
    <n v="48.84"/>
    <n v="220"/>
    <n v="244.2"/>
    <n v="25"/>
    <x v="10"/>
    <x v="1"/>
    <n v="92.796000000000006"/>
    <n v="4.84"/>
    <n v="24.2"/>
    <n v="0.26470588235294124"/>
    <s v="Pequeña"/>
    <b v="1"/>
    <x v="22"/>
    <x v="495"/>
    <n v="-13.719199999999997"/>
    <n v="-68.595999999999989"/>
    <n v="151.404"/>
    <n v="-0.45306596919500142"/>
  </r>
  <r>
    <x v="358"/>
    <s v="P0032"/>
    <n v="5"/>
    <x v="2"/>
    <x v="0"/>
    <n v="0.52"/>
    <s v="Product32"/>
    <x v="4"/>
    <s v="Kg"/>
    <n v="89"/>
    <n v="117.48"/>
    <n v="445"/>
    <n v="587.4"/>
    <n v="26"/>
    <x v="10"/>
    <x v="1"/>
    <n v="305.44799999999998"/>
    <n v="28.48"/>
    <n v="142.4"/>
    <n v="0.22480620155038758"/>
    <s v="Mediana"/>
    <b v="0"/>
    <x v="22"/>
    <x v="496"/>
    <n v="-32.6096"/>
    <n v="-163.048"/>
    <n v="281.952"/>
    <n v="-0.57828282828282829"/>
  </r>
  <r>
    <x v="359"/>
    <s v="P0034"/>
    <n v="15"/>
    <x v="2"/>
    <x v="0"/>
    <n v="0.36"/>
    <s v="Product34"/>
    <x v="4"/>
    <s v="Lt"/>
    <n v="55"/>
    <n v="58.3"/>
    <n v="825"/>
    <n v="874.5"/>
    <n v="27"/>
    <x v="10"/>
    <x v="1"/>
    <n v="314.82"/>
    <n v="3.3"/>
    <n v="49.5"/>
    <n v="0.14529914529914531"/>
    <s v="Pequeña"/>
    <b v="0"/>
    <x v="22"/>
    <x v="497"/>
    <n v="-17.688000000000002"/>
    <n v="-265.32000000000005"/>
    <n v="559.68000000000006"/>
    <n v="-0.47405660377358494"/>
  </r>
  <r>
    <x v="360"/>
    <s v="P0031"/>
    <n v="8"/>
    <x v="2"/>
    <x v="1"/>
    <n v="0.16"/>
    <s v="Product31"/>
    <x v="4"/>
    <s v="Kg"/>
    <n v="93"/>
    <n v="104.16"/>
    <n v="744"/>
    <n v="833.28"/>
    <n v="28"/>
    <x v="10"/>
    <x v="1"/>
    <n v="133.32480000000001"/>
    <n v="11.16"/>
    <n v="89.28"/>
    <n v="5.6603773584905613E-2"/>
    <s v="Pequeña"/>
    <b v="1"/>
    <x v="22"/>
    <x v="498"/>
    <n v="-5.5056000000000012"/>
    <n v="-44.044800000000009"/>
    <n v="699.95519999999999"/>
    <n v="-6.2925170068027225E-2"/>
  </r>
  <r>
    <x v="361"/>
    <s v="P0015"/>
    <n v="2"/>
    <x v="2"/>
    <x v="0"/>
    <n v="0.41"/>
    <s v="Product15"/>
    <x v="2"/>
    <s v="No."/>
    <n v="12"/>
    <n v="15.72"/>
    <n v="24"/>
    <n v="31.44"/>
    <n v="30"/>
    <x v="10"/>
    <x v="1"/>
    <n v="12.8904"/>
    <n v="3.72"/>
    <n v="7.44"/>
    <n v="0.2"/>
    <s v="Mediana"/>
    <b v="0"/>
    <x v="22"/>
    <x v="499"/>
    <n v="-2.7251999999999992"/>
    <n v="-5.4503999999999984"/>
    <n v="18.549600000000002"/>
    <n v="-0.29382843834907479"/>
  </r>
  <r>
    <x v="362"/>
    <s v="P0028"/>
    <n v="5"/>
    <x v="0"/>
    <x v="1"/>
    <n v="0.54"/>
    <s v="Product28"/>
    <x v="4"/>
    <s v="No."/>
    <n v="37"/>
    <n v="41.81"/>
    <n v="185"/>
    <n v="209.05"/>
    <n v="3"/>
    <x v="11"/>
    <x v="1"/>
    <n v="112.887"/>
    <n v="4.8099999999999996"/>
    <n v="24.05"/>
    <n v="6.5420560747663531E-2"/>
    <s v="Pequeña"/>
    <b v="1"/>
    <x v="23"/>
    <x v="500"/>
    <n v="-17.767400000000002"/>
    <n v="-88.837000000000018"/>
    <n v="96.163000000000011"/>
    <n v="-0.92381685263562918"/>
  </r>
  <r>
    <x v="363"/>
    <s v="P0026"/>
    <n v="10"/>
    <x v="2"/>
    <x v="1"/>
    <n v="0.43"/>
    <s v="Product26"/>
    <x v="4"/>
    <s v="No."/>
    <n v="18"/>
    <n v="24.66"/>
    <n v="180"/>
    <n v="246.6"/>
    <n v="4"/>
    <x v="11"/>
    <x v="1"/>
    <n v="106.038"/>
    <n v="6.66"/>
    <n v="66.599999999999994"/>
    <n v="9.9099099099099169E-2"/>
    <s v="Pequeña"/>
    <b v="1"/>
    <x v="23"/>
    <x v="501"/>
    <n v="-3.9437999999999995"/>
    <n v="-39.437999999999995"/>
    <n v="140.56200000000001"/>
    <n v="-0.28057369701626322"/>
  </r>
  <r>
    <x v="363"/>
    <s v="P0044"/>
    <n v="15"/>
    <x v="2"/>
    <x v="1"/>
    <n v="0.16"/>
    <s v="Product44"/>
    <x v="1"/>
    <s v="Kg"/>
    <n v="76"/>
    <n v="82.08"/>
    <n v="1140"/>
    <n v="1231.2"/>
    <n v="4"/>
    <x v="11"/>
    <x v="1"/>
    <n v="196.99199999999999"/>
    <n v="6.08"/>
    <n v="91.2"/>
    <n v="0.24242424242424249"/>
    <s v="Pequeña"/>
    <b v="1"/>
    <x v="23"/>
    <x v="502"/>
    <n v="-7.0528000000000048"/>
    <n v="-105.79200000000007"/>
    <n v="1034.2080000000001"/>
    <n v="-0.10229276895943569"/>
  </r>
  <r>
    <x v="364"/>
    <s v="P0038"/>
    <n v="12"/>
    <x v="2"/>
    <x v="1"/>
    <n v="0.54"/>
    <s v="Product38"/>
    <x v="1"/>
    <s v="Kg"/>
    <n v="72"/>
    <n v="79.92"/>
    <n v="864"/>
    <n v="959.04"/>
    <n v="7"/>
    <x v="11"/>
    <x v="1"/>
    <n v="517.88160000000005"/>
    <n v="7.92"/>
    <n v="95.04"/>
    <n v="5.6603773584905613E-2"/>
    <s v="Pequeña"/>
    <b v="1"/>
    <x v="23"/>
    <x v="503"/>
    <n v="-35.236800000000002"/>
    <n v="-422.84160000000003"/>
    <n v="441.15839999999992"/>
    <n v="-0.95848021934978478"/>
  </r>
  <r>
    <x v="364"/>
    <s v="P0016"/>
    <n v="13"/>
    <x v="2"/>
    <x v="0"/>
    <n v="0.33"/>
    <s v="Product16"/>
    <x v="2"/>
    <s v="No."/>
    <n v="13"/>
    <n v="16.64"/>
    <n v="169"/>
    <n v="216.32"/>
    <n v="7"/>
    <x v="11"/>
    <x v="1"/>
    <n v="71.385599999999997"/>
    <n v="3.64"/>
    <n v="47.32"/>
    <n v="0.10714285714285711"/>
    <s v="Mediana"/>
    <b v="0"/>
    <x v="23"/>
    <x v="504"/>
    <n v="-1.8511999999999986"/>
    <n v="-24.065599999999982"/>
    <n v="144.93439999999998"/>
    <n v="-0.16604477611940288"/>
  </r>
  <r>
    <x v="365"/>
    <s v="P0027"/>
    <n v="5"/>
    <x v="2"/>
    <x v="0"/>
    <n v="7.0000000000000007E-2"/>
    <s v="Product27"/>
    <x v="4"/>
    <s v="Lt"/>
    <n v="48"/>
    <n v="57.12"/>
    <n v="240"/>
    <n v="285.60000000000002"/>
    <n v="11"/>
    <x v="11"/>
    <x v="1"/>
    <n v="19.992000000000001"/>
    <n v="9.1199999999999992"/>
    <n v="45.6"/>
    <n v="0.23664122137404583"/>
    <s v="Pequeña"/>
    <b v="0"/>
    <x v="23"/>
    <x v="505"/>
    <n v="5.1216000000000008"/>
    <n v="25.608000000000004"/>
    <n v="265.608"/>
    <n v="9.6412758651847855E-2"/>
  </r>
  <r>
    <x v="365"/>
    <s v="P0013"/>
    <n v="9"/>
    <x v="0"/>
    <x v="0"/>
    <n v="0.47"/>
    <s v="Product13"/>
    <x v="2"/>
    <s v="Kg"/>
    <n v="112"/>
    <n v="122.08"/>
    <n v="1008"/>
    <n v="1098.72"/>
    <n v="11"/>
    <x v="11"/>
    <x v="1"/>
    <n v="516.39840000000004"/>
    <n v="10.08"/>
    <n v="90.72"/>
    <n v="0.11504424778761067"/>
    <s v="Pequeña"/>
    <b v="0"/>
    <x v="23"/>
    <x v="506"/>
    <n v="-47.297599999999989"/>
    <n v="-425.6783999999999"/>
    <n v="582.32159999999999"/>
    <n v="-0.73100225030292521"/>
  </r>
  <r>
    <x v="365"/>
    <s v="P0014"/>
    <n v="10"/>
    <x v="1"/>
    <x v="1"/>
    <n v="0.28000000000000003"/>
    <s v="Product14"/>
    <x v="2"/>
    <s v="Kg"/>
    <n v="112"/>
    <n v="146.72"/>
    <n v="1120"/>
    <n v="1467.2"/>
    <n v="11"/>
    <x v="11"/>
    <x v="1"/>
    <n v="410.81599999999997"/>
    <n v="34.72"/>
    <n v="347.2"/>
    <n v="0.27007299270072993"/>
    <s v="Pequeña"/>
    <b v="1"/>
    <x v="23"/>
    <x v="507"/>
    <n v="-6.3616000000000099"/>
    <n v="-63.616000000000099"/>
    <n v="1056.384"/>
    <n v="-6.0220525869380925E-2"/>
  </r>
  <r>
    <x v="366"/>
    <s v="P0030"/>
    <n v="9"/>
    <x v="0"/>
    <x v="1"/>
    <n v="0.28999999999999998"/>
    <s v="Product30"/>
    <x v="4"/>
    <s v="Ft"/>
    <n v="148"/>
    <n v="201.28"/>
    <n v="1332"/>
    <n v="1811.52"/>
    <n v="12"/>
    <x v="11"/>
    <x v="1"/>
    <n v="525.34079999999994"/>
    <n v="53.28"/>
    <n v="479.52"/>
    <n v="7.4074074074074056E-2"/>
    <s v="Mediana"/>
    <b v="1"/>
    <x v="23"/>
    <x v="508"/>
    <n v="-5.0911999999999864"/>
    <n v="-45.820799999999878"/>
    <n v="1286.1792"/>
    <n v="-3.5625517812758807E-2"/>
  </r>
  <r>
    <x v="366"/>
    <s v="P0041"/>
    <n v="10"/>
    <x v="0"/>
    <x v="0"/>
    <n v="0.03"/>
    <s v="Product41"/>
    <x v="1"/>
    <s v="Ft"/>
    <n v="138"/>
    <n v="173.88"/>
    <n v="1380"/>
    <n v="1738.8"/>
    <n v="12"/>
    <x v="11"/>
    <x v="1"/>
    <n v="52.164000000000001"/>
    <n v="35.880000000000003"/>
    <n v="358.8"/>
    <n v="9.9099099099099114E-2"/>
    <s v="Mediana"/>
    <b v="0"/>
    <x v="23"/>
    <x v="509"/>
    <n v="30.663600000000002"/>
    <n v="306.63600000000002"/>
    <n v="1686.636"/>
    <n v="0.18180330551464574"/>
  </r>
  <r>
    <x v="367"/>
    <s v="P0005"/>
    <n v="4"/>
    <x v="2"/>
    <x v="1"/>
    <n v="0.5"/>
    <s v="Product05"/>
    <x v="3"/>
    <s v="Ft"/>
    <n v="133"/>
    <n v="155.61000000000001"/>
    <n v="532"/>
    <n v="622.44000000000005"/>
    <n v="14"/>
    <x v="11"/>
    <x v="1"/>
    <n v="311.22000000000003"/>
    <n v="22.61"/>
    <n v="90.44"/>
    <n v="0.21875000000000003"/>
    <s v="Mediana"/>
    <b v="1"/>
    <x v="23"/>
    <x v="510"/>
    <n v="-55.194999999999993"/>
    <n v="-220.77999999999997"/>
    <n v="311.22000000000003"/>
    <n v="-0.70940170940170921"/>
  </r>
  <r>
    <x v="368"/>
    <s v="P0009"/>
    <n v="13"/>
    <x v="2"/>
    <x v="0"/>
    <n v="0.5"/>
    <s v="Product09"/>
    <x v="3"/>
    <s v="No."/>
    <n v="6"/>
    <n v="7.86"/>
    <n v="78"/>
    <n v="102.18"/>
    <n v="15"/>
    <x v="11"/>
    <x v="1"/>
    <n v="51.09"/>
    <n v="1.86"/>
    <n v="24.18"/>
    <n v="9.9099099099099128E-2"/>
    <s v="Mediana"/>
    <b v="0"/>
    <x v="23"/>
    <x v="511"/>
    <n v="-2.0699999999999998"/>
    <n v="-26.909999999999997"/>
    <n v="51.09"/>
    <n v="-0.52671755725190827"/>
  </r>
  <r>
    <x v="369"/>
    <s v="P0044"/>
    <n v="7"/>
    <x v="2"/>
    <x v="0"/>
    <n v="0.38"/>
    <s v="Product44"/>
    <x v="1"/>
    <s v="Kg"/>
    <n v="76"/>
    <n v="82.08"/>
    <n v="532"/>
    <n v="574.55999999999995"/>
    <n v="19"/>
    <x v="11"/>
    <x v="1"/>
    <n v="218.33279999999999"/>
    <n v="6.08"/>
    <n v="42.56"/>
    <n v="0.15966386554621842"/>
    <s v="Pequeña"/>
    <b v="0"/>
    <x v="23"/>
    <x v="512"/>
    <n v="-25.110399999999998"/>
    <n v="-175.77279999999999"/>
    <n v="356.22719999999993"/>
    <n v="-0.49342891278375156"/>
  </r>
  <r>
    <x v="369"/>
    <s v="P0011"/>
    <n v="14"/>
    <x v="2"/>
    <x v="1"/>
    <n v="0.31"/>
    <s v="Product11"/>
    <x v="2"/>
    <s v="Lt"/>
    <n v="44"/>
    <n v="48.4"/>
    <n v="616"/>
    <n v="677.6"/>
    <n v="19"/>
    <x v="11"/>
    <x v="1"/>
    <n v="210.05600000000001"/>
    <n v="4.4000000000000004"/>
    <n v="61.6"/>
    <n v="8.2568807339449532E-2"/>
    <s v="Pequeña"/>
    <b v="1"/>
    <x v="23"/>
    <x v="513"/>
    <n v="-10.603999999999999"/>
    <n v="-148.45599999999999"/>
    <n v="467.54399999999998"/>
    <n v="-0.3175230566534914"/>
  </r>
  <r>
    <x v="369"/>
    <s v="P0009"/>
    <n v="11"/>
    <x v="1"/>
    <x v="0"/>
    <n v="0.24"/>
    <s v="Product09"/>
    <x v="3"/>
    <s v="No."/>
    <n v="6"/>
    <n v="7.86"/>
    <n v="66"/>
    <n v="86.46"/>
    <n v="19"/>
    <x v="11"/>
    <x v="1"/>
    <n v="20.750399999999999"/>
    <n v="1.86"/>
    <n v="20.46"/>
    <n v="0.23664122137404578"/>
    <s v="Pequeña"/>
    <b v="0"/>
    <x v="23"/>
    <x v="514"/>
    <n v="-2.6399999999999757E-2"/>
    <n v="-0.29039999999999733"/>
    <n v="65.709599999999995"/>
    <n v="-4.4194455604660106E-3"/>
  </r>
  <r>
    <x v="370"/>
    <s v="P0006"/>
    <n v="10"/>
    <x v="2"/>
    <x v="0"/>
    <n v="0.45"/>
    <s v="Product06"/>
    <x v="3"/>
    <s v="Kg"/>
    <n v="75"/>
    <n v="85.5"/>
    <n v="750"/>
    <n v="855"/>
    <n v="21"/>
    <x v="11"/>
    <x v="1"/>
    <n v="384.75"/>
    <n v="10.5"/>
    <n v="105"/>
    <n v="0.20634920634920634"/>
    <s v="Pequeña"/>
    <b v="0"/>
    <x v="23"/>
    <x v="515"/>
    <n v="-27.975000000000001"/>
    <n v="-279.75"/>
    <n v="470.25"/>
    <n v="-0.59489633173843703"/>
  </r>
  <r>
    <x v="371"/>
    <s v="P0008"/>
    <n v="15"/>
    <x v="2"/>
    <x v="0"/>
    <n v="0.33"/>
    <s v="Product08"/>
    <x v="3"/>
    <s v="Kg"/>
    <n v="83"/>
    <n v="94.62"/>
    <n v="1245"/>
    <n v="1419.3"/>
    <n v="29"/>
    <x v="11"/>
    <x v="1"/>
    <n v="468.36900000000003"/>
    <n v="11.62"/>
    <n v="174.3"/>
    <n v="0.26470588235294118"/>
    <s v="Pequeña"/>
    <b v="0"/>
    <x v="23"/>
    <x v="516"/>
    <n v="-19.604599999999998"/>
    <n v="-294.06899999999996"/>
    <n v="950.93099999999993"/>
    <n v="-0.30924325739722441"/>
  </r>
  <r>
    <x v="371"/>
    <s v="P0042"/>
    <n v="1"/>
    <x v="0"/>
    <x v="1"/>
    <n v="0.37"/>
    <s v="Product42"/>
    <x v="1"/>
    <s v="Ft"/>
    <n v="120"/>
    <n v="162"/>
    <n v="120"/>
    <n v="162"/>
    <n v="29"/>
    <x v="11"/>
    <x v="1"/>
    <n v="59.94"/>
    <n v="42"/>
    <n v="42"/>
    <n v="0.14529914529914537"/>
    <s v="Pequeña"/>
    <b v="1"/>
    <x v="23"/>
    <x v="517"/>
    <n v="-17.939999999999998"/>
    <n v="-17.939999999999998"/>
    <n v="102.06"/>
    <n v="-0.17577895355673132"/>
  </r>
  <r>
    <x v="372"/>
    <s v="P0041"/>
    <n v="14"/>
    <x v="2"/>
    <x v="0"/>
    <n v="0.21"/>
    <s v="Product41"/>
    <x v="1"/>
    <s v="Ft"/>
    <n v="138"/>
    <n v="173.88"/>
    <n v="1932"/>
    <n v="2434.3200000000002"/>
    <n v="30"/>
    <x v="11"/>
    <x v="1"/>
    <n v="511.2072"/>
    <n v="35.880000000000003"/>
    <n v="502.32"/>
    <n v="0.23664122137404572"/>
    <s v="Mediana"/>
    <b v="0"/>
    <x v="23"/>
    <x v="518"/>
    <n v="-0.63480000000001269"/>
    <n v="-8.8872000000001776"/>
    <n v="1923.1128000000001"/>
    <n v="-4.6212577858148396E-3"/>
  </r>
  <r>
    <x v="373"/>
    <s v="P0033"/>
    <n v="12"/>
    <x v="1"/>
    <x v="0"/>
    <n v="0.45"/>
    <s v="Product33"/>
    <x v="4"/>
    <s v="Kg"/>
    <n v="95"/>
    <n v="119.7"/>
    <n v="1140"/>
    <n v="1436.4"/>
    <n v="31"/>
    <x v="11"/>
    <x v="1"/>
    <n v="646.38"/>
    <n v="24.7"/>
    <n v="296.39999999999998"/>
    <n v="0.23664122137404575"/>
    <s v="Pequeña"/>
    <b v="0"/>
    <x v="23"/>
    <x v="519"/>
    <n v="-29.164999999999992"/>
    <n v="-349.9799999999999"/>
    <n v="790.0200000000001"/>
    <n v="-0.44300144300144284"/>
  </r>
  <r>
    <x v="373"/>
    <s v="P0011"/>
    <n v="6"/>
    <x v="1"/>
    <x v="0"/>
    <n v="0.22"/>
    <s v="Product11"/>
    <x v="2"/>
    <s v="Lt"/>
    <n v="44"/>
    <n v="48.4"/>
    <n v="264"/>
    <n v="290.39999999999998"/>
    <n v="31"/>
    <x v="11"/>
    <x v="1"/>
    <n v="63.887999999999998"/>
    <n v="4.4000000000000004"/>
    <n v="26.4"/>
    <n v="7.4074074074074056E-2"/>
    <s v="Grande"/>
    <b v="0"/>
    <x v="23"/>
    <x v="520"/>
    <n v="-6.2480000000000047"/>
    <n v="-37.488000000000028"/>
    <n v="226.51199999999997"/>
    <n v="-0.1655011655011656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D4CF3D-6396-4B7B-9D90-2B102A4648F5}" name="TablaDinámica2"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6">
  <location ref="I3:O7" firstHeaderRow="1" firstDataRow="2" firstDataCol="1"/>
  <pivotFields count="24">
    <pivotField numFmtId="14" showAll="0"/>
    <pivotField showAll="0"/>
    <pivotField numFmtId="1" showAll="0"/>
    <pivotField showAll="0"/>
    <pivotField axis="axisRow" showAll="0">
      <items count="3">
        <item x="1"/>
        <item x="0"/>
        <item t="default"/>
      </items>
    </pivotField>
    <pivotField numFmtId="9" showAll="0"/>
    <pivotField showAll="0"/>
    <pivotField axis="axisCol"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dataField="1" numFmtId="164" showAll="0"/>
    <pivotField numFmtId="164" showAll="0"/>
    <pivotField showAll="0"/>
    <pivotField showAll="0"/>
    <pivotField showAll="0"/>
    <pivotField showAll="0"/>
  </pivotFields>
  <rowFields count="1">
    <field x="4"/>
  </rowFields>
  <rowItems count="3">
    <i>
      <x/>
    </i>
    <i>
      <x v="1"/>
    </i>
    <i t="grand">
      <x/>
    </i>
  </rowItems>
  <colFields count="1">
    <field x="7"/>
  </colFields>
  <colItems count="6">
    <i>
      <x/>
    </i>
    <i>
      <x v="1"/>
    </i>
    <i>
      <x v="2"/>
    </i>
    <i>
      <x v="3"/>
    </i>
    <i>
      <x v="4"/>
    </i>
    <i t="grand">
      <x/>
    </i>
  </colItems>
  <dataFields count="1">
    <dataField name="Suma de total_profit" fld="18" showDataAs="percentOfRow" baseField="0" baseItem="0" numFmtId="10"/>
  </dataFields>
  <chartFormats count="5">
    <chartFormat chart="10" format="0" series="1">
      <pivotArea type="data" outline="0" fieldPosition="0">
        <references count="2">
          <reference field="4294967294" count="1" selected="0">
            <x v="0"/>
          </reference>
          <reference field="7" count="1" selected="0">
            <x v="0"/>
          </reference>
        </references>
      </pivotArea>
    </chartFormat>
    <chartFormat chart="10" format="1" series="1">
      <pivotArea type="data" outline="0" fieldPosition="0">
        <references count="2">
          <reference field="4294967294" count="1" selected="0">
            <x v="0"/>
          </reference>
          <reference field="7" count="1" selected="0">
            <x v="1"/>
          </reference>
        </references>
      </pivotArea>
    </chartFormat>
    <chartFormat chart="10" format="2" series="1">
      <pivotArea type="data" outline="0" fieldPosition="0">
        <references count="2">
          <reference field="4294967294" count="1" selected="0">
            <x v="0"/>
          </reference>
          <reference field="7" count="1" selected="0">
            <x v="2"/>
          </reference>
        </references>
      </pivotArea>
    </chartFormat>
    <chartFormat chart="10" format="3" series="1">
      <pivotArea type="data" outline="0" fieldPosition="0">
        <references count="2">
          <reference field="4294967294" count="1" selected="0">
            <x v="0"/>
          </reference>
          <reference field="7" count="1" selected="0">
            <x v="3"/>
          </reference>
        </references>
      </pivotArea>
    </chartFormat>
    <chartFormat chart="10"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9B92E8-F880-489D-B8A7-93EC150C9235}" name="TablaDinámica3"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0">
  <location ref="AK3:AL9" firstHeaderRow="1" firstDataRow="1" firstDataCol="1"/>
  <pivotFields count="24">
    <pivotField numFmtId="14" showAll="0"/>
    <pivotField showAll="0"/>
    <pivotField numFmtId="1" showAll="0"/>
    <pivotField showAll="0"/>
    <pivotField showAll="0"/>
    <pivotField numFmtId="9" showAll="0"/>
    <pivotField showAll="0"/>
    <pivotField axis="axisRow"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numFmtId="164" showAll="0"/>
    <pivotField numFmtId="164" showAll="0"/>
    <pivotField showAll="0"/>
    <pivotField showAll="0"/>
    <pivotField showAll="0"/>
    <pivotField dataField="1" showAll="0"/>
  </pivotFields>
  <rowFields count="1">
    <field x="7"/>
  </rowFields>
  <rowItems count="6">
    <i>
      <x/>
    </i>
    <i>
      <x v="1"/>
    </i>
    <i>
      <x v="2"/>
    </i>
    <i>
      <x v="3"/>
    </i>
    <i>
      <x v="4"/>
    </i>
    <i t="grand">
      <x/>
    </i>
  </rowItems>
  <colItems count="1">
    <i/>
  </colItems>
  <dataFields count="1">
    <dataField name="Cuenta de transaction_date" fld="23" subtotal="count" showDataAs="percentOfCol" baseField="0" baseItem="0" numFmtId="10"/>
  </dataFields>
  <chartFormats count="1">
    <chartFormat chart="8"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8968E40-22AA-488A-B209-80B5CF04160B}" name="TablaDinámica6"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
  <location ref="S3:V8" firstHeaderRow="1" firstDataRow="2" firstDataCol="1"/>
  <pivotFields count="24">
    <pivotField numFmtId="14" showAll="0"/>
    <pivotField showAll="0"/>
    <pivotField numFmtId="1" showAll="0"/>
    <pivotField axis="axisRow" showAll="0">
      <items count="4">
        <item x="1"/>
        <item x="2"/>
        <item x="0"/>
        <item t="default"/>
      </items>
    </pivotField>
    <pivotField axis="axisCol" showAll="0">
      <items count="3">
        <item x="1"/>
        <item x="0"/>
        <item t="default"/>
      </items>
    </pivotField>
    <pivotField numFmtId="9" showAll="0"/>
    <pivotField showAll="0"/>
    <pivotField showAll="0"/>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dataField="1" numFmtId="164" showAll="0"/>
    <pivotField numFmtId="164" showAll="0"/>
    <pivotField showAll="0"/>
    <pivotField showAll="0"/>
    <pivotField showAll="0"/>
    <pivotField showAll="0"/>
  </pivotFields>
  <rowFields count="1">
    <field x="3"/>
  </rowFields>
  <rowItems count="4">
    <i>
      <x/>
    </i>
    <i>
      <x v="1"/>
    </i>
    <i>
      <x v="2"/>
    </i>
    <i t="grand">
      <x/>
    </i>
  </rowItems>
  <colFields count="1">
    <field x="4"/>
  </colFields>
  <colItems count="3">
    <i>
      <x/>
    </i>
    <i>
      <x v="1"/>
    </i>
    <i t="grand">
      <x/>
    </i>
  </colItems>
  <dataFields count="1">
    <dataField name="Suma de total_profit" fld="18" showDataAs="percentOfRow" baseField="0" baseItem="0" numFmtId="10"/>
  </dataFields>
  <chartFormats count="2">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8DABA11-BA0D-421D-9C69-22287BDFE138}"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6">
  <location ref="A3:E8" firstHeaderRow="1" firstDataRow="2" firstDataCol="1"/>
  <pivotFields count="24">
    <pivotField numFmtId="14" showAll="0"/>
    <pivotField showAll="0"/>
    <pivotField numFmtId="1" showAll="0"/>
    <pivotField axis="axisRow" showAll="0">
      <items count="4">
        <item x="1"/>
        <item x="2"/>
        <item x="0"/>
        <item t="default"/>
      </items>
    </pivotField>
    <pivotField showAll="0"/>
    <pivotField numFmtId="9" showAll="0"/>
    <pivotField showAll="0"/>
    <pivotField showAll="0"/>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dataField="1" numFmtId="164" showAll="0"/>
    <pivotField numFmtId="164" showAll="0"/>
    <pivotField axis="axisCol" showAll="0">
      <items count="4">
        <item x="2"/>
        <item x="0"/>
        <item x="1"/>
        <item t="default"/>
      </items>
    </pivotField>
    <pivotField showAll="0"/>
    <pivotField showAll="0"/>
    <pivotField showAll="0"/>
  </pivotFields>
  <rowFields count="1">
    <field x="3"/>
  </rowFields>
  <rowItems count="4">
    <i>
      <x/>
    </i>
    <i>
      <x v="1"/>
    </i>
    <i>
      <x v="2"/>
    </i>
    <i t="grand">
      <x/>
    </i>
  </rowItems>
  <colFields count="1">
    <field x="20"/>
  </colFields>
  <colItems count="4">
    <i>
      <x/>
    </i>
    <i>
      <x v="1"/>
    </i>
    <i>
      <x v="2"/>
    </i>
    <i t="grand">
      <x/>
    </i>
  </colItems>
  <dataFields count="1">
    <dataField name="Suma de total_profit" fld="18" showDataAs="percentOfRow" baseField="0" baseItem="0" numFmtId="10"/>
  </dataFields>
  <chartFormats count="3">
    <chartFormat chart="2" format="0" series="1">
      <pivotArea type="data" outline="0" fieldPosition="0">
        <references count="2">
          <reference field="4294967294" count="1" selected="0">
            <x v="0"/>
          </reference>
          <reference field="20" count="1" selected="0">
            <x v="0"/>
          </reference>
        </references>
      </pivotArea>
    </chartFormat>
    <chartFormat chart="2" format="1" series="1">
      <pivotArea type="data" outline="0" fieldPosition="0">
        <references count="2">
          <reference field="4294967294" count="1" selected="0">
            <x v="0"/>
          </reference>
          <reference field="20" count="1" selected="0">
            <x v="1"/>
          </reference>
        </references>
      </pivotArea>
    </chartFormat>
    <chartFormat chart="2" format="2" series="1">
      <pivotArea type="data" outline="0" fieldPosition="0">
        <references count="2">
          <reference field="4294967294" count="1" selected="0">
            <x v="0"/>
          </reference>
          <reference field="2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7C3B347-8425-49EC-91A5-44649B296C14}" name="TablaDinámica7"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
  <location ref="AO3:AP9" firstHeaderRow="1" firstDataRow="1" firstDataCol="1"/>
  <pivotFields count="24">
    <pivotField numFmtId="14" showAll="0"/>
    <pivotField showAll="0"/>
    <pivotField numFmtId="1" showAll="0"/>
    <pivotField showAll="0"/>
    <pivotField showAll="0"/>
    <pivotField numFmtId="9" showAll="0"/>
    <pivotField showAll="0"/>
    <pivotField axis="axisRow"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numFmtId="164" showAll="0"/>
    <pivotField dataField="1" numFmtId="164" showAll="0"/>
    <pivotField showAll="0"/>
    <pivotField showAll="0"/>
    <pivotField showAll="0"/>
    <pivotField showAll="0"/>
  </pivotFields>
  <rowFields count="1">
    <field x="7"/>
  </rowFields>
  <rowItems count="6">
    <i>
      <x/>
    </i>
    <i>
      <x v="1"/>
    </i>
    <i>
      <x v="2"/>
    </i>
    <i>
      <x v="3"/>
    </i>
    <i>
      <x v="4"/>
    </i>
    <i t="grand">
      <x/>
    </i>
  </rowItems>
  <colItems count="1">
    <i/>
  </colItems>
  <dataFields count="1">
    <dataField name="Suma de profit_margin" fld="19" showDataAs="percentOfCol" baseField="0" baseItem="0" numFmtId="1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3B1DEC-8F9F-47C1-B3F2-67A6635713A9}" name="TablaDinámica5"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3">
  <location ref="AA3:AG8" firstHeaderRow="1" firstDataRow="2" firstDataCol="1"/>
  <pivotFields count="24">
    <pivotField numFmtId="14" showAll="0"/>
    <pivotField showAll="0"/>
    <pivotField numFmtId="1" showAll="0"/>
    <pivotField axis="axisRow" showAll="0">
      <items count="4">
        <item x="1"/>
        <item x="2"/>
        <item x="0"/>
        <item t="default"/>
      </items>
    </pivotField>
    <pivotField showAll="0"/>
    <pivotField numFmtId="9" showAll="0"/>
    <pivotField showAll="0"/>
    <pivotField axis="axisCol"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dataField="1" numFmtId="164" showAll="0"/>
    <pivotField numFmtId="164" showAll="0"/>
    <pivotField showAll="0"/>
    <pivotField showAll="0"/>
    <pivotField showAll="0"/>
    <pivotField showAll="0"/>
  </pivotFields>
  <rowFields count="1">
    <field x="3"/>
  </rowFields>
  <rowItems count="4">
    <i>
      <x/>
    </i>
    <i>
      <x v="1"/>
    </i>
    <i>
      <x v="2"/>
    </i>
    <i t="grand">
      <x/>
    </i>
  </rowItems>
  <colFields count="1">
    <field x="7"/>
  </colFields>
  <colItems count="6">
    <i>
      <x/>
    </i>
    <i>
      <x v="1"/>
    </i>
    <i>
      <x v="2"/>
    </i>
    <i>
      <x v="3"/>
    </i>
    <i>
      <x v="4"/>
    </i>
    <i t="grand">
      <x/>
    </i>
  </colItems>
  <dataFields count="1">
    <dataField name="Suma de total_profit" fld="18" showDataAs="percentOfRow" baseField="0" baseItem="0" numFmtId="10"/>
  </dataFields>
  <chartFormats count="6">
    <chartFormat chart="12" format="0" series="1">
      <pivotArea type="data" outline="0" fieldPosition="0">
        <references count="2">
          <reference field="4294967294" count="1" selected="0">
            <x v="0"/>
          </reference>
          <reference field="7" count="1" selected="0">
            <x v="0"/>
          </reference>
        </references>
      </pivotArea>
    </chartFormat>
    <chartFormat chart="12" format="1" series="1">
      <pivotArea type="data" outline="0" fieldPosition="0">
        <references count="2">
          <reference field="4294967294" count="1" selected="0">
            <x v="0"/>
          </reference>
          <reference field="7" count="1" selected="0">
            <x v="1"/>
          </reference>
        </references>
      </pivotArea>
    </chartFormat>
    <chartFormat chart="12" format="2" series="1">
      <pivotArea type="data" outline="0" fieldPosition="0">
        <references count="2">
          <reference field="4294967294" count="1" selected="0">
            <x v="0"/>
          </reference>
          <reference field="7" count="1" selected="0">
            <x v="2"/>
          </reference>
        </references>
      </pivotArea>
    </chartFormat>
    <chartFormat chart="12" format="3" series="1">
      <pivotArea type="data" outline="0" fieldPosition="0">
        <references count="2">
          <reference field="4294967294" count="1" selected="0">
            <x v="0"/>
          </reference>
          <reference field="7" count="1" selected="0">
            <x v="3"/>
          </reference>
        </references>
      </pivotArea>
    </chartFormat>
    <chartFormat chart="12" format="4" series="1">
      <pivotArea type="data" outline="0" fieldPosition="0">
        <references count="2">
          <reference field="4294967294" count="1" selected="0">
            <x v="0"/>
          </reference>
          <reference field="7" count="1" selected="0">
            <x v="4"/>
          </reference>
        </references>
      </pivotArea>
    </chartFormat>
    <chartFormat chart="12" format="5">
      <pivotArea type="data" outline="0" fieldPosition="0">
        <references count="3">
          <reference field="4294967294" count="1" selected="0">
            <x v="0"/>
          </reference>
          <reference field="3"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5B5CFCC-287A-478C-9BF6-23F6CBE94312}" name="TablaDinámica9"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5">
  <location ref="K3:N10" firstHeaderRow="1" firstDataRow="2" firstDataCol="1"/>
  <pivotFields count="24">
    <pivotField numFmtId="14" showAll="0"/>
    <pivotField showAll="0"/>
    <pivotField numFmtId="1" showAll="0"/>
    <pivotField showAll="0"/>
    <pivotField showAll="0"/>
    <pivotField numFmtId="9" showAll="0"/>
    <pivotField showAll="0"/>
    <pivotField axis="axisRow"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axis="axisCol" showAll="0">
      <items count="3">
        <item x="0"/>
        <item x="1"/>
        <item t="default"/>
      </items>
    </pivotField>
    <pivotField numFmtId="164" showAll="0"/>
    <pivotField numFmtId="164" showAll="0"/>
    <pivotField dataField="1" numFmtId="164" showAll="0"/>
    <pivotField numFmtId="164" showAll="0"/>
    <pivotField showAll="0"/>
    <pivotField showAll="0"/>
    <pivotField showAll="0"/>
    <pivotField showAll="0"/>
  </pivotFields>
  <rowFields count="1">
    <field x="7"/>
  </rowFields>
  <rowItems count="6">
    <i>
      <x/>
    </i>
    <i>
      <x v="1"/>
    </i>
    <i>
      <x v="2"/>
    </i>
    <i>
      <x v="3"/>
    </i>
    <i>
      <x v="4"/>
    </i>
    <i t="grand">
      <x/>
    </i>
  </rowItems>
  <colFields count="1">
    <field x="15"/>
  </colFields>
  <colItems count="3">
    <i>
      <x/>
    </i>
    <i>
      <x v="1"/>
    </i>
    <i t="grand">
      <x/>
    </i>
  </colItems>
  <dataFields count="1">
    <dataField name="Suma de total_profit" fld="18" showDataAs="percentOfRow" baseField="0" baseItem="0" numFmtId="10"/>
  </dataFields>
  <chartFormats count="2">
    <chartFormat chart="2" format="0" series="1">
      <pivotArea type="data" outline="0" fieldPosition="0">
        <references count="2">
          <reference field="4294967294" count="1" selected="0">
            <x v="0"/>
          </reference>
          <reference field="15" count="1" selected="0">
            <x v="0"/>
          </reference>
        </references>
      </pivotArea>
    </chartFormat>
    <chartFormat chart="2"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DD864DB-59C2-463F-8BDC-EEE4CF4A2054}" name="TablaDinámica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B81:G100" firstHeaderRow="1" firstDataRow="2" firstDataCol="1" rowPageCount="1" colPageCount="1"/>
  <pivotFields count="24">
    <pivotField numFmtId="14" showAll="0"/>
    <pivotField showAll="0"/>
    <pivotField numFmtId="1" showAll="0"/>
    <pivotField showAll="0"/>
    <pivotField showAll="0"/>
    <pivotField numFmtId="9" showAll="0"/>
    <pivotField showAll="0"/>
    <pivotField axis="axisCol" showAll="0">
      <items count="6">
        <item x="3"/>
        <item x="1"/>
        <item x="0"/>
        <item x="4"/>
        <item x="2"/>
        <item t="default"/>
      </items>
    </pivotField>
    <pivotField showAll="0"/>
    <pivotField numFmtId="164" showAll="0"/>
    <pivotField dataField="1" numFmtId="164" showAll="0"/>
    <pivotField numFmtId="164" showAll="0"/>
    <pivotField numFmtId="164" showAll="0"/>
    <pivotField numFmtId="1" showAll="0"/>
    <pivotField showAll="0"/>
    <pivotField showAll="0"/>
    <pivotField numFmtId="164" showAll="0"/>
    <pivotField numFmtId="164" showAll="0"/>
    <pivotField numFmtId="164" showAll="0"/>
    <pivotField numFmtId="164" showAll="0"/>
    <pivotField showAll="0"/>
    <pivotField showAll="0"/>
    <pivotField axis="axisPage" multipleItemSelectionAllowed="1" showAll="0" sortType="ascending">
      <items count="25">
        <item h="1" x="3"/>
        <item h="1" x="15"/>
        <item h="1" x="7"/>
        <item h="1" x="19"/>
        <item h="1" x="11"/>
        <item h="1" x="23"/>
        <item h="1" x="1"/>
        <item h="1" x="13"/>
        <item h="1" x="0"/>
        <item h="1" x="12"/>
        <item h="1" x="6"/>
        <item h="1" x="18"/>
        <item h="1" x="5"/>
        <item h="1" x="17"/>
        <item h="1" x="2"/>
        <item x="14"/>
        <item h="1" x="4"/>
        <item h="1" x="16"/>
        <item h="1" x="10"/>
        <item h="1" x="22"/>
        <item h="1" x="9"/>
        <item h="1" x="21"/>
        <item h="1" x="8"/>
        <item h="1" x="20"/>
        <item t="default"/>
      </items>
    </pivotField>
    <pivotField axis="axisRow" showAll="0">
      <items count="522">
        <item x="0"/>
        <item x="1"/>
        <item x="2"/>
        <item x="3"/>
        <item x="4"/>
        <item x="7"/>
        <item x="5"/>
        <item x="6"/>
        <item x="9"/>
        <item x="8"/>
        <item x="10"/>
        <item x="11"/>
        <item x="13"/>
        <item x="12"/>
        <item x="14"/>
        <item x="16"/>
        <item x="15"/>
        <item x="18"/>
        <item x="17"/>
        <item x="19"/>
        <item x="22"/>
        <item x="21"/>
        <item x="20"/>
        <item x="23"/>
        <item x="25"/>
        <item x="24"/>
        <item x="26"/>
        <item x="27"/>
        <item x="29"/>
        <item x="28"/>
        <item x="30"/>
        <item x="32"/>
        <item x="31"/>
        <item x="33"/>
        <item x="34"/>
        <item x="35"/>
        <item x="36"/>
        <item x="37"/>
        <item x="39"/>
        <item x="38"/>
        <item x="40"/>
        <item x="41"/>
        <item x="42"/>
        <item x="43"/>
        <item x="45"/>
        <item x="44"/>
        <item x="47"/>
        <item x="46"/>
        <item x="48"/>
        <item x="49"/>
        <item x="50"/>
        <item x="51"/>
        <item x="52"/>
        <item x="53"/>
        <item x="54"/>
        <item x="55"/>
        <item x="56"/>
        <item x="57"/>
        <item x="58"/>
        <item x="59"/>
        <item x="60"/>
        <item x="62"/>
        <item x="61"/>
        <item x="64"/>
        <item x="63"/>
        <item x="66"/>
        <item x="68"/>
        <item x="67"/>
        <item x="65"/>
        <item x="69"/>
        <item x="71"/>
        <item x="70"/>
        <item x="72"/>
        <item x="73"/>
        <item x="74"/>
        <item x="75"/>
        <item x="76"/>
        <item x="77"/>
        <item x="78"/>
        <item x="79"/>
        <item x="80"/>
        <item x="83"/>
        <item x="81"/>
        <item x="84"/>
        <item x="82"/>
        <item x="85"/>
        <item x="86"/>
        <item x="88"/>
        <item x="87"/>
        <item x="89"/>
        <item x="90"/>
        <item x="91"/>
        <item x="92"/>
        <item x="93"/>
        <item x="94"/>
        <item x="95"/>
        <item x="96"/>
        <item x="97"/>
        <item x="99"/>
        <item x="98"/>
        <item x="100"/>
        <item x="102"/>
        <item x="101"/>
        <item x="103"/>
        <item x="104"/>
        <item x="105"/>
        <item x="106"/>
        <item x="107"/>
        <item x="108"/>
        <item x="109"/>
        <item x="110"/>
        <item x="111"/>
        <item x="112"/>
        <item x="113"/>
        <item x="114"/>
        <item x="116"/>
        <item x="115"/>
        <item x="117"/>
        <item x="119"/>
        <item x="118"/>
        <item x="120"/>
        <item x="121"/>
        <item x="122"/>
        <item x="123"/>
        <item x="124"/>
        <item x="126"/>
        <item x="125"/>
        <item x="127"/>
        <item x="128"/>
        <item x="129"/>
        <item x="130"/>
        <item x="131"/>
        <item x="132"/>
        <item x="133"/>
        <item x="135"/>
        <item x="134"/>
        <item x="136"/>
        <item x="137"/>
        <item x="138"/>
        <item x="139"/>
        <item x="140"/>
        <item x="141"/>
        <item x="142"/>
        <item x="143"/>
        <item x="144"/>
        <item x="145"/>
        <item x="146"/>
        <item x="147"/>
        <item x="148"/>
        <item x="150"/>
        <item x="149"/>
        <item x="151"/>
        <item x="153"/>
        <item x="152"/>
        <item x="154"/>
        <item x="155"/>
        <item x="156"/>
        <item x="157"/>
        <item x="158"/>
        <item x="159"/>
        <item x="161"/>
        <item x="160"/>
        <item x="162"/>
        <item x="163"/>
        <item x="166"/>
        <item x="165"/>
        <item x="164"/>
        <item x="167"/>
        <item x="168"/>
        <item x="169"/>
        <item x="170"/>
        <item x="171"/>
        <item x="174"/>
        <item x="172"/>
        <item x="173"/>
        <item x="175"/>
        <item x="176"/>
        <item x="177"/>
        <item x="178"/>
        <item x="179"/>
        <item x="181"/>
        <item x="180"/>
        <item x="182"/>
        <item x="184"/>
        <item x="183"/>
        <item x="185"/>
        <item x="186"/>
        <item x="187"/>
        <item x="189"/>
        <item x="188"/>
        <item x="190"/>
        <item x="191"/>
        <item x="192"/>
        <item x="193"/>
        <item x="194"/>
        <item x="196"/>
        <item x="195"/>
        <item x="197"/>
        <item x="198"/>
        <item x="199"/>
        <item x="200"/>
        <item x="201"/>
        <item x="202"/>
        <item x="203"/>
        <item x="204"/>
        <item x="205"/>
        <item x="206"/>
        <item x="207"/>
        <item x="209"/>
        <item x="208"/>
        <item x="210"/>
        <item x="211"/>
        <item x="212"/>
        <item x="213"/>
        <item x="215"/>
        <item x="214"/>
        <item x="216"/>
        <item x="217"/>
        <item x="218"/>
        <item x="219"/>
        <item x="220"/>
        <item x="221"/>
        <item x="222"/>
        <item x="223"/>
        <item x="224"/>
        <item x="225"/>
        <item x="226"/>
        <item x="227"/>
        <item x="228"/>
        <item x="229"/>
        <item x="230"/>
        <item x="232"/>
        <item x="231"/>
        <item x="233"/>
        <item x="234"/>
        <item x="235"/>
        <item x="236"/>
        <item x="237"/>
        <item x="238"/>
        <item x="240"/>
        <item x="239"/>
        <item x="242"/>
        <item x="241"/>
        <item x="243"/>
        <item x="244"/>
        <item x="245"/>
        <item x="246"/>
        <item x="247"/>
        <item x="249"/>
        <item x="250"/>
        <item x="248"/>
        <item x="251"/>
        <item x="252"/>
        <item x="253"/>
        <item x="254"/>
        <item x="255"/>
        <item x="256"/>
        <item x="257"/>
        <item x="258"/>
        <item x="259"/>
        <item x="262"/>
        <item x="260"/>
        <item x="261"/>
        <item x="263"/>
        <item x="265"/>
        <item x="264"/>
        <item x="266"/>
        <item x="267"/>
        <item x="268"/>
        <item x="269"/>
        <item x="270"/>
        <item x="271"/>
        <item x="272"/>
        <item x="273"/>
        <item x="274"/>
        <item x="276"/>
        <item x="275"/>
        <item x="277"/>
        <item x="278"/>
        <item x="279"/>
        <item x="280"/>
        <item x="281"/>
        <item x="282"/>
        <item x="283"/>
        <item x="284"/>
        <item x="285"/>
        <item x="286"/>
        <item x="287"/>
        <item x="288"/>
        <item x="289"/>
        <item x="290"/>
        <item x="291"/>
        <item x="292"/>
        <item x="294"/>
        <item x="293"/>
        <item x="295"/>
        <item x="296"/>
        <item x="297"/>
        <item x="300"/>
        <item x="299"/>
        <item x="298"/>
        <item x="302"/>
        <item x="301"/>
        <item x="303"/>
        <item x="304"/>
        <item x="305"/>
        <item x="306"/>
        <item x="307"/>
        <item x="308"/>
        <item x="309"/>
        <item x="310"/>
        <item x="311"/>
        <item x="312"/>
        <item x="314"/>
        <item x="313"/>
        <item x="315"/>
        <item x="316"/>
        <item x="317"/>
        <item x="318"/>
        <item x="319"/>
        <item x="320"/>
        <item x="321"/>
        <item x="322"/>
        <item x="323"/>
        <item x="324"/>
        <item x="326"/>
        <item x="325"/>
        <item x="327"/>
        <item x="328"/>
        <item x="330"/>
        <item x="329"/>
        <item x="331"/>
        <item x="332"/>
        <item x="333"/>
        <item x="334"/>
        <item x="336"/>
        <item x="335"/>
        <item x="337"/>
        <item x="338"/>
        <item x="339"/>
        <item x="340"/>
        <item x="342"/>
        <item x="341"/>
        <item x="343"/>
        <item x="344"/>
        <item x="345"/>
        <item x="347"/>
        <item x="346"/>
        <item x="348"/>
        <item x="349"/>
        <item x="350"/>
        <item x="351"/>
        <item x="352"/>
        <item x="353"/>
        <item x="354"/>
        <item x="356"/>
        <item x="355"/>
        <item x="357"/>
        <item x="358"/>
        <item x="359"/>
        <item x="360"/>
        <item x="361"/>
        <item x="362"/>
        <item x="364"/>
        <item x="363"/>
        <item x="365"/>
        <item x="366"/>
        <item x="367"/>
        <item x="368"/>
        <item x="369"/>
        <item x="372"/>
        <item x="371"/>
        <item x="370"/>
        <item x="373"/>
        <item x="374"/>
        <item x="376"/>
        <item x="375"/>
        <item x="377"/>
        <item x="378"/>
        <item x="379"/>
        <item x="380"/>
        <item x="381"/>
        <item x="382"/>
        <item x="383"/>
        <item x="384"/>
        <item x="385"/>
        <item x="386"/>
        <item x="387"/>
        <item x="388"/>
        <item x="389"/>
        <item x="390"/>
        <item x="392"/>
        <item x="391"/>
        <item x="393"/>
        <item x="394"/>
        <item x="395"/>
        <item x="396"/>
        <item x="397"/>
        <item x="398"/>
        <item x="399"/>
        <item x="400"/>
        <item x="401"/>
        <item x="402"/>
        <item x="403"/>
        <item x="404"/>
        <item x="406"/>
        <item x="405"/>
        <item x="408"/>
        <item x="409"/>
        <item x="407"/>
        <item x="411"/>
        <item x="410"/>
        <item x="412"/>
        <item x="413"/>
        <item x="414"/>
        <item x="416"/>
        <item x="415"/>
        <item x="417"/>
        <item x="419"/>
        <item x="418"/>
        <item x="420"/>
        <item x="421"/>
        <item x="422"/>
        <item x="423"/>
        <item x="424"/>
        <item x="425"/>
        <item x="427"/>
        <item x="426"/>
        <item x="428"/>
        <item x="430"/>
        <item x="429"/>
        <item x="431"/>
        <item x="433"/>
        <item x="432"/>
        <item x="435"/>
        <item x="434"/>
        <item x="436"/>
        <item x="437"/>
        <item x="438"/>
        <item x="439"/>
        <item x="440"/>
        <item x="441"/>
        <item x="442"/>
        <item x="443"/>
        <item x="444"/>
        <item x="445"/>
        <item x="446"/>
        <item x="447"/>
        <item x="448"/>
        <item x="449"/>
        <item x="451"/>
        <item x="450"/>
        <item x="452"/>
        <item x="453"/>
        <item x="454"/>
        <item x="456"/>
        <item x="455"/>
        <item x="457"/>
        <item x="458"/>
        <item x="459"/>
        <item x="460"/>
        <item x="461"/>
        <item x="462"/>
        <item x="464"/>
        <item x="463"/>
        <item x="465"/>
        <item x="466"/>
        <item x="467"/>
        <item x="468"/>
        <item x="469"/>
        <item x="470"/>
        <item x="471"/>
        <item x="472"/>
        <item x="473"/>
        <item x="475"/>
        <item x="476"/>
        <item x="474"/>
        <item x="477"/>
        <item x="478"/>
        <item x="479"/>
        <item x="480"/>
        <item x="482"/>
        <item x="481"/>
        <item x="483"/>
        <item x="485"/>
        <item x="484"/>
        <item x="486"/>
        <item x="487"/>
        <item x="488"/>
        <item x="489"/>
        <item x="490"/>
        <item x="491"/>
        <item x="492"/>
        <item x="493"/>
        <item x="494"/>
        <item x="495"/>
        <item x="496"/>
        <item x="497"/>
        <item x="498"/>
        <item x="499"/>
        <item x="500"/>
        <item x="501"/>
        <item x="502"/>
        <item x="504"/>
        <item x="503"/>
        <item x="506"/>
        <item x="507"/>
        <item x="505"/>
        <item x="509"/>
        <item x="508"/>
        <item x="510"/>
        <item x="511"/>
        <item x="512"/>
        <item x="514"/>
        <item x="513"/>
        <item x="515"/>
        <item x="517"/>
        <item x="516"/>
        <item x="518"/>
        <item x="519"/>
        <item x="520"/>
        <item t="default"/>
      </items>
    </pivotField>
  </pivotFields>
  <rowFields count="1">
    <field x="23"/>
  </rowFields>
  <rowItems count="18">
    <i>
      <x v="304"/>
    </i>
    <i>
      <x v="305"/>
    </i>
    <i>
      <x v="306"/>
    </i>
    <i>
      <x v="307"/>
    </i>
    <i>
      <x v="308"/>
    </i>
    <i>
      <x v="309"/>
    </i>
    <i>
      <x v="310"/>
    </i>
    <i>
      <x v="311"/>
    </i>
    <i>
      <x v="312"/>
    </i>
    <i>
      <x v="313"/>
    </i>
    <i>
      <x v="314"/>
    </i>
    <i>
      <x v="315"/>
    </i>
    <i>
      <x v="316"/>
    </i>
    <i>
      <x v="317"/>
    </i>
    <i>
      <x v="318"/>
    </i>
    <i>
      <x v="319"/>
    </i>
    <i>
      <x v="320"/>
    </i>
    <i t="grand">
      <x/>
    </i>
  </rowItems>
  <colFields count="1">
    <field x="7"/>
  </colFields>
  <colItems count="5">
    <i>
      <x/>
    </i>
    <i>
      <x v="1"/>
    </i>
    <i>
      <x v="3"/>
    </i>
    <i>
      <x v="4"/>
    </i>
    <i t="grand">
      <x/>
    </i>
  </colItems>
  <pageFields count="1">
    <pageField fld="22" hier="-1"/>
  </pageFields>
  <dataFields count="1">
    <dataField name="Suma de SELLING PRICE" fld="10" baseField="23" baseItem="313" numFmtId="164"/>
  </dataFields>
  <formats count="1">
    <format dxfId="4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CCCBE69-53E3-4606-A871-9FBCC355C961}" name="TablaDinámica11"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
  <location ref="Y3:AB8" firstHeaderRow="1" firstDataRow="2" firstDataCol="1"/>
  <pivotFields count="24">
    <pivotField numFmtId="14" showAll="0"/>
    <pivotField showAll="0"/>
    <pivotField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numFmtId="1" showAll="0"/>
    <pivotField showAll="0"/>
    <pivotField axis="axisCol" showAll="0">
      <items count="3">
        <item x="0"/>
        <item x="1"/>
        <item t="default"/>
      </items>
    </pivotField>
    <pivotField numFmtId="164" showAll="0"/>
    <pivotField numFmtId="164" showAll="0"/>
    <pivotField dataField="1" numFmtId="164" showAll="0"/>
    <pivotField numFmtId="164" showAll="0"/>
    <pivotField axis="axisRow" showAll="0">
      <items count="4">
        <item x="2"/>
        <item x="0"/>
        <item x="1"/>
        <item t="default"/>
      </items>
    </pivotField>
    <pivotField showAll="0"/>
    <pivotField showAll="0"/>
    <pivotField showAll="0"/>
  </pivotFields>
  <rowFields count="1">
    <field x="20"/>
  </rowFields>
  <rowItems count="4">
    <i>
      <x/>
    </i>
    <i>
      <x v="1"/>
    </i>
    <i>
      <x v="2"/>
    </i>
    <i t="grand">
      <x/>
    </i>
  </rowItems>
  <colFields count="1">
    <field x="15"/>
  </colFields>
  <colItems count="3">
    <i>
      <x/>
    </i>
    <i>
      <x v="1"/>
    </i>
    <i t="grand">
      <x/>
    </i>
  </colItems>
  <dataFields count="1">
    <dataField name="Suma de total_profit" fld="18" showDataAs="percentOfRow" baseField="0" baseItem="0" numFmtId="10"/>
  </dataFields>
  <chartFormats count="2">
    <chartFormat chart="1" format="0" series="1">
      <pivotArea type="data" outline="0" fieldPosition="0">
        <references count="2">
          <reference field="4294967294" count="1" selected="0">
            <x v="0"/>
          </reference>
          <reference field="15" count="1" selected="0">
            <x v="0"/>
          </reference>
        </references>
      </pivotArea>
    </chartFormat>
    <chartFormat chart="1"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D7CAC18-B5CB-4CE4-80E0-A95ACF8FFA15}" name="TablaDinámica10"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R3:U7" firstHeaderRow="1" firstDataRow="2" firstDataCol="1"/>
  <pivotFields count="24">
    <pivotField numFmtId="14" showAll="0"/>
    <pivotField showAll="0"/>
    <pivotField numFmtId="1" showAll="0"/>
    <pivotField showAll="0"/>
    <pivotField axis="axisRow" showAll="0">
      <items count="3">
        <item x="1"/>
        <item x="0"/>
        <item t="default"/>
      </items>
    </pivotField>
    <pivotField numFmtId="9" showAll="0"/>
    <pivotField showAll="0"/>
    <pivotField showAll="0"/>
    <pivotField showAll="0"/>
    <pivotField numFmtId="164" showAll="0"/>
    <pivotField numFmtId="164" showAll="0"/>
    <pivotField numFmtId="164" showAll="0"/>
    <pivotField numFmtId="164" showAll="0"/>
    <pivotField numFmtId="1" showAll="0"/>
    <pivotField showAll="0"/>
    <pivotField axis="axisCol" showAll="0">
      <items count="3">
        <item x="0"/>
        <item x="1"/>
        <item t="default"/>
      </items>
    </pivotField>
    <pivotField numFmtId="164" showAll="0"/>
    <pivotField numFmtId="164" showAll="0"/>
    <pivotField dataField="1" numFmtId="164" showAll="0"/>
    <pivotField numFmtId="164" showAll="0"/>
    <pivotField showAll="0"/>
    <pivotField showAll="0"/>
    <pivotField showAll="0"/>
    <pivotField showAll="0"/>
  </pivotFields>
  <rowFields count="1">
    <field x="4"/>
  </rowFields>
  <rowItems count="3">
    <i>
      <x/>
    </i>
    <i>
      <x v="1"/>
    </i>
    <i t="grand">
      <x/>
    </i>
  </rowItems>
  <colFields count="1">
    <field x="15"/>
  </colFields>
  <colItems count="3">
    <i>
      <x/>
    </i>
    <i>
      <x v="1"/>
    </i>
    <i t="grand">
      <x/>
    </i>
  </colItems>
  <dataFields count="1">
    <dataField name="Suma de total_profit" fld="18" showDataAs="percentOfRow" baseField="0" baseItem="0" numFmtId="10"/>
  </dataFields>
  <chartFormats count="2">
    <chartFormat chart="3" format="0" series="1">
      <pivotArea type="data" outline="0" fieldPosition="0">
        <references count="2">
          <reference field="4294967294" count="1" selected="0">
            <x v="0"/>
          </reference>
          <reference field="15" count="1" selected="0">
            <x v="0"/>
          </reference>
        </references>
      </pivotArea>
    </chartFormat>
    <chartFormat chart="3" format="1" series="1">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46B402E-CDEC-428B-A4CA-EB2038BAB167}" name="TablaDinámica8"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location ref="A3:G29" firstHeaderRow="1" firstDataRow="2" firstDataCol="1"/>
  <pivotFields count="24">
    <pivotField numFmtId="14" showAll="0"/>
    <pivotField showAll="0"/>
    <pivotField numFmtId="1" showAll="0"/>
    <pivotField showAll="0"/>
    <pivotField showAll="0"/>
    <pivotField numFmtId="9" showAll="0"/>
    <pivotField showAll="0"/>
    <pivotField axis="axisCol" showAll="0">
      <items count="6">
        <item x="3"/>
        <item x="1"/>
        <item x="0"/>
        <item x="4"/>
        <item x="2"/>
        <item t="default"/>
      </items>
    </pivotField>
    <pivotField showAll="0"/>
    <pivotField numFmtId="164" showAll="0"/>
    <pivotField numFmtId="164" showAll="0"/>
    <pivotField numFmtId="164" showAll="0"/>
    <pivotField numFmtId="164" showAll="0"/>
    <pivotField numFmtId="1" showAll="0"/>
    <pivotField showAll="0"/>
    <pivotField showAll="0"/>
    <pivotField numFmtId="164" showAll="0"/>
    <pivotField numFmtId="164" showAll="0"/>
    <pivotField dataField="1" numFmtId="164" showAll="0"/>
    <pivotField numFmtId="164" showAll="0"/>
    <pivotField showAll="0"/>
    <pivotField showAll="0"/>
    <pivotField axis="axisRow" showAll="0" sortType="ascending">
      <items count="25">
        <item x="3"/>
        <item x="15"/>
        <item x="7"/>
        <item x="19"/>
        <item x="11"/>
        <item x="23"/>
        <item x="1"/>
        <item x="13"/>
        <item x="0"/>
        <item x="12"/>
        <item x="6"/>
        <item x="18"/>
        <item x="5"/>
        <item x="17"/>
        <item x="2"/>
        <item x="14"/>
        <item x="4"/>
        <item x="16"/>
        <item x="10"/>
        <item x="22"/>
        <item x="9"/>
        <item x="21"/>
        <item x="8"/>
        <item x="20"/>
        <item t="default"/>
      </items>
    </pivotField>
    <pivotField showAll="0"/>
  </pivotFields>
  <rowFields count="1">
    <field x="2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7"/>
  </colFields>
  <colItems count="6">
    <i>
      <x/>
    </i>
    <i>
      <x v="1"/>
    </i>
    <i>
      <x v="2"/>
    </i>
    <i>
      <x v="3"/>
    </i>
    <i>
      <x v="4"/>
    </i>
    <i t="grand">
      <x/>
    </i>
  </colItems>
  <dataFields count="1">
    <dataField name="Suma de total_profit" fld="18" showDataAs="percentOfRow" baseField="0" baseItem="0" numFmtId="10"/>
  </dataFields>
  <chartFormats count="5">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1" format="2" series="1">
      <pivotArea type="data" outline="0" fieldPosition="0">
        <references count="2">
          <reference field="4294967294" count="1" selected="0">
            <x v="0"/>
          </reference>
          <reference field="7" count="1" selected="0">
            <x v="2"/>
          </reference>
        </references>
      </pivotArea>
    </chartFormat>
    <chartFormat chart="1" format="3" series="1">
      <pivotArea type="data" outline="0" fieldPosition="0">
        <references count="2">
          <reference field="4294967294" count="1" selected="0">
            <x v="0"/>
          </reference>
          <reference field="7" count="1" selected="0">
            <x v="3"/>
          </reference>
        </references>
      </pivotArea>
    </chartFormat>
    <chartFormat chart="1"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7C6B0F1-862F-4826-AC81-DDB644491397}" name="TablaDinámica1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4">
  <location ref="DF1:DG12"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9" showAll="0"/>
    <pivotField showAll="0"/>
    <pivotField showAll="0"/>
    <pivotField showAll="0"/>
    <pivotField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dataField="1" numFmtId="49" showAll="0"/>
    <pivotField numFmtId="164" showAll="0"/>
    <pivotField numFmtId="9" showAl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30"/>
    <field x="29"/>
  </rowFields>
  <rowItems count="11">
    <i>
      <x v="1"/>
    </i>
    <i r="1">
      <x v="1"/>
    </i>
    <i r="1">
      <x v="2"/>
    </i>
    <i r="1">
      <x v="3"/>
    </i>
    <i r="1">
      <x v="4"/>
    </i>
    <i>
      <x v="2"/>
    </i>
    <i r="1">
      <x v="1"/>
    </i>
    <i r="1">
      <x v="2"/>
    </i>
    <i r="1">
      <x v="3"/>
    </i>
    <i r="1">
      <x v="4"/>
    </i>
    <i t="grand">
      <x/>
    </i>
  </rowItems>
  <colItems count="1">
    <i/>
  </colItems>
  <dataFields count="1">
    <dataField name="Suma de total_profit_condescuento" fld="25" baseField="0" baseItem="0" numFmtId="164"/>
  </dataFields>
  <formats count="1">
    <format dxfId="24">
      <pivotArea outline="0" collapsedLevelsAreSubtotals="1" fieldPosition="0"/>
    </format>
  </formats>
  <chartFormats count="4">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A206D7F-D2FE-4540-AF81-3CB687AF2871}"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4">
  <location ref="CI1:CJ12"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dataField="1" numFmtId="164" showAll="0"/>
    <pivotField numFmtId="9" showAll="0"/>
    <pivotField showAll="0"/>
    <pivotField showAll="0"/>
    <pivotField showAll="0">
      <items count="25">
        <item x="3"/>
        <item x="15"/>
        <item x="7"/>
        <item x="19"/>
        <item x="11"/>
        <item x="23"/>
        <item x="1"/>
        <item x="13"/>
        <item x="0"/>
        <item x="12"/>
        <item x="6"/>
        <item x="18"/>
        <item x="5"/>
        <item x="17"/>
        <item x="2"/>
        <item x="14"/>
        <item x="4"/>
        <item x="16"/>
        <item x="10"/>
        <item x="22"/>
        <item x="9"/>
        <item x="21"/>
        <item x="8"/>
        <item x="20"/>
        <item t="default"/>
      </items>
    </pivotField>
    <pivotField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30"/>
    <field x="29"/>
  </rowFields>
  <rowItems count="11">
    <i>
      <x v="1"/>
    </i>
    <i r="1">
      <x v="1"/>
    </i>
    <i r="1">
      <x v="2"/>
    </i>
    <i r="1">
      <x v="3"/>
    </i>
    <i r="1">
      <x v="4"/>
    </i>
    <i>
      <x v="2"/>
    </i>
    <i r="1">
      <x v="1"/>
    </i>
    <i r="1">
      <x v="2"/>
    </i>
    <i r="1">
      <x v="3"/>
    </i>
    <i r="1">
      <x v="4"/>
    </i>
    <i t="grand">
      <x/>
    </i>
  </rowItems>
  <colItems count="1">
    <i/>
  </colItems>
  <dataFields count="1">
    <dataField name="Suma de total_profit" fld="18" baseField="0" baseItem="0" numFmtId="164"/>
  </dataFields>
  <chartFormats count="2">
    <chartFormat chart="21"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AB3B39B-C131-47CF-959C-C2D14E4F517C}" name="TablaDinámica5"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R1:S523"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axis="axisRow" dataField="1"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t="grand">
      <x/>
    </i>
  </rowItems>
  <colItems count="1">
    <i/>
  </colItems>
  <dataFields count="1">
    <dataField name="Cuenta de transaction_date" fld="2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EF90F57-94D1-4F2C-956A-3C3D6C5ADBE8}" name="TablaDinámica7"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A1:AB523"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pivotField showAll="0"/>
    <pivotField numFmtId="164" showAll="0"/>
    <pivotField numFmtId="164" showAll="0"/>
    <pivotField numFmtId="164" showAll="0"/>
    <pivotField dataField="1"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axis="axisRow"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t="grand">
      <x/>
    </i>
  </rowItems>
  <colItems count="1">
    <i/>
  </colItems>
  <dataFields count="1">
    <dataField name="Suma de Total Selling Value" fld="12" baseField="0" baseItem="0"/>
  </dataFields>
  <formats count="2">
    <format dxfId="26">
      <pivotArea outline="0" collapsedLevelsAreSubtotals="1" fieldPosition="0"/>
    </format>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DF03553-E31E-4208-AC3A-EBDA6F5B685F}" name="TablaDinámica9"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1">
  <location ref="CB1:CC7"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axis="axisRow"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9" showAll="0"/>
    <pivotField showAll="0"/>
    <pivotField showAll="0"/>
    <pivotField showAll="0"/>
    <pivotField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dataField="1" numFmtId="9"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Promedio de profit_margin_condescuento" fld="27" subtotal="average" baseField="7" baseItem="0" numFmtId="9"/>
  </dataFields>
  <chartFormats count="4">
    <chartFormat chart="12"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8"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B960D10-2045-4A4E-8A8E-84B4E722CC76}" name="TablaDinámica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W1:X523"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dataField="1" numFmtId="164" showAll="0"/>
    <pivotField showAll="0"/>
    <pivotField showAll="0"/>
    <pivotField showAll="0"/>
    <pivotField axis="axisRow"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t="grand">
      <x/>
    </i>
  </rowItems>
  <colItems count="1">
    <i/>
  </colItems>
  <dataFields count="1">
    <dataField name="Suma de profit_margin" fld="19" baseField="0" baseItem="0" numFmtId="9"/>
  </dataFields>
  <formats count="3">
    <format dxfId="29">
      <pivotArea outline="0" collapsedLevelsAreSubtotals="1" fieldPosition="0"/>
    </format>
    <format dxfId="28">
      <pivotArea outline="0" collapsedLevelsAreSubtotals="1" fieldPosition="0"/>
    </format>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C8A9EF7-F84D-4A27-8C11-3DAADE7C7D46}"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M530:N536"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showAll="0"/>
    <pivotField showAll="0"/>
    <pivotField numFmtId="9" showAll="0"/>
    <pivotField showAll="0"/>
    <pivotField axis="axisRow"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showAll="0"/>
    <pivotField numFmtId="164" showAll="0"/>
    <pivotField numFmtId="49"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7"/>
  </rowFields>
  <rowItems count="6">
    <i>
      <x/>
    </i>
    <i>
      <x v="1"/>
    </i>
    <i>
      <x v="2"/>
    </i>
    <i>
      <x v="3"/>
    </i>
    <i>
      <x v="4"/>
    </i>
    <i t="grand">
      <x/>
    </i>
  </rowItems>
  <colItems count="1">
    <i/>
  </colItems>
  <dataFields count="1">
    <dataField name="Suma de QUANTITY" fld="2" baseField="0" baseItem="0" numFmtId="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30E6E29-E7C1-4CB4-9126-4AEAC1D1A429}" name="TablaDinámica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M1:N523"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axis="axisRow"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t="grand">
      <x/>
    </i>
  </rowItems>
  <colItems count="1">
    <i/>
  </colItems>
  <dataFields count="1">
    <dataField name="Suma de QUANTITY" fld="2" baseField="2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98B6879-2C12-4B11-A54B-9F98ABD990BA}"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3">
  <location ref="AV1:AW5"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axis="axisRow" showAll="0">
      <items count="4">
        <item x="2"/>
        <item x="1"/>
        <item x="0"/>
        <item t="default"/>
      </items>
    </pivotField>
    <pivotField showAll="0"/>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showAll="0"/>
    <pivotField numFmtId="164" showAll="0"/>
    <pivotField numFmtId="49"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x="2"/>
        <item sd="0" x="3"/>
        <item sd="0" x="4"/>
        <item t="default"/>
      </items>
    </pivotField>
  </pivotFields>
  <rowFields count="1">
    <field x="3"/>
  </rowFields>
  <rowItems count="4">
    <i>
      <x/>
    </i>
    <i>
      <x v="1"/>
    </i>
    <i>
      <x v="2"/>
    </i>
    <i t="grand">
      <x/>
    </i>
  </rowItems>
  <colItems count="1">
    <i/>
  </colItems>
  <dataFields count="1">
    <dataField name="Suma de QUANTITY" fld="2" showDataAs="percentOfCol" baseField="0" baseItem="0" numFmtId="10"/>
  </dataFields>
  <formats count="4">
    <format dxfId="33">
      <pivotArea outline="0" collapsedLevelsAreSubtotals="1" fieldPosition="0"/>
    </format>
    <format dxfId="32">
      <pivotArea outline="0" collapsedLevelsAreSubtotals="1" fieldPosition="0"/>
    </format>
    <format dxfId="31">
      <pivotArea outline="0" collapsedLevelsAreSubtotals="1" fieldPosition="0"/>
    </format>
    <format dxfId="30">
      <pivotArea outline="0" fieldPosition="0">
        <references count="1">
          <reference field="4294967294" count="1">
            <x v="0"/>
          </reference>
        </references>
      </pivotArea>
    </format>
  </formats>
  <chartFormats count="12">
    <chartFormat chart="24" format="0" series="1">
      <pivotArea type="data" outline="0" fieldPosition="0">
        <references count="1">
          <reference field="4294967294" count="1" selected="0">
            <x v="0"/>
          </reference>
        </references>
      </pivotArea>
    </chartFormat>
    <chartFormat chart="24" format="1">
      <pivotArea type="data" outline="0" fieldPosition="0">
        <references count="2">
          <reference field="4294967294" count="1" selected="0">
            <x v="0"/>
          </reference>
          <reference field="3" count="1" selected="0">
            <x v="0"/>
          </reference>
        </references>
      </pivotArea>
    </chartFormat>
    <chartFormat chart="24" format="2">
      <pivotArea type="data" outline="0" fieldPosition="0">
        <references count="2">
          <reference field="4294967294" count="1" selected="0">
            <x v="0"/>
          </reference>
          <reference field="3" count="1" selected="0">
            <x v="1"/>
          </reference>
        </references>
      </pivotArea>
    </chartFormat>
    <chartFormat chart="24" format="3">
      <pivotArea type="data" outline="0" fieldPosition="0">
        <references count="2">
          <reference field="4294967294" count="1" selected="0">
            <x v="0"/>
          </reference>
          <reference field="3" count="1" selected="0">
            <x v="2"/>
          </reference>
        </references>
      </pivotArea>
    </chartFormat>
    <chartFormat chart="25" format="4" series="1">
      <pivotArea type="data" outline="0" fieldPosition="0">
        <references count="1">
          <reference field="4294967294" count="1" selected="0">
            <x v="0"/>
          </reference>
        </references>
      </pivotArea>
    </chartFormat>
    <chartFormat chart="25" format="5">
      <pivotArea type="data" outline="0" fieldPosition="0">
        <references count="2">
          <reference field="4294967294" count="1" selected="0">
            <x v="0"/>
          </reference>
          <reference field="3" count="1" selected="0">
            <x v="0"/>
          </reference>
        </references>
      </pivotArea>
    </chartFormat>
    <chartFormat chart="25" format="6">
      <pivotArea type="data" outline="0" fieldPosition="0">
        <references count="2">
          <reference field="4294967294" count="1" selected="0">
            <x v="0"/>
          </reference>
          <reference field="3" count="1" selected="0">
            <x v="1"/>
          </reference>
        </references>
      </pivotArea>
    </chartFormat>
    <chartFormat chart="25" format="7">
      <pivotArea type="data" outline="0" fieldPosition="0">
        <references count="2">
          <reference field="4294967294" count="1" selected="0">
            <x v="0"/>
          </reference>
          <reference field="3" count="1" selected="0">
            <x v="2"/>
          </reference>
        </references>
      </pivotArea>
    </chartFormat>
    <chartFormat chart="27" format="8" series="1">
      <pivotArea type="data" outline="0" fieldPosition="0">
        <references count="1">
          <reference field="4294967294" count="1" selected="0">
            <x v="0"/>
          </reference>
        </references>
      </pivotArea>
    </chartFormat>
    <chartFormat chart="27" format="9">
      <pivotArea type="data" outline="0" fieldPosition="0">
        <references count="2">
          <reference field="4294967294" count="1" selected="0">
            <x v="0"/>
          </reference>
          <reference field="3" count="1" selected="0">
            <x v="0"/>
          </reference>
        </references>
      </pivotArea>
    </chartFormat>
    <chartFormat chart="27" format="10">
      <pivotArea type="data" outline="0" fieldPosition="0">
        <references count="2">
          <reference field="4294967294" count="1" selected="0">
            <x v="0"/>
          </reference>
          <reference field="3" count="1" selected="0">
            <x v="1"/>
          </reference>
        </references>
      </pivotArea>
    </chartFormat>
    <chartFormat chart="27"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B08D489-9283-4CD0-9AEB-43E61BA6D4DB}" name="TablaDinámica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4">
  <location ref="BR1:BS7"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axis="axisRow"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dataField="1" numFmtId="9" showAll="0"/>
    <pivotField showAll="0"/>
    <pivotField showAll="0"/>
    <pivotField showAll="0"/>
    <pivotField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numFmtId="9" showAll="0"/>
    <pivotField showAll="0" defaultSubtotal="0"/>
    <pivotField showAll="0" defaultSubtotal="0"/>
    <pivotField showAll="0" defaultSubtotal="0">
      <items count="5">
        <item x="0"/>
        <item x="1"/>
        <item x="2"/>
        <item x="3"/>
        <item x="4"/>
      </items>
    </pivotField>
  </pivotFields>
  <rowFields count="1">
    <field x="7"/>
  </rowFields>
  <rowItems count="6">
    <i>
      <x/>
    </i>
    <i>
      <x v="1"/>
    </i>
    <i>
      <x v="2"/>
    </i>
    <i>
      <x v="3"/>
    </i>
    <i>
      <x v="4"/>
    </i>
    <i t="grand">
      <x/>
    </i>
  </rowItems>
  <colItems count="1">
    <i/>
  </colItems>
  <dataFields count="1">
    <dataField name="Promedio de profit_margin" fld="19" subtotal="average" baseField="7" baseItem="0" numFmtId="9"/>
  </dataFields>
  <chartFormats count="2">
    <chartFormat chart="9"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0CB1E9D-7E65-4B49-8D29-5F0241B13FEC}" name="TablaDinámica1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6">
  <location ref="BD1:BE7"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showAll="0"/>
    <pivotField showAll="0"/>
    <pivotField numFmtId="9" showAll="0"/>
    <pivotField showAll="0"/>
    <pivotField axis="axisRow" showAll="0">
      <items count="6">
        <item x="3"/>
        <item x="2"/>
        <item x="0"/>
        <item x="4"/>
        <item x="1"/>
        <item t="default"/>
      </items>
    </pivotField>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showAll="0"/>
    <pivotField numFmtId="164" showAll="0"/>
    <pivotField numFmtId="49"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x="2"/>
        <item sd="0" x="3"/>
        <item sd="0" x="4"/>
        <item t="default"/>
      </items>
    </pivotField>
  </pivotFields>
  <rowFields count="1">
    <field x="7"/>
  </rowFields>
  <rowItems count="6">
    <i>
      <x/>
    </i>
    <i>
      <x v="1"/>
    </i>
    <i>
      <x v="2"/>
    </i>
    <i>
      <x v="3"/>
    </i>
    <i>
      <x v="4"/>
    </i>
    <i t="grand">
      <x/>
    </i>
  </rowItems>
  <colItems count="1">
    <i/>
  </colItems>
  <dataFields count="1">
    <dataField name="Suma de QUANTITY" fld="2" showDataAs="percentOfCol" baseField="0" baseItem="0" numFmtId="10"/>
  </dataFields>
  <formats count="4">
    <format dxfId="37">
      <pivotArea outline="0" collapsedLevelsAreSubtotals="1" fieldPosition="0"/>
    </format>
    <format dxfId="36">
      <pivotArea outline="0" collapsedLevelsAreSubtotals="1" fieldPosition="0"/>
    </format>
    <format dxfId="35">
      <pivotArea outline="0" collapsedLevelsAreSubtotals="1" fieldPosition="0"/>
    </format>
    <format dxfId="34">
      <pivotArea outline="0" fieldPosition="0">
        <references count="1">
          <reference field="4294967294" count="1">
            <x v="0"/>
          </reference>
        </references>
      </pivotArea>
    </format>
  </formats>
  <chartFormats count="3">
    <chartFormat chart="19" format="0" series="1">
      <pivotArea type="data" outline="0" fieldPosition="0">
        <references count="1">
          <reference field="4294967294" count="1" selected="0">
            <x v="0"/>
          </reference>
        </references>
      </pivotArea>
    </chartFormat>
    <chartFormat chart="38"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81F3407-F155-4569-B323-45E7D911A146}"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W526:X1048"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9" showAll="0"/>
    <pivotField showAll="0"/>
    <pivotField showAll="0"/>
    <pivotField showAll="0"/>
    <pivotField axis="axisRow" showAll="0">
      <items count="522">
        <item x="0"/>
        <item x="2"/>
        <item x="1"/>
        <item x="3"/>
        <item x="4"/>
        <item x="6"/>
        <item x="7"/>
        <item x="5"/>
        <item x="9"/>
        <item x="8"/>
        <item x="10"/>
        <item x="11"/>
        <item x="13"/>
        <item x="12"/>
        <item x="14"/>
        <item x="16"/>
        <item x="15"/>
        <item x="18"/>
        <item x="17"/>
        <item x="19"/>
        <item x="22"/>
        <item x="20"/>
        <item x="21"/>
        <item x="25"/>
        <item x="24"/>
        <item x="23"/>
        <item x="27"/>
        <item x="26"/>
        <item x="28"/>
        <item x="29"/>
        <item x="30"/>
        <item x="31"/>
        <item x="32"/>
        <item x="33"/>
        <item x="35"/>
        <item x="34"/>
        <item x="36"/>
        <item x="37"/>
        <item x="38"/>
        <item x="39"/>
        <item x="40"/>
        <item x="41"/>
        <item x="42"/>
        <item x="43"/>
        <item x="45"/>
        <item x="44"/>
        <item x="46"/>
        <item x="48"/>
        <item x="47"/>
        <item x="49"/>
        <item x="50"/>
        <item x="51"/>
        <item x="52"/>
        <item x="53"/>
        <item x="54"/>
        <item x="55"/>
        <item x="56"/>
        <item x="57"/>
        <item x="58"/>
        <item x="59"/>
        <item x="60"/>
        <item x="61"/>
        <item x="62"/>
        <item x="63"/>
        <item x="64"/>
        <item x="66"/>
        <item x="65"/>
        <item x="67"/>
        <item x="68"/>
        <item x="69"/>
        <item x="71"/>
        <item x="70"/>
        <item x="72"/>
        <item x="73"/>
        <item x="74"/>
        <item x="75"/>
        <item x="77"/>
        <item x="76"/>
        <item x="78"/>
        <item x="79"/>
        <item x="80"/>
        <item x="83"/>
        <item x="82"/>
        <item x="84"/>
        <item x="81"/>
        <item x="85"/>
        <item x="86"/>
        <item x="88"/>
        <item x="87"/>
        <item x="90"/>
        <item x="89"/>
        <item x="91"/>
        <item x="92"/>
        <item x="93"/>
        <item x="94"/>
        <item x="95"/>
        <item x="96"/>
        <item x="97"/>
        <item x="99"/>
        <item x="98"/>
        <item x="100"/>
        <item x="101"/>
        <item x="102"/>
        <item x="103"/>
        <item x="104"/>
        <item x="105"/>
        <item x="106"/>
        <item x="107"/>
        <item x="108"/>
        <item x="109"/>
        <item x="110"/>
        <item x="112"/>
        <item x="111"/>
        <item x="113"/>
        <item x="114"/>
        <item x="115"/>
        <item x="116"/>
        <item x="117"/>
        <item x="119"/>
        <item x="118"/>
        <item x="120"/>
        <item x="121"/>
        <item x="122"/>
        <item x="123"/>
        <item x="125"/>
        <item x="124"/>
        <item x="126"/>
        <item x="127"/>
        <item x="128"/>
        <item x="129"/>
        <item x="130"/>
        <item x="131"/>
        <item x="132"/>
        <item x="133"/>
        <item x="134"/>
        <item x="135"/>
        <item x="136"/>
        <item x="137"/>
        <item x="138"/>
        <item x="140"/>
        <item x="139"/>
        <item x="141"/>
        <item x="142"/>
        <item x="143"/>
        <item x="144"/>
        <item x="145"/>
        <item x="146"/>
        <item x="147"/>
        <item x="148"/>
        <item x="149"/>
        <item x="150"/>
        <item x="151"/>
        <item x="153"/>
        <item x="152"/>
        <item x="154"/>
        <item x="155"/>
        <item x="156"/>
        <item x="157"/>
        <item x="158"/>
        <item x="159"/>
        <item x="160"/>
        <item x="161"/>
        <item x="162"/>
        <item x="163"/>
        <item x="164"/>
        <item x="166"/>
        <item x="165"/>
        <item x="167"/>
        <item x="168"/>
        <item x="169"/>
        <item x="170"/>
        <item x="171"/>
        <item x="172"/>
        <item x="174"/>
        <item x="173"/>
        <item x="175"/>
        <item x="176"/>
        <item x="177"/>
        <item x="178"/>
        <item x="179"/>
        <item x="181"/>
        <item x="180"/>
        <item x="182"/>
        <item x="184"/>
        <item x="183"/>
        <item x="185"/>
        <item x="186"/>
        <item x="187"/>
        <item x="189"/>
        <item x="190"/>
        <item x="188"/>
        <item x="191"/>
        <item x="192"/>
        <item x="193"/>
        <item x="194"/>
        <item x="196"/>
        <item x="195"/>
        <item x="197"/>
        <item x="198"/>
        <item x="199"/>
        <item x="201"/>
        <item x="200"/>
        <item x="202"/>
        <item x="203"/>
        <item x="204"/>
        <item x="205"/>
        <item x="206"/>
        <item x="207"/>
        <item x="209"/>
        <item x="208"/>
        <item x="210"/>
        <item x="211"/>
        <item x="212"/>
        <item x="213"/>
        <item x="215"/>
        <item x="214"/>
        <item x="218"/>
        <item x="216"/>
        <item x="217"/>
        <item x="219"/>
        <item x="220"/>
        <item x="221"/>
        <item x="222"/>
        <item x="223"/>
        <item x="224"/>
        <item x="225"/>
        <item x="226"/>
        <item x="227"/>
        <item x="228"/>
        <item x="229"/>
        <item x="230"/>
        <item x="232"/>
        <item x="231"/>
        <item x="234"/>
        <item x="233"/>
        <item x="235"/>
        <item x="236"/>
        <item x="237"/>
        <item x="238"/>
        <item x="240"/>
        <item x="239"/>
        <item x="241"/>
        <item x="242"/>
        <item x="243"/>
        <item x="244"/>
        <item x="245"/>
        <item x="246"/>
        <item x="247"/>
        <item x="250"/>
        <item x="248"/>
        <item x="249"/>
        <item x="251"/>
        <item x="252"/>
        <item x="254"/>
        <item x="253"/>
        <item x="255"/>
        <item x="256"/>
        <item x="257"/>
        <item x="258"/>
        <item x="259"/>
        <item x="260"/>
        <item x="261"/>
        <item x="262"/>
        <item x="263"/>
        <item x="264"/>
        <item x="265"/>
        <item x="266"/>
        <item x="267"/>
        <item x="268"/>
        <item x="269"/>
        <item x="270"/>
        <item x="271"/>
        <item x="272"/>
        <item x="273"/>
        <item x="274"/>
        <item x="276"/>
        <item x="275"/>
        <item x="277"/>
        <item x="278"/>
        <item x="279"/>
        <item x="280"/>
        <item x="281"/>
        <item x="282"/>
        <item x="283"/>
        <item x="284"/>
        <item x="285"/>
        <item x="286"/>
        <item x="287"/>
        <item x="288"/>
        <item x="290"/>
        <item x="289"/>
        <item x="291"/>
        <item x="292"/>
        <item x="293"/>
        <item x="294"/>
        <item x="295"/>
        <item x="296"/>
        <item x="297"/>
        <item x="298"/>
        <item x="299"/>
        <item x="300"/>
        <item x="302"/>
        <item x="301"/>
        <item x="303"/>
        <item x="304"/>
        <item x="305"/>
        <item x="306"/>
        <item x="307"/>
        <item x="309"/>
        <item x="308"/>
        <item x="310"/>
        <item x="311"/>
        <item x="312"/>
        <item x="313"/>
        <item x="314"/>
        <item x="315"/>
        <item x="316"/>
        <item x="317"/>
        <item x="318"/>
        <item x="319"/>
        <item x="320"/>
        <item x="321"/>
        <item x="322"/>
        <item x="323"/>
        <item x="324"/>
        <item x="326"/>
        <item x="325"/>
        <item x="327"/>
        <item x="328"/>
        <item x="330"/>
        <item x="329"/>
        <item x="332"/>
        <item x="331"/>
        <item x="333"/>
        <item x="334"/>
        <item x="336"/>
        <item x="335"/>
        <item x="337"/>
        <item x="338"/>
        <item x="339"/>
        <item x="340"/>
        <item x="342"/>
        <item x="341"/>
        <item x="343"/>
        <item x="344"/>
        <item x="345"/>
        <item x="346"/>
        <item x="347"/>
        <item x="348"/>
        <item x="349"/>
        <item x="350"/>
        <item x="351"/>
        <item x="352"/>
        <item x="353"/>
        <item x="354"/>
        <item x="355"/>
        <item x="356"/>
        <item x="357"/>
        <item x="358"/>
        <item x="359"/>
        <item x="360"/>
        <item x="361"/>
        <item x="362"/>
        <item x="364"/>
        <item x="363"/>
        <item x="368"/>
        <item x="366"/>
        <item x="367"/>
        <item x="369"/>
        <item x="365"/>
        <item x="371"/>
        <item x="372"/>
        <item x="370"/>
        <item x="373"/>
        <item x="374"/>
        <item x="376"/>
        <item x="375"/>
        <item x="377"/>
        <item x="378"/>
        <item x="379"/>
        <item x="380"/>
        <item x="381"/>
        <item x="383"/>
        <item x="382"/>
        <item x="384"/>
        <item x="385"/>
        <item x="386"/>
        <item x="387"/>
        <item x="388"/>
        <item x="389"/>
        <item x="390"/>
        <item x="392"/>
        <item x="391"/>
        <item x="393"/>
        <item x="394"/>
        <item x="395"/>
        <item x="396"/>
        <item x="397"/>
        <item x="398"/>
        <item x="399"/>
        <item x="400"/>
        <item x="401"/>
        <item x="402"/>
        <item x="403"/>
        <item x="404"/>
        <item x="405"/>
        <item x="406"/>
        <item x="409"/>
        <item x="408"/>
        <item x="407"/>
        <item x="410"/>
        <item x="411"/>
        <item x="412"/>
        <item x="413"/>
        <item x="414"/>
        <item x="416"/>
        <item x="415"/>
        <item x="417"/>
        <item x="418"/>
        <item x="419"/>
        <item x="421"/>
        <item x="420"/>
        <item x="422"/>
        <item x="423"/>
        <item x="424"/>
        <item x="425"/>
        <item x="427"/>
        <item x="426"/>
        <item x="428"/>
        <item x="429"/>
        <item x="430"/>
        <item x="431"/>
        <item x="432"/>
        <item x="433"/>
        <item x="434"/>
        <item x="436"/>
        <item x="435"/>
        <item x="437"/>
        <item x="438"/>
        <item x="439"/>
        <item x="441"/>
        <item x="440"/>
        <item x="442"/>
        <item x="443"/>
        <item x="444"/>
        <item x="445"/>
        <item x="446"/>
        <item x="447"/>
        <item x="449"/>
        <item x="448"/>
        <item x="450"/>
        <item x="451"/>
        <item x="452"/>
        <item x="453"/>
        <item x="454"/>
        <item x="455"/>
        <item x="457"/>
        <item x="456"/>
        <item x="458"/>
        <item x="459"/>
        <item x="460"/>
        <item x="461"/>
        <item x="462"/>
        <item x="463"/>
        <item x="464"/>
        <item x="465"/>
        <item x="466"/>
        <item x="467"/>
        <item x="468"/>
        <item x="469"/>
        <item x="470"/>
        <item x="471"/>
        <item x="472"/>
        <item x="473"/>
        <item x="474"/>
        <item x="475"/>
        <item x="476"/>
        <item x="477"/>
        <item x="478"/>
        <item x="479"/>
        <item x="481"/>
        <item x="482"/>
        <item x="480"/>
        <item x="483"/>
        <item x="485"/>
        <item x="484"/>
        <item x="486"/>
        <item x="487"/>
        <item x="488"/>
        <item x="489"/>
        <item x="490"/>
        <item x="491"/>
        <item x="492"/>
        <item x="493"/>
        <item x="494"/>
        <item x="495"/>
        <item x="496"/>
        <item x="497"/>
        <item x="498"/>
        <item x="499"/>
        <item x="500"/>
        <item x="501"/>
        <item x="502"/>
        <item x="504"/>
        <item x="503"/>
        <item x="506"/>
        <item x="507"/>
        <item x="505"/>
        <item x="508"/>
        <item x="509"/>
        <item x="510"/>
        <item x="511"/>
        <item x="514"/>
        <item x="513"/>
        <item x="512"/>
        <item x="515"/>
        <item x="516"/>
        <item x="517"/>
        <item x="518"/>
        <item x="520"/>
        <item x="519"/>
        <item t="default"/>
      </items>
    </pivotField>
    <pivotField numFmtId="164" showAll="0"/>
    <pivotField numFmtId="49" showAll="0"/>
    <pivotField numFmtId="164" showAll="0"/>
    <pivotField dataField="1" numFmtId="9" showAll="0"/>
    <pivotField showAll="0" defaultSubtotal="0"/>
    <pivotField showAll="0" defaultSubtotal="0"/>
    <pivotField showAll="0" defaultSubtotal="0">
      <items count="5">
        <item x="0"/>
        <item x="1"/>
        <item x="2"/>
        <item x="3"/>
        <item x="4"/>
      </items>
    </pivotField>
  </pivotFields>
  <rowFields count="1">
    <field x="23"/>
  </rowFields>
  <rowItems count="52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t="grand">
      <x/>
    </i>
  </rowItems>
  <colItems count="1">
    <i/>
  </colItems>
  <dataFields count="1">
    <dataField name="Suma de profit_margin_condescuento" fld="27"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741010D-8213-4B0C-91EC-4861877B4F52}" name="TablaDinámica1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7">
  <location ref="BI1:BJ4"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showAll="0"/>
    <pivotField axis="axisRow" showAll="0">
      <items count="3">
        <item x="1"/>
        <item x="0"/>
        <item t="default"/>
      </items>
    </pivotField>
    <pivotField numFmtId="9" showAll="0"/>
    <pivotField showAll="0"/>
    <pivotField showAll="0"/>
    <pivotField showAll="0"/>
    <pivotField numFmtId="164" showAll="0"/>
    <pivotField numFmtId="164" showAll="0"/>
    <pivotField numFmtId="164" showAll="0"/>
    <pivotField numFmtId="164" showAll="0"/>
    <pivotField showAll="0"/>
    <pivotField showAll="0"/>
    <pivotField numFmtId="1" showAll="0"/>
    <pivotField numFmtId="164" showAll="0"/>
    <pivotField numFmtId="164" showAll="0"/>
    <pivotField numFmtId="164" showAll="0"/>
    <pivotField numFmtId="164" showAll="0"/>
    <pivotField showAll="0"/>
    <pivotField showAll="0"/>
    <pivotField showAll="0"/>
    <pivotField showAll="0"/>
    <pivotField numFmtId="164" showAll="0"/>
    <pivotField numFmtId="49"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x="1"/>
        <item x="2"/>
        <item sd="0" x="3"/>
        <item sd="0" x="4"/>
        <item t="default"/>
      </items>
    </pivotField>
  </pivotFields>
  <rowFields count="1">
    <field x="4"/>
  </rowFields>
  <rowItems count="3">
    <i>
      <x/>
    </i>
    <i>
      <x v="1"/>
    </i>
    <i t="grand">
      <x/>
    </i>
  </rowItems>
  <colItems count="1">
    <i/>
  </colItems>
  <dataFields count="1">
    <dataField name="Suma de QUANTITY" fld="2" showDataAs="percentOfCol" baseField="0" baseItem="0" numFmtId="10"/>
  </dataFields>
  <formats count="4">
    <format dxfId="41">
      <pivotArea outline="0" collapsedLevelsAreSubtotals="1" fieldPosition="0"/>
    </format>
    <format dxfId="40">
      <pivotArea outline="0" collapsedLevelsAreSubtotals="1" fieldPosition="0"/>
    </format>
    <format dxfId="39">
      <pivotArea outline="0" collapsedLevelsAreSubtotals="1" fieldPosition="0"/>
    </format>
    <format dxfId="38">
      <pivotArea outline="0" fieldPosition="0">
        <references count="1">
          <reference field="4294967294" count="1">
            <x v="0"/>
          </reference>
        </references>
      </pivotArea>
    </format>
  </formats>
  <chartFormats count="2">
    <chartFormat chart="41" format="0" series="1">
      <pivotArea type="data" outline="0" fieldPosition="0">
        <references count="1">
          <reference field="4294967294" count="1" selected="0">
            <x v="0"/>
          </reference>
        </references>
      </pivotArea>
    </chartFormat>
    <chartFormat chart="4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40576B7-35BC-472B-B269-96970C0CD417}"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29">
  <location ref="AG1:AH28" firstHeaderRow="1" firstDataRow="1" firstDataCol="1"/>
  <pivotFields count="31">
    <pivotField numFmtId="14" showAll="0">
      <items count="3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t="default"/>
      </items>
    </pivotField>
    <pivotField showAll="0"/>
    <pivotField dataField="1" numFmtId="1" showAll="0"/>
    <pivotField showAll="0"/>
    <pivotField showAll="0"/>
    <pivotField numFmtId="9" showAll="0"/>
    <pivotField showAll="0"/>
    <pivotField showAll="0"/>
    <pivotField showAll="0"/>
    <pivotField numFmtId="164" showAll="0"/>
    <pivotField numFmtId="164" showAll="0"/>
    <pivotField numFmtId="164" showAll="0"/>
    <pivotField numFmtId="164" showAll="0"/>
    <pivotField showAll="0"/>
    <pivotField showAll="0">
      <items count="13">
        <item x="1"/>
        <item x="2"/>
        <item x="4"/>
        <item x="5"/>
        <item x="6"/>
        <item x="8"/>
        <item x="9"/>
        <item x="10"/>
        <item x="3"/>
        <item x="7"/>
        <item x="11"/>
        <item x="0"/>
        <item t="default"/>
      </items>
    </pivotField>
    <pivotField numFmtId="1" showAll="0">
      <items count="3">
        <item x="0"/>
        <item x="1"/>
        <item t="default"/>
      </items>
    </pivotField>
    <pivotField numFmtId="164" showAll="0"/>
    <pivotField numFmtId="164" showAll="0"/>
    <pivotField numFmtId="164" showAll="0"/>
    <pivotField numFmtId="164" showAll="0"/>
    <pivotField showAll="0"/>
    <pivotField showAll="0"/>
    <pivotField showAll="0"/>
    <pivotField showAll="0"/>
    <pivotField numFmtId="164" showAll="0"/>
    <pivotField numFmtId="49" showAll="0"/>
    <pivotField numFmtId="164" showAll="0"/>
    <pivotField numFmtId="9"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6">
        <item sd="0" x="0"/>
        <item x="1"/>
        <item x="2"/>
        <item sd="0" x="3"/>
        <item sd="0" x="4"/>
        <item t="default"/>
      </items>
    </pivotField>
  </pivotFields>
  <rowFields count="2">
    <field x="30"/>
    <field x="28"/>
  </rowFields>
  <rowItems count="27">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t="grand">
      <x/>
    </i>
  </rowItems>
  <colItems count="1">
    <i/>
  </colItems>
  <dataFields count="1">
    <dataField name="Suma de QUANTITY" fld="2" baseField="0" baseItem="0"/>
  </dataFields>
  <formats count="3">
    <format dxfId="44">
      <pivotArea outline="0" collapsedLevelsAreSubtotals="1" fieldPosition="0"/>
    </format>
    <format dxfId="43">
      <pivotArea outline="0" collapsedLevelsAreSubtotals="1" fieldPosition="0"/>
    </format>
    <format dxfId="42">
      <pivotArea outline="0" collapsedLevelsAreSubtotals="1" fieldPosition="0"/>
    </format>
  </formats>
  <chartFormats count="2">
    <chartFormat chart="18" format="1" series="1">
      <pivotArea type="data" outline="0" fieldPosition="0">
        <references count="1">
          <reference field="4294967294" count="1" selected="0">
            <x v="0"/>
          </reference>
        </references>
      </pivotArea>
    </chartFormat>
    <chartFormat chart="25"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2" connectionId="1" xr16:uid="{D0E074A1-5D71-4D3C-B028-A1F23B36EE12}" autoFormatId="16" applyNumberFormats="0" applyBorderFormats="0" applyFontFormats="0" applyPatternFormats="0" applyAlignmentFormats="0" applyWidthHeightFormats="0">
  <queryTableRefresh nextId="3">
    <queryTableFields count="2">
      <queryTableField id="1" name="transaction_date" tableColumnId="1"/>
      <queryTableField id="2" name="fecha_transacción"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2" xr16:uid="{6E01EEFC-4F8C-4541-AF50-BFC65E22D0B9}" autoFormatId="16" applyNumberFormats="0" applyBorderFormats="0" applyFontFormats="0" applyPatternFormats="0" applyAlignmentFormats="0" applyWidthHeightFormats="0">
  <queryTableRefresh nextId="31" unboundColumnsRight="4">
    <queryTableFields count="28">
      <queryTableField id="1" name="DATE" tableColumnId="1"/>
      <queryTableField id="2" name="PRODUCT ID" tableColumnId="2"/>
      <queryTableField id="3" name="QUANTITY" tableColumnId="3"/>
      <queryTableField id="4" name="SALE TYPE" tableColumnId="4"/>
      <queryTableField id="5" name="PAYMENT MODE" tableColumnId="5"/>
      <queryTableField id="6" name="DISCOUNT %" tableColumnId="6"/>
      <queryTableField id="7" name="PRODUCT" tableColumnId="7"/>
      <queryTableField id="8" name="CATEGORY" tableColumnId="8"/>
      <queryTableField id="9" name="UOM" tableColumnId="9"/>
      <queryTableField id="10" name="BUYING PRIZE" tableColumnId="10"/>
      <queryTableField id="11" name="SELLING PRICE" tableColumnId="11"/>
      <queryTableField id="12" name="Total Buying Value" tableColumnId="12"/>
      <queryTableField id="13" name="Total Selling Value" tableColumnId="13"/>
      <queryTableField id="14" name="Day" tableColumnId="14"/>
      <queryTableField id="15" name="Month" tableColumnId="15"/>
      <queryTableField id="16" name="Year" tableColumnId="16"/>
      <queryTableField id="17" name="total_discount_value" tableColumnId="17"/>
      <queryTableField id="18" name="profit_per_product" tableColumnId="18"/>
      <queryTableField id="19" name="total_profit" tableColumnId="19"/>
      <queryTableField id="20" name="profit_margin" tableColumnId="20"/>
      <queryTableField id="21" name="sales_category" tableColumnId="21"/>
      <queryTableField id="22" name="payment_type_indicator" tableColumnId="22"/>
      <queryTableField id="23" name="month_year" tableColumnId="23"/>
      <queryTableField id="24" name="transaction_date" tableColumnId="24"/>
      <queryTableField id="27" dataBound="0" tableColumnId="26"/>
      <queryTableField id="28" dataBound="0" tableColumnId="27"/>
      <queryTableField id="29" dataBound="0" tableColumnId="25"/>
      <queryTableField id="30" dataBound="0" tableColumnId="2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Y" xr10:uid="{23195BC6-0795-4F36-9468-52DE67EACF24}" sourceName="CATEGORY">
  <pivotTables>
    <pivotTable tabId="17" name="TablaDinámica5"/>
  </pivotTables>
  <data>
    <tabular pivotCacheId="1930848629">
      <items count="5">
        <i x="3" s="1"/>
        <i x="1" s="1"/>
        <i x="0"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Y1" xr10:uid="{C53D3D9D-07A1-47BA-A3A3-6BC82F95F583}" sourceName="CATEGORY">
  <pivotTables>
    <pivotTable tabId="17" name="TablaDinámica2"/>
  </pivotTables>
  <data>
    <tabular pivotCacheId="1930848629">
      <items count="5">
        <i x="3" s="1"/>
        <i x="1" s="1"/>
        <i x="0"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onth" xr10:uid="{E4253251-5DAF-4D12-9439-D32E0894C09E}" sourceName="Month">
  <pivotTables>
    <pivotTable tabId="23" name="TablaDinámica3"/>
  </pivotTables>
  <data>
    <tabular pivotCacheId="1627903948">
      <items count="12">
        <i x="1" s="1"/>
        <i x="2" s="1"/>
        <i x="4" s="1"/>
        <i x="5" s="1"/>
        <i x="6" s="1"/>
        <i x="8" s="1"/>
        <i x="9" s="1"/>
        <i x="10" s="1"/>
        <i x="3" s="1"/>
        <i x="7" s="1"/>
        <i x="1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Year" xr10:uid="{C30DDF6F-36DB-4336-849D-61B947A0F0EB}" sourceName="Year">
  <pivotTables>
    <pivotTable tabId="23" name="TablaDinámica3"/>
  </pivotTables>
  <data>
    <tabular pivotCacheId="1627903948">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Y2" xr10:uid="{8B2AA554-A792-41D7-896A-2807672492D7}" sourceName="CATEGORY">
  <pivotTables>
    <pivotTable tabId="23" name="TablaDinámica12"/>
  </pivotTables>
  <data>
    <tabular pivotCacheId="1627903948">
      <items count="5">
        <i x="3" s="1"/>
        <i x="2" s="1"/>
        <i x="0" s="1"/>
        <i x="4"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ALE_TYPE" xr10:uid="{58BAF1E9-9A78-4A9E-85D0-6546AB713149}" sourceName="SALE TYPE">
  <pivotTables>
    <pivotTable tabId="23" name="TablaDinámica10"/>
  </pivotTables>
  <data>
    <tabular pivotCacheId="1627903948">
      <items count="3">
        <i x="2" s="1"/>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rimestres__DATE" xr10:uid="{047665AB-E0B8-41B8-844C-3F1D327F1CB6}" sourceName="Trimestres (DATE)">
  <pivotTables>
    <pivotTable tabId="23" name="TablaDinámica11"/>
  </pivotTables>
  <data>
    <tabular pivotCacheId="1627903948">
      <items count="6">
        <i x="1" s="1"/>
        <i x="2" s="1"/>
        <i x="3" s="1"/>
        <i x="4" s="1"/>
        <i x="0" s="1" nd="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rimestres__DATE1" xr10:uid="{93D8D032-B49F-497B-BECE-FE5038C18E32}" sourceName="Trimestres (DATE)">
  <pivotTables>
    <pivotTable tabId="23" name="TablaDinámica13"/>
  </pivotTables>
  <data>
    <tabular pivotCacheId="1627903948">
      <items count="6">
        <i x="1" s="1"/>
        <i x="2" s="1"/>
        <i x="3" s="1"/>
        <i x="4" s="1"/>
        <i x="0" s="1" nd="1"/>
        <i x="5"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5F9CBBC-7F3B-4BF1-B4F8-90696171A62F}" cache="SegmentaciónDeDatos_CATEGORY" caption="CATEGORY" rowHeight="234950"/>
  <slicer name="CATEGORY 1" xr10:uid="{1E49C0C4-E980-43F1-B429-967A2A6641CD}" cache="SegmentaciónDeDatos_CATEGORY1" caption="CATEGORY"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97157418-0EA3-4E95-88CD-A1CC78EA5355}" cache="SegmentaciónDeDatos_Month" caption="Month" rowHeight="234950"/>
  <slicer name="Year" xr10:uid="{9319DA83-0253-4988-A3B3-2540A71AE007}" cache="SegmentaciónDeDatos_Year" caption="Year" rowHeight="234950"/>
  <slicer name="CATEGORY 2" xr10:uid="{55CA1A3A-150C-482E-BC3E-453B8D35A236}" cache="SegmentaciónDeDatos_CATEGORY2" caption="CATEGORY" rowHeight="234950"/>
  <slicer name="SALE TYPE" xr10:uid="{F25BC98B-E6D9-44A7-AE9C-F3E33A553207}" cache="SegmentaciónDeDatos_SALE_TYPE" caption="SALE TYP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rimestres (DATE)" xr10:uid="{DADC8B78-6676-4DE3-BF78-63448898F3D3}" cache="SegmentaciónDeDatos_Trimestres__DATE" caption="Trimestres (DATE)" rowHeight="234950"/>
  <slicer name="Trimestres (DATE) 1" xr10:uid="{6A509056-D9CE-4683-8B77-C03D69113554}" cache="SegmentaciónDeDatos_Trimestres__DATE1" caption="Trimestres (DATE)" startItem="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4A10405-A46B-48D2-8B34-04E954D5F2BF}" name="Duplicados" displayName="Duplicados" ref="A1:B9" tableType="queryTable" totalsRowShown="0">
  <autoFilter ref="A1:B9" xr:uid="{D4A10405-A46B-48D2-8B34-04E954D5F2BF}"/>
  <tableColumns count="2">
    <tableColumn id="1" xr3:uid="{991F7AA0-DC63-4058-98F2-4275A4ED3597}" uniqueName="1" name="transaction_date" queryTableFieldId="1" dataDxfId="97"/>
    <tableColumn id="2" xr3:uid="{4A8A75DC-54CF-45BC-8605-D7FFC695AF81}" uniqueName="2" name="fecha_transacción" queryTableFieldId="2" dataDxfId="9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FC96BE-6EC3-4E4A-A488-B12FB7DC7CDC}" name="Tabla1_1" displayName="Tabla1_1" ref="A1:AB522" tableType="queryTable" totalsRowShown="0">
  <tableColumns count="28">
    <tableColumn id="1" xr3:uid="{8A6DD312-DA0B-4CB0-A895-96EFA7746735}" uniqueName="1" name="DATE" queryTableFieldId="1" dataDxfId="95"/>
    <tableColumn id="2" xr3:uid="{3A96F6A1-5184-420B-A116-1A72A6ED79A6}" uniqueName="2" name="PRODUCT ID" queryTableFieldId="2" dataDxfId="94"/>
    <tableColumn id="3" xr3:uid="{8BC542B7-2687-433C-8EAA-CA489458759E}" uniqueName="3" name="QUANTITY" queryTableFieldId="3" dataDxfId="93"/>
    <tableColumn id="4" xr3:uid="{36473DB2-E9DC-43D0-8AC9-2FA361B9DB55}" uniqueName="4" name="SALE TYPE" queryTableFieldId="4" dataDxfId="92"/>
    <tableColumn id="5" xr3:uid="{7F117FB3-7298-4C3A-98C7-910CEE8C2C00}" uniqueName="5" name="PAYMENT MODE" queryTableFieldId="5" dataDxfId="91"/>
    <tableColumn id="6" xr3:uid="{8518009F-963B-4D3E-980C-CA7C393D0868}" uniqueName="6" name="DISCOUNT %" queryTableFieldId="6" dataCellStyle="Porcentaje"/>
    <tableColumn id="7" xr3:uid="{E2D906C4-8390-4FFD-89C8-B95476597514}" uniqueName="7" name="PRODUCT" queryTableFieldId="7" dataDxfId="90"/>
    <tableColumn id="8" xr3:uid="{97D0DC6B-E2F4-4394-A030-2BAAA8B181A8}" uniqueName="8" name="CATEGORY" queryTableFieldId="8" dataDxfId="89"/>
    <tableColumn id="9" xr3:uid="{BF75A8CF-DEA9-4B39-B019-E67BB9A76628}" uniqueName="9" name="UOM" queryTableFieldId="9" dataDxfId="88"/>
    <tableColumn id="10" xr3:uid="{8A6E3F64-895E-4007-A964-68AAFA9E7680}" uniqueName="10" name="BUYING PRIZE" queryTableFieldId="10" dataDxfId="87"/>
    <tableColumn id="11" xr3:uid="{E0D914A8-D60A-4F4F-A9AB-3EFE88DE2846}" uniqueName="11" name="SELLING PRICE" queryTableFieldId="11" dataDxfId="86"/>
    <tableColumn id="12" xr3:uid="{2C5CDD0A-0C13-4C40-8625-91C6C7B5505F}" uniqueName="12" name="Total Buying Value" queryTableFieldId="12" dataDxfId="85"/>
    <tableColumn id="13" xr3:uid="{BAD1C957-69DC-4EE8-ABA0-446C73ABCC07}" uniqueName="13" name="Total Selling Value" queryTableFieldId="13" dataDxfId="84"/>
    <tableColumn id="14" xr3:uid="{D016680E-C088-4DD8-B95E-7A7B1E78DAAA}" uniqueName="14" name="Day" queryTableFieldId="14"/>
    <tableColumn id="15" xr3:uid="{E3FDA48A-6254-438A-9571-F8F83F3CF691}" uniqueName="15" name="Month" queryTableFieldId="15" dataDxfId="83"/>
    <tableColumn id="16" xr3:uid="{3526DA16-CDDA-4A40-9AB1-CB3B02A6E594}" uniqueName="16" name="Year" queryTableFieldId="16" dataDxfId="82"/>
    <tableColumn id="17" xr3:uid="{E300BC21-2051-4CFB-8F9D-C2A3957430FF}" uniqueName="17" name="total_discount_value" queryTableFieldId="17" dataDxfId="81"/>
    <tableColumn id="18" xr3:uid="{535AE767-59F9-4060-BFE2-65C09EE3186B}" uniqueName="18" name="profit_per_product" queryTableFieldId="18" dataDxfId="80"/>
    <tableColumn id="19" xr3:uid="{1C3DB178-724F-4128-A9E3-557AE1D5D80E}" uniqueName="19" name="total_profit" queryTableFieldId="19" dataDxfId="79"/>
    <tableColumn id="20" xr3:uid="{F20E2DE9-616E-40A9-9093-FEB8AE64EB37}" uniqueName="20" name="profit_margin" queryTableFieldId="20" dataCellStyle="Porcentaje"/>
    <tableColumn id="21" xr3:uid="{A98060D6-88D5-422B-BB9E-668735E86FF0}" uniqueName="21" name="sales_category" queryTableFieldId="21" dataDxfId="78"/>
    <tableColumn id="22" xr3:uid="{34360B85-37CA-4131-9283-9A9902222870}" uniqueName="22" name="payment_type_indicator" queryTableFieldId="22" dataDxfId="77"/>
    <tableColumn id="23" xr3:uid="{82306F1C-5721-41F3-B3C0-B7B28489F4CA}" uniqueName="23" name="month_year" queryTableFieldId="23" dataDxfId="76"/>
    <tableColumn id="24" xr3:uid="{AB72BE98-2A01-4507-AAE4-601DA76BC140}" uniqueName="24" name="transaction_date" queryTableFieldId="24" dataDxfId="75"/>
    <tableColumn id="26" xr3:uid="{183A24F0-DEE0-4DB4-8EE2-4B833A7AF053}" uniqueName="26" name="profit_per_product_condescuento" queryTableFieldId="27" dataDxfId="74">
      <calculatedColumnFormula>(K2-(K2*F2)-J2)</calculatedColumnFormula>
    </tableColumn>
    <tableColumn id="27" xr3:uid="{D32036BC-E0BE-4B98-87A0-EA2AFF4013F9}" uniqueName="27" name="total_profit_condescuento" queryTableFieldId="28" dataDxfId="73">
      <calculatedColumnFormula>Y2*C2</calculatedColumnFormula>
    </tableColumn>
    <tableColumn id="25" xr3:uid="{8FAFC18A-3498-489A-9F5D-8BABE484D7CA}" uniqueName="25" name="Total Selling Value_condescuento" queryTableFieldId="29" dataDxfId="72">
      <calculatedColumnFormula>M2-Q2</calculatedColumnFormula>
    </tableColumn>
    <tableColumn id="28" xr3:uid="{387451EF-B653-45E8-9645-703C00DA2C6B}" uniqueName="28" name="profit_margin_condescuento" queryTableFieldId="30" dataCellStyle="Porcentaje">
      <calculatedColumnFormula>IFERROR(Z2/AA2,0)</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6472A8-674A-490B-B4C0-B31A817B2A98}" name="Tabla1" displayName="Tabla1" ref="A1:X530" totalsRowShown="0" headerRowDxfId="71" dataDxfId="70">
  <sortState xmlns:xlrd2="http://schemas.microsoft.com/office/spreadsheetml/2017/richdata2" ref="A2:X530">
    <sortCondition ref="A1:A530"/>
  </sortState>
  <tableColumns count="24">
    <tableColumn id="1" xr3:uid="{02558E2B-97E6-4142-87A2-2C6948AB9EDE}" name="DATE" dataDxfId="69"/>
    <tableColumn id="2" xr3:uid="{BDD3F32F-667A-4B6D-A5D4-743E69E2EE39}" name="PRODUCT ID" dataDxfId="68"/>
    <tableColumn id="3" xr3:uid="{9C79B8CF-20FD-480C-A06B-12DE0ED5BF58}" name="QUANTITY" dataDxfId="67"/>
    <tableColumn id="4" xr3:uid="{70904CDE-C8EA-4DF2-B23A-684F0E51B7D6}" name="SALE TYPE" dataDxfId="66"/>
    <tableColumn id="5" xr3:uid="{61A9C7F4-B063-4D8A-AA3D-CA2E609D1F46}" name="PAYMENT MODE" dataDxfId="65"/>
    <tableColumn id="6" xr3:uid="{8BB6336E-C4EE-455E-AC58-618CDA02DAD4}" name="DISCOUNT %" dataDxfId="64" dataCellStyle="Porcentaje"/>
    <tableColumn id="7" xr3:uid="{59BB410A-B5FD-4BD2-9B2C-82E8FDFF719B}" name="PRODUCT" dataDxfId="63"/>
    <tableColumn id="8" xr3:uid="{84AB3AA1-1821-4CBD-BB55-91F0367E67EB}" name="CATEGORY" dataDxfId="62"/>
    <tableColumn id="9" xr3:uid="{73C8504E-F487-4500-B9BC-390450ED7C2B}" name="UOM" dataDxfId="61"/>
    <tableColumn id="10" xr3:uid="{23280F9D-FB30-4CD5-A29D-623CE78DB6D8}" name="BUYING PRIZE" dataDxfId="60"/>
    <tableColumn id="11" xr3:uid="{DBC7AD52-7052-48DE-ADB6-273CE7C478C2}" name="SELLING PRICE" dataDxfId="59"/>
    <tableColumn id="12" xr3:uid="{F6C3F261-4625-41A1-B846-CEC436A2462C}" name="Total Buying Value" dataDxfId="58"/>
    <tableColumn id="13" xr3:uid="{ACFDCBED-2A24-45C2-97E6-0A8D7A2EF9CE}" name="Total Selling Value" dataDxfId="57"/>
    <tableColumn id="14" xr3:uid="{344F2843-44A0-46C7-8CB2-113811F0C6F9}" name="Day" dataDxfId="56"/>
    <tableColumn id="15" xr3:uid="{C69ECC4A-F567-485E-9A14-391140C79784}" name="Month" dataDxfId="55"/>
    <tableColumn id="16" xr3:uid="{87D5BB6F-167B-4C7C-8BFF-56C098FFB096}" name="Year" dataDxfId="54"/>
    <tableColumn id="17" xr3:uid="{AC0994A6-0853-481D-B073-46CEF556395F}" name="total_discount_value" dataDxfId="53">
      <calculatedColumnFormula>F2*M2</calculatedColumnFormula>
    </tableColumn>
    <tableColumn id="18" xr3:uid="{86639197-CE37-45C4-BFCB-43ECA3CB4B57}" name="profit_per_product" dataDxfId="52">
      <calculatedColumnFormula>K2-J2</calculatedColumnFormula>
    </tableColumn>
    <tableColumn id="19" xr3:uid="{0AE44736-22EC-47A3-ADC1-C7D7207F108F}" name="total_profit" dataDxfId="51">
      <calculatedColumnFormula>R2*C2</calculatedColumnFormula>
    </tableColumn>
    <tableColumn id="20" xr3:uid="{C46703A6-FDAC-451E-B185-A2729D3EFEB6}" name="profit_margin" dataDxfId="50" dataCellStyle="Porcentaje">
      <calculatedColumnFormula>IFERROR(S2/M2,0)</calculatedColumnFormula>
    </tableColumn>
    <tableColumn id="21" xr3:uid="{226B79A8-F139-4C5E-97BD-6072194B6C94}" name="sales_category" dataDxfId="49">
      <calculatedColumnFormula>IF([1]!Tabla1[[#This Row],[Total Buying Value]]&gt;=((2/3)*MAX([1]!Tabla1[Total Buying Value])),"Grande",IF([1]!Tabla1[[#This Row],[Total Buying Value]]&lt;=((1/3)*MAX([1]!Tabla1[Total Buying Value])),"Pequeña","Mediana"))</calculatedColumnFormula>
    </tableColumn>
    <tableColumn id="22" xr3:uid="{0D94C805-F08C-4563-9D40-01798ED49012}" name="payment_type_indicator" dataDxfId="48">
      <calculatedColumnFormula>IF(E2="CASH",TRUE,FALSE)</calculatedColumnFormula>
    </tableColumn>
    <tableColumn id="23" xr3:uid="{8EFBEF88-8B2B-4AE1-8F72-6DB269BD244F}" name="month_year" dataDxfId="47">
      <calculatedColumnFormula>_xlfn.CONCAT(O2,P2)</calculatedColumnFormula>
    </tableColumn>
    <tableColumn id="24" xr3:uid="{CF1817D8-748A-44E0-B195-5B91A14D64F7}" name="transaction_date" dataDxfId="46">
      <calculatedColumnFormula>_xlfn.CONCAT(A2,B2)</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drawing" Target="../drawings/drawing4.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8" Type="http://schemas.openxmlformats.org/officeDocument/2006/relationships/pivotTable" Target="../pivotTables/pivotTable19.xml"/><Relationship Id="rId13" Type="http://schemas.openxmlformats.org/officeDocument/2006/relationships/pivotTable" Target="../pivotTables/pivotTable24.xml"/><Relationship Id="rId3" Type="http://schemas.openxmlformats.org/officeDocument/2006/relationships/pivotTable" Target="../pivotTables/pivotTable14.xml"/><Relationship Id="rId7" Type="http://schemas.openxmlformats.org/officeDocument/2006/relationships/pivotTable" Target="../pivotTables/pivotTable18.xml"/><Relationship Id="rId12" Type="http://schemas.openxmlformats.org/officeDocument/2006/relationships/pivotTable" Target="../pivotTables/pivotTable23.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11" Type="http://schemas.openxmlformats.org/officeDocument/2006/relationships/pivotTable" Target="../pivotTables/pivotTable22.xml"/><Relationship Id="rId5" Type="http://schemas.openxmlformats.org/officeDocument/2006/relationships/pivotTable" Target="../pivotTables/pivotTable16.xml"/><Relationship Id="rId15" Type="http://schemas.openxmlformats.org/officeDocument/2006/relationships/drawing" Target="../drawings/drawing7.xml"/><Relationship Id="rId10" Type="http://schemas.openxmlformats.org/officeDocument/2006/relationships/pivotTable" Target="../pivotTables/pivotTable21.xml"/><Relationship Id="rId4" Type="http://schemas.openxmlformats.org/officeDocument/2006/relationships/pivotTable" Target="../pivotTables/pivotTable15.xml"/><Relationship Id="rId9" Type="http://schemas.openxmlformats.org/officeDocument/2006/relationships/pivotTable" Target="../pivotTables/pivotTable20.xml"/><Relationship Id="rId14" Type="http://schemas.openxmlformats.org/officeDocument/2006/relationships/pivotTable" Target="../pivotTables/pivotTable25.xml"/></Relationships>
</file>

<file path=xl/worksheets/_rels/sheet1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30"/>
  <sheetViews>
    <sheetView tabSelected="1" workbookViewId="0">
      <selection activeCell="I520" sqref="I520"/>
    </sheetView>
  </sheetViews>
  <sheetFormatPr baseColWidth="10" defaultColWidth="8.77734375" defaultRowHeight="14.4"/>
  <cols>
    <col min="6" max="6" width="10.6640625" bestFit="1"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44197</v>
      </c>
      <c r="B2" t="s">
        <v>20</v>
      </c>
      <c r="C2">
        <v>9</v>
      </c>
      <c r="D2" t="s">
        <v>68</v>
      </c>
      <c r="E2" t="s">
        <v>71</v>
      </c>
      <c r="F2">
        <v>28</v>
      </c>
      <c r="G2" t="s">
        <v>73</v>
      </c>
      <c r="H2" t="s">
        <v>117</v>
      </c>
      <c r="I2" t="s">
        <v>122</v>
      </c>
      <c r="J2">
        <v>144</v>
      </c>
      <c r="K2">
        <v>156.96</v>
      </c>
      <c r="L2">
        <v>1296</v>
      </c>
      <c r="M2">
        <v>1412.64</v>
      </c>
      <c r="N2">
        <v>1</v>
      </c>
      <c r="O2" t="s">
        <v>126</v>
      </c>
      <c r="P2">
        <v>2021</v>
      </c>
    </row>
    <row r="3" spans="1:16">
      <c r="A3">
        <v>44198</v>
      </c>
      <c r="B3" t="s">
        <v>21</v>
      </c>
      <c r="C3">
        <v>15</v>
      </c>
      <c r="D3" t="s">
        <v>69</v>
      </c>
      <c r="E3" t="s">
        <v>72</v>
      </c>
      <c r="F3">
        <v>36</v>
      </c>
      <c r="G3" t="s">
        <v>74</v>
      </c>
      <c r="H3" t="s">
        <v>118</v>
      </c>
      <c r="I3" t="s">
        <v>123</v>
      </c>
      <c r="J3">
        <v>72</v>
      </c>
      <c r="K3">
        <v>79.92</v>
      </c>
      <c r="L3">
        <v>1080</v>
      </c>
      <c r="M3">
        <v>1198.8</v>
      </c>
      <c r="N3">
        <v>2</v>
      </c>
      <c r="O3" t="s">
        <v>126</v>
      </c>
      <c r="P3">
        <v>2021</v>
      </c>
    </row>
    <row r="4" spans="1:16">
      <c r="A4">
        <v>44198</v>
      </c>
      <c r="B4" t="s">
        <v>22</v>
      </c>
      <c r="C4">
        <v>6</v>
      </c>
      <c r="D4" t="s">
        <v>70</v>
      </c>
      <c r="E4" t="s">
        <v>72</v>
      </c>
      <c r="F4">
        <v>38</v>
      </c>
      <c r="G4" t="s">
        <v>75</v>
      </c>
      <c r="I4" t="s">
        <v>123</v>
      </c>
      <c r="J4">
        <v>112</v>
      </c>
      <c r="K4">
        <v>122.08</v>
      </c>
      <c r="L4">
        <v>672</v>
      </c>
      <c r="M4">
        <v>732.48</v>
      </c>
      <c r="N4">
        <v>2</v>
      </c>
      <c r="O4" t="s">
        <v>126</v>
      </c>
      <c r="P4">
        <v>2021</v>
      </c>
    </row>
    <row r="5" spans="1:16">
      <c r="A5">
        <v>44199</v>
      </c>
      <c r="B5" t="s">
        <v>23</v>
      </c>
      <c r="C5">
        <v>5</v>
      </c>
      <c r="D5" t="s">
        <v>70</v>
      </c>
      <c r="E5" t="s">
        <v>71</v>
      </c>
      <c r="F5">
        <v>43</v>
      </c>
      <c r="G5" t="s">
        <v>76</v>
      </c>
      <c r="I5" t="s">
        <v>124</v>
      </c>
      <c r="J5">
        <v>44</v>
      </c>
      <c r="K5">
        <v>48.84</v>
      </c>
      <c r="L5">
        <v>220</v>
      </c>
      <c r="M5">
        <v>244.2</v>
      </c>
      <c r="N5">
        <v>3</v>
      </c>
      <c r="O5" t="s">
        <v>126</v>
      </c>
      <c r="P5">
        <v>2021</v>
      </c>
    </row>
    <row r="6" spans="1:16">
      <c r="A6">
        <v>44200</v>
      </c>
      <c r="B6" t="s">
        <v>24</v>
      </c>
      <c r="C6">
        <v>12</v>
      </c>
      <c r="D6" t="s">
        <v>69</v>
      </c>
      <c r="E6" t="s">
        <v>71</v>
      </c>
      <c r="F6">
        <v>12</v>
      </c>
      <c r="G6" t="s">
        <v>77</v>
      </c>
      <c r="I6" t="s">
        <v>125</v>
      </c>
      <c r="J6">
        <v>5</v>
      </c>
      <c r="K6">
        <v>6.7</v>
      </c>
      <c r="L6">
        <v>60</v>
      </c>
      <c r="M6">
        <v>80.400000000000006</v>
      </c>
      <c r="N6">
        <v>4</v>
      </c>
      <c r="O6" t="s">
        <v>126</v>
      </c>
      <c r="P6">
        <v>2021</v>
      </c>
    </row>
    <row r="7" spans="1:16">
      <c r="A7">
        <v>44205</v>
      </c>
      <c r="B7" t="s">
        <v>25</v>
      </c>
      <c r="C7">
        <v>1</v>
      </c>
      <c r="D7" t="s">
        <v>70</v>
      </c>
      <c r="E7" t="s">
        <v>72</v>
      </c>
      <c r="F7">
        <v>28</v>
      </c>
      <c r="G7" t="s">
        <v>78</v>
      </c>
      <c r="I7" t="s">
        <v>123</v>
      </c>
      <c r="K7">
        <v>104.16</v>
      </c>
      <c r="L7">
        <v>93</v>
      </c>
      <c r="M7">
        <v>104.16</v>
      </c>
      <c r="N7">
        <v>9</v>
      </c>
      <c r="O7" t="s">
        <v>126</v>
      </c>
      <c r="P7">
        <v>2021</v>
      </c>
    </row>
    <row r="8" spans="1:16">
      <c r="A8">
        <v>44205</v>
      </c>
      <c r="B8" t="s">
        <v>26</v>
      </c>
      <c r="C8">
        <v>8</v>
      </c>
      <c r="D8" t="s">
        <v>70</v>
      </c>
      <c r="E8" t="s">
        <v>72</v>
      </c>
      <c r="F8">
        <v>45</v>
      </c>
      <c r="G8" t="s">
        <v>79</v>
      </c>
      <c r="H8" t="s">
        <v>119</v>
      </c>
      <c r="I8" t="s">
        <v>123</v>
      </c>
      <c r="K8">
        <v>80.94</v>
      </c>
      <c r="L8">
        <v>568</v>
      </c>
      <c r="M8">
        <v>647.52</v>
      </c>
      <c r="N8">
        <v>9</v>
      </c>
      <c r="O8" t="s">
        <v>126</v>
      </c>
      <c r="P8">
        <v>2021</v>
      </c>
    </row>
    <row r="9" spans="1:16">
      <c r="A9">
        <v>44205</v>
      </c>
      <c r="B9" t="s">
        <v>27</v>
      </c>
      <c r="C9">
        <v>4</v>
      </c>
      <c r="D9" t="s">
        <v>70</v>
      </c>
      <c r="E9" t="s">
        <v>71</v>
      </c>
      <c r="F9">
        <v>18</v>
      </c>
      <c r="H9" t="s">
        <v>117</v>
      </c>
      <c r="I9" t="s">
        <v>125</v>
      </c>
      <c r="K9">
        <v>8.33</v>
      </c>
      <c r="L9">
        <v>28</v>
      </c>
      <c r="M9">
        <v>33.32</v>
      </c>
      <c r="N9">
        <v>9</v>
      </c>
      <c r="O9" t="s">
        <v>126</v>
      </c>
      <c r="P9">
        <v>2021</v>
      </c>
    </row>
    <row r="10" spans="1:16">
      <c r="A10">
        <v>44207</v>
      </c>
      <c r="B10" t="s">
        <v>28</v>
      </c>
      <c r="C10">
        <v>3</v>
      </c>
      <c r="D10" t="s">
        <v>70</v>
      </c>
      <c r="E10" t="s">
        <v>72</v>
      </c>
      <c r="F10">
        <v>33</v>
      </c>
      <c r="H10" t="s">
        <v>118</v>
      </c>
      <c r="I10" t="s">
        <v>123</v>
      </c>
      <c r="K10">
        <v>85.76</v>
      </c>
      <c r="L10">
        <v>201</v>
      </c>
      <c r="M10">
        <v>257.27999999999997</v>
      </c>
      <c r="N10">
        <v>11</v>
      </c>
      <c r="O10" t="s">
        <v>126</v>
      </c>
      <c r="P10">
        <v>2021</v>
      </c>
    </row>
    <row r="11" spans="1:16">
      <c r="A11">
        <v>44207</v>
      </c>
      <c r="B11" t="s">
        <v>29</v>
      </c>
      <c r="C11">
        <v>4</v>
      </c>
      <c r="D11" t="s">
        <v>68</v>
      </c>
      <c r="E11" t="s">
        <v>71</v>
      </c>
      <c r="F11">
        <v>15</v>
      </c>
      <c r="H11" t="s">
        <v>120</v>
      </c>
      <c r="I11" t="s">
        <v>123</v>
      </c>
      <c r="J11">
        <v>112</v>
      </c>
      <c r="K11">
        <v>146.72</v>
      </c>
      <c r="L11">
        <v>448</v>
      </c>
      <c r="M11">
        <v>586.88</v>
      </c>
      <c r="N11">
        <v>11</v>
      </c>
      <c r="O11" t="s">
        <v>126</v>
      </c>
      <c r="P11">
        <v>2021</v>
      </c>
    </row>
    <row r="12" spans="1:16">
      <c r="A12">
        <v>44207</v>
      </c>
      <c r="B12" t="s">
        <v>30</v>
      </c>
      <c r="C12">
        <v>4</v>
      </c>
      <c r="D12" t="s">
        <v>70</v>
      </c>
      <c r="E12" t="s">
        <v>71</v>
      </c>
      <c r="F12">
        <v>23</v>
      </c>
      <c r="H12" t="s">
        <v>118</v>
      </c>
      <c r="I12" t="s">
        <v>122</v>
      </c>
      <c r="J12">
        <v>120</v>
      </c>
      <c r="L12">
        <v>480</v>
      </c>
      <c r="M12">
        <v>648</v>
      </c>
      <c r="N12">
        <v>11</v>
      </c>
      <c r="O12" t="s">
        <v>126</v>
      </c>
      <c r="P12">
        <v>2021</v>
      </c>
    </row>
    <row r="13" spans="1:16">
      <c r="A13">
        <v>44208</v>
      </c>
      <c r="B13" t="s">
        <v>30</v>
      </c>
      <c r="C13">
        <v>10</v>
      </c>
      <c r="D13" t="s">
        <v>69</v>
      </c>
      <c r="E13" t="s">
        <v>72</v>
      </c>
      <c r="F13">
        <v>16</v>
      </c>
      <c r="G13" t="s">
        <v>80</v>
      </c>
      <c r="H13" t="s">
        <v>118</v>
      </c>
      <c r="I13" t="s">
        <v>122</v>
      </c>
      <c r="J13">
        <v>120</v>
      </c>
      <c r="L13">
        <v>1200</v>
      </c>
      <c r="M13">
        <v>1620</v>
      </c>
      <c r="N13">
        <v>12</v>
      </c>
      <c r="O13" t="s">
        <v>126</v>
      </c>
      <c r="P13">
        <v>2021</v>
      </c>
    </row>
    <row r="14" spans="1:16">
      <c r="A14" t="s">
        <v>16</v>
      </c>
      <c r="B14" t="s">
        <v>31</v>
      </c>
      <c r="C14">
        <v>13</v>
      </c>
      <c r="D14" t="s">
        <v>70</v>
      </c>
      <c r="E14" t="s">
        <v>71</v>
      </c>
      <c r="F14">
        <v>51</v>
      </c>
      <c r="G14" t="s">
        <v>81</v>
      </c>
      <c r="H14" t="s">
        <v>118</v>
      </c>
      <c r="I14" t="s">
        <v>123</v>
      </c>
      <c r="J14">
        <v>76</v>
      </c>
      <c r="L14">
        <v>988</v>
      </c>
      <c r="M14">
        <v>1067.04</v>
      </c>
      <c r="N14">
        <v>18</v>
      </c>
      <c r="O14" t="s">
        <v>126</v>
      </c>
      <c r="P14">
        <v>2021</v>
      </c>
    </row>
    <row r="15" spans="1:16">
      <c r="A15" t="s">
        <v>16</v>
      </c>
      <c r="B15" t="s">
        <v>32</v>
      </c>
      <c r="C15">
        <v>3</v>
      </c>
      <c r="D15" t="s">
        <v>69</v>
      </c>
      <c r="E15" t="s">
        <v>72</v>
      </c>
      <c r="F15">
        <v>9</v>
      </c>
      <c r="G15" t="s">
        <v>82</v>
      </c>
      <c r="H15" t="s">
        <v>117</v>
      </c>
      <c r="I15" t="s">
        <v>122</v>
      </c>
      <c r="J15">
        <v>141</v>
      </c>
      <c r="L15">
        <v>423</v>
      </c>
      <c r="M15">
        <v>448.38</v>
      </c>
      <c r="N15">
        <v>18</v>
      </c>
      <c r="O15" t="s">
        <v>126</v>
      </c>
      <c r="P15">
        <v>2021</v>
      </c>
    </row>
    <row r="16" spans="1:16">
      <c r="A16" t="s">
        <v>17</v>
      </c>
      <c r="B16" t="s">
        <v>24</v>
      </c>
      <c r="C16">
        <v>6</v>
      </c>
      <c r="D16" t="s">
        <v>70</v>
      </c>
      <c r="E16" t="s">
        <v>72</v>
      </c>
      <c r="F16">
        <v>43</v>
      </c>
      <c r="G16" t="s">
        <v>77</v>
      </c>
      <c r="H16" t="s">
        <v>121</v>
      </c>
      <c r="I16" t="s">
        <v>125</v>
      </c>
      <c r="J16">
        <v>5</v>
      </c>
      <c r="K16">
        <v>6.7</v>
      </c>
      <c r="L16">
        <v>30</v>
      </c>
      <c r="M16">
        <v>40.200000000000003</v>
      </c>
      <c r="N16">
        <v>19</v>
      </c>
      <c r="O16" t="s">
        <v>126</v>
      </c>
      <c r="P16">
        <v>2021</v>
      </c>
    </row>
    <row r="17" spans="1:16">
      <c r="A17" t="s">
        <v>18</v>
      </c>
      <c r="B17" t="s">
        <v>33</v>
      </c>
      <c r="C17" t="s">
        <v>64</v>
      </c>
      <c r="D17" t="s">
        <v>70</v>
      </c>
      <c r="E17" t="s">
        <v>72</v>
      </c>
      <c r="F17">
        <v>45</v>
      </c>
      <c r="G17" t="s">
        <v>83</v>
      </c>
      <c r="H17" t="s">
        <v>121</v>
      </c>
      <c r="I17" t="s">
        <v>124</v>
      </c>
      <c r="J17">
        <v>55</v>
      </c>
      <c r="K17">
        <v>58.3</v>
      </c>
      <c r="L17">
        <v>220</v>
      </c>
      <c r="M17">
        <v>233.2</v>
      </c>
      <c r="N17">
        <v>20</v>
      </c>
      <c r="O17" t="s">
        <v>126</v>
      </c>
      <c r="P17">
        <v>2021</v>
      </c>
    </row>
    <row r="18" spans="1:16">
      <c r="A18" t="s">
        <v>18</v>
      </c>
      <c r="B18" t="s">
        <v>34</v>
      </c>
      <c r="C18" t="s">
        <v>64</v>
      </c>
      <c r="D18" t="s">
        <v>70</v>
      </c>
      <c r="E18" t="s">
        <v>72</v>
      </c>
      <c r="F18">
        <v>53</v>
      </c>
      <c r="G18" t="s">
        <v>84</v>
      </c>
      <c r="H18" t="s">
        <v>117</v>
      </c>
      <c r="I18" t="s">
        <v>124</v>
      </c>
      <c r="J18">
        <v>61</v>
      </c>
      <c r="K18">
        <v>76.25</v>
      </c>
      <c r="L18">
        <v>244</v>
      </c>
      <c r="M18">
        <v>305</v>
      </c>
      <c r="N18">
        <v>20</v>
      </c>
      <c r="O18" t="s">
        <v>126</v>
      </c>
      <c r="P18">
        <v>2021</v>
      </c>
    </row>
    <row r="19" spans="1:16">
      <c r="A19" t="s">
        <v>19</v>
      </c>
      <c r="B19" t="s">
        <v>23</v>
      </c>
      <c r="C19" t="s">
        <v>65</v>
      </c>
      <c r="D19" t="s">
        <v>68</v>
      </c>
      <c r="E19" t="s">
        <v>72</v>
      </c>
      <c r="F19">
        <v>34</v>
      </c>
      <c r="G19" t="s">
        <v>76</v>
      </c>
      <c r="H19" t="s">
        <v>119</v>
      </c>
      <c r="I19" t="s">
        <v>124</v>
      </c>
      <c r="J19">
        <v>44</v>
      </c>
      <c r="K19">
        <v>48.84</v>
      </c>
      <c r="L19">
        <v>660</v>
      </c>
      <c r="M19">
        <v>732.6</v>
      </c>
      <c r="N19">
        <v>21</v>
      </c>
      <c r="O19" t="s">
        <v>126</v>
      </c>
      <c r="P19">
        <v>2021</v>
      </c>
    </row>
    <row r="20" spans="1:16">
      <c r="A20" t="s">
        <v>19</v>
      </c>
      <c r="B20" t="s">
        <v>26</v>
      </c>
      <c r="C20" t="s">
        <v>66</v>
      </c>
      <c r="D20" t="s">
        <v>70</v>
      </c>
      <c r="E20" t="s">
        <v>71</v>
      </c>
      <c r="F20">
        <v>28</v>
      </c>
      <c r="G20" t="s">
        <v>79</v>
      </c>
      <c r="H20" t="s">
        <v>119</v>
      </c>
      <c r="I20" t="s">
        <v>123</v>
      </c>
      <c r="J20">
        <v>71</v>
      </c>
      <c r="K20">
        <v>80.94</v>
      </c>
      <c r="L20">
        <v>639</v>
      </c>
      <c r="M20">
        <v>728.46</v>
      </c>
      <c r="N20">
        <v>21</v>
      </c>
      <c r="O20" t="s">
        <v>126</v>
      </c>
      <c r="P20">
        <v>2021</v>
      </c>
    </row>
    <row r="21" spans="1:16">
      <c r="A21">
        <v>44217</v>
      </c>
      <c r="B21" t="s">
        <v>30</v>
      </c>
      <c r="C21" t="s">
        <v>67</v>
      </c>
      <c r="D21" t="s">
        <v>70</v>
      </c>
      <c r="E21" t="s">
        <v>71</v>
      </c>
      <c r="F21">
        <v>0</v>
      </c>
      <c r="G21" t="s">
        <v>80</v>
      </c>
      <c r="H21" t="s">
        <v>118</v>
      </c>
      <c r="I21" t="s">
        <v>122</v>
      </c>
      <c r="J21">
        <v>120</v>
      </c>
      <c r="K21">
        <v>162</v>
      </c>
      <c r="L21">
        <v>720</v>
      </c>
      <c r="M21">
        <v>972</v>
      </c>
      <c r="N21">
        <v>21</v>
      </c>
      <c r="O21" t="s">
        <v>126</v>
      </c>
      <c r="P21">
        <v>2021</v>
      </c>
    </row>
    <row r="22" spans="1:16">
      <c r="A22">
        <v>44221</v>
      </c>
      <c r="B22" t="s">
        <v>33</v>
      </c>
      <c r="C22" t="s">
        <v>67</v>
      </c>
      <c r="D22" t="s">
        <v>70</v>
      </c>
      <c r="E22" t="s">
        <v>72</v>
      </c>
      <c r="F22">
        <v>13</v>
      </c>
      <c r="G22" t="s">
        <v>83</v>
      </c>
      <c r="H22" t="s">
        <v>121</v>
      </c>
      <c r="I22" t="s">
        <v>124</v>
      </c>
      <c r="J22">
        <v>55</v>
      </c>
      <c r="K22">
        <v>58.3</v>
      </c>
      <c r="L22">
        <v>330</v>
      </c>
      <c r="M22">
        <v>349.8</v>
      </c>
      <c r="N22">
        <v>25</v>
      </c>
      <c r="O22" t="s">
        <v>126</v>
      </c>
      <c r="P22">
        <v>2021</v>
      </c>
    </row>
    <row r="23" spans="1:16">
      <c r="A23">
        <v>44221</v>
      </c>
      <c r="B23" t="s">
        <v>24</v>
      </c>
      <c r="C23">
        <v>7</v>
      </c>
      <c r="D23" t="s">
        <v>70</v>
      </c>
      <c r="E23" t="s">
        <v>71</v>
      </c>
      <c r="F23">
        <v>25</v>
      </c>
      <c r="G23" t="s">
        <v>77</v>
      </c>
      <c r="H23" t="s">
        <v>121</v>
      </c>
      <c r="I23" t="s">
        <v>125</v>
      </c>
      <c r="J23">
        <v>5</v>
      </c>
      <c r="K23">
        <v>6.7</v>
      </c>
      <c r="L23">
        <v>35</v>
      </c>
      <c r="M23">
        <v>46.9</v>
      </c>
      <c r="N23">
        <v>25</v>
      </c>
      <c r="O23" t="s">
        <v>126</v>
      </c>
      <c r="P23">
        <v>2021</v>
      </c>
    </row>
    <row r="24" spans="1:16">
      <c r="A24">
        <v>44221</v>
      </c>
      <c r="B24" t="s">
        <v>25</v>
      </c>
      <c r="C24">
        <v>14</v>
      </c>
      <c r="D24" t="s">
        <v>70</v>
      </c>
      <c r="E24" t="s">
        <v>71</v>
      </c>
      <c r="F24">
        <v>8</v>
      </c>
      <c r="G24" t="s">
        <v>78</v>
      </c>
      <c r="H24" t="s">
        <v>121</v>
      </c>
      <c r="I24" t="s">
        <v>123</v>
      </c>
      <c r="J24">
        <v>93</v>
      </c>
      <c r="K24">
        <v>104.16</v>
      </c>
      <c r="L24">
        <v>1302</v>
      </c>
      <c r="M24">
        <v>1458.24</v>
      </c>
      <c r="N24">
        <v>25</v>
      </c>
      <c r="O24" t="s">
        <v>126</v>
      </c>
      <c r="P24">
        <v>2021</v>
      </c>
    </row>
    <row r="25" spans="1:16">
      <c r="A25">
        <v>44222</v>
      </c>
      <c r="B25" t="s">
        <v>31</v>
      </c>
      <c r="C25">
        <v>9</v>
      </c>
      <c r="D25" t="s">
        <v>68</v>
      </c>
      <c r="E25" t="s">
        <v>72</v>
      </c>
      <c r="F25">
        <v>5</v>
      </c>
      <c r="G25" t="s">
        <v>81</v>
      </c>
      <c r="H25" t="s">
        <v>118</v>
      </c>
      <c r="I25" t="s">
        <v>123</v>
      </c>
      <c r="J25">
        <v>76</v>
      </c>
      <c r="K25">
        <v>82.08</v>
      </c>
      <c r="L25">
        <v>684</v>
      </c>
      <c r="M25">
        <v>738.72</v>
      </c>
      <c r="N25">
        <v>26</v>
      </c>
      <c r="O25" t="s">
        <v>126</v>
      </c>
      <c r="P25">
        <v>2021</v>
      </c>
    </row>
    <row r="26" spans="1:16">
      <c r="A26">
        <v>44222</v>
      </c>
      <c r="B26" t="s">
        <v>35</v>
      </c>
      <c r="C26">
        <v>7</v>
      </c>
      <c r="D26" t="s">
        <v>69</v>
      </c>
      <c r="E26" t="s">
        <v>72</v>
      </c>
      <c r="F26">
        <v>53</v>
      </c>
      <c r="G26" t="s">
        <v>85</v>
      </c>
      <c r="H26" t="s">
        <v>119</v>
      </c>
      <c r="I26" t="s">
        <v>123</v>
      </c>
      <c r="J26">
        <v>75</v>
      </c>
      <c r="K26">
        <v>85.5</v>
      </c>
      <c r="L26">
        <v>525</v>
      </c>
      <c r="M26">
        <v>598.5</v>
      </c>
      <c r="N26">
        <v>26</v>
      </c>
      <c r="O26" t="s">
        <v>126</v>
      </c>
      <c r="P26">
        <v>2021</v>
      </c>
    </row>
    <row r="27" spans="1:16">
      <c r="A27">
        <v>44222</v>
      </c>
      <c r="B27" t="s">
        <v>36</v>
      </c>
      <c r="C27">
        <v>7</v>
      </c>
      <c r="D27" t="s">
        <v>69</v>
      </c>
      <c r="E27" t="s">
        <v>71</v>
      </c>
      <c r="F27">
        <v>53</v>
      </c>
      <c r="G27" t="s">
        <v>86</v>
      </c>
      <c r="H27" t="s">
        <v>119</v>
      </c>
      <c r="I27" t="s">
        <v>123</v>
      </c>
      <c r="J27">
        <v>98</v>
      </c>
      <c r="K27">
        <v>103.88</v>
      </c>
      <c r="L27">
        <v>686</v>
      </c>
      <c r="M27">
        <v>727.16</v>
      </c>
      <c r="N27">
        <v>26</v>
      </c>
      <c r="O27" t="s">
        <v>126</v>
      </c>
      <c r="P27">
        <v>2021</v>
      </c>
    </row>
    <row r="28" spans="1:16">
      <c r="A28">
        <v>44223</v>
      </c>
      <c r="B28" t="s">
        <v>37</v>
      </c>
      <c r="C28">
        <v>7</v>
      </c>
      <c r="D28" t="s">
        <v>68</v>
      </c>
      <c r="E28" t="s">
        <v>71</v>
      </c>
      <c r="F28">
        <v>35</v>
      </c>
      <c r="G28" t="s">
        <v>87</v>
      </c>
      <c r="H28" t="s">
        <v>118</v>
      </c>
      <c r="I28" t="s">
        <v>123</v>
      </c>
      <c r="J28">
        <v>90</v>
      </c>
      <c r="K28">
        <v>115.2</v>
      </c>
      <c r="L28">
        <v>630</v>
      </c>
      <c r="M28">
        <v>806.4</v>
      </c>
      <c r="N28">
        <v>27</v>
      </c>
      <c r="O28" t="s">
        <v>126</v>
      </c>
      <c r="P28">
        <v>2021</v>
      </c>
    </row>
    <row r="29" spans="1:16">
      <c r="A29">
        <v>44223</v>
      </c>
      <c r="B29" t="s">
        <v>38</v>
      </c>
      <c r="C29">
        <v>3</v>
      </c>
      <c r="D29" t="s">
        <v>68</v>
      </c>
      <c r="E29" t="s">
        <v>71</v>
      </c>
      <c r="F29">
        <v>22</v>
      </c>
      <c r="G29" t="s">
        <v>88</v>
      </c>
      <c r="H29" t="s">
        <v>121</v>
      </c>
      <c r="I29" t="s">
        <v>123</v>
      </c>
      <c r="J29">
        <v>89</v>
      </c>
      <c r="K29">
        <v>117.48</v>
      </c>
      <c r="L29">
        <v>267</v>
      </c>
      <c r="M29">
        <v>352.44</v>
      </c>
      <c r="N29">
        <v>27</v>
      </c>
      <c r="O29" t="s">
        <v>126</v>
      </c>
      <c r="P29">
        <v>2021</v>
      </c>
    </row>
    <row r="30" spans="1:16">
      <c r="A30">
        <v>44224</v>
      </c>
      <c r="B30" t="s">
        <v>23</v>
      </c>
      <c r="C30">
        <v>10</v>
      </c>
      <c r="D30" t="s">
        <v>69</v>
      </c>
      <c r="E30" t="s">
        <v>72</v>
      </c>
      <c r="F30">
        <v>50</v>
      </c>
      <c r="G30" t="s">
        <v>76</v>
      </c>
      <c r="H30" t="s">
        <v>119</v>
      </c>
      <c r="I30" t="s">
        <v>124</v>
      </c>
      <c r="J30">
        <v>44</v>
      </c>
      <c r="K30">
        <v>48.84</v>
      </c>
      <c r="L30">
        <v>440</v>
      </c>
      <c r="M30">
        <v>488.4</v>
      </c>
      <c r="N30">
        <v>28</v>
      </c>
      <c r="O30" t="s">
        <v>126</v>
      </c>
      <c r="P30">
        <v>2021</v>
      </c>
    </row>
    <row r="31" spans="1:16">
      <c r="A31">
        <v>44224</v>
      </c>
      <c r="B31" t="s">
        <v>39</v>
      </c>
      <c r="C31">
        <v>2</v>
      </c>
      <c r="D31" t="s">
        <v>70</v>
      </c>
      <c r="E31" t="s">
        <v>72</v>
      </c>
      <c r="F31">
        <v>28</v>
      </c>
      <c r="G31" t="s">
        <v>89</v>
      </c>
      <c r="H31" t="s">
        <v>121</v>
      </c>
      <c r="I31" t="s">
        <v>124</v>
      </c>
      <c r="J31">
        <v>47</v>
      </c>
      <c r="K31">
        <v>53.11</v>
      </c>
      <c r="L31">
        <v>94</v>
      </c>
      <c r="M31">
        <v>106.22</v>
      </c>
      <c r="N31">
        <v>28</v>
      </c>
      <c r="O31" t="s">
        <v>126</v>
      </c>
      <c r="P31">
        <v>2021</v>
      </c>
    </row>
    <row r="32" spans="1:16">
      <c r="A32">
        <v>44229</v>
      </c>
      <c r="B32" t="s">
        <v>40</v>
      </c>
      <c r="C32">
        <v>7</v>
      </c>
      <c r="D32" t="s">
        <v>69</v>
      </c>
      <c r="E32" t="s">
        <v>71</v>
      </c>
      <c r="F32">
        <v>24</v>
      </c>
      <c r="G32" t="s">
        <v>90</v>
      </c>
      <c r="H32" t="s">
        <v>120</v>
      </c>
      <c r="I32" t="s">
        <v>122</v>
      </c>
      <c r="J32">
        <v>148</v>
      </c>
      <c r="K32">
        <v>164.28</v>
      </c>
      <c r="L32">
        <v>1036</v>
      </c>
      <c r="M32">
        <v>1149.96</v>
      </c>
      <c r="N32">
        <v>2</v>
      </c>
      <c r="O32" t="s">
        <v>127</v>
      </c>
      <c r="P32">
        <v>2021</v>
      </c>
    </row>
    <row r="33" spans="1:16">
      <c r="A33">
        <v>44230</v>
      </c>
      <c r="B33" t="s">
        <v>41</v>
      </c>
      <c r="C33">
        <v>13</v>
      </c>
      <c r="D33" t="s">
        <v>70</v>
      </c>
      <c r="E33" t="s">
        <v>71</v>
      </c>
      <c r="F33">
        <v>20</v>
      </c>
      <c r="G33" t="s">
        <v>91</v>
      </c>
      <c r="H33" t="s">
        <v>120</v>
      </c>
      <c r="I33" t="s">
        <v>125</v>
      </c>
      <c r="J33">
        <v>13</v>
      </c>
      <c r="K33">
        <v>16.64</v>
      </c>
      <c r="L33">
        <v>169</v>
      </c>
      <c r="M33">
        <v>216.32</v>
      </c>
      <c r="N33">
        <v>3</v>
      </c>
      <c r="O33" t="s">
        <v>127</v>
      </c>
      <c r="P33">
        <v>2021</v>
      </c>
    </row>
    <row r="34" spans="1:16">
      <c r="A34">
        <v>44230</v>
      </c>
      <c r="B34" t="s">
        <v>42</v>
      </c>
      <c r="C34">
        <v>2</v>
      </c>
      <c r="D34" t="s">
        <v>68</v>
      </c>
      <c r="E34" t="s">
        <v>72</v>
      </c>
      <c r="F34">
        <v>45</v>
      </c>
      <c r="G34" t="s">
        <v>92</v>
      </c>
      <c r="H34" t="s">
        <v>117</v>
      </c>
      <c r="I34" t="s">
        <v>122</v>
      </c>
      <c r="J34">
        <v>121</v>
      </c>
      <c r="K34">
        <v>141.57</v>
      </c>
      <c r="L34">
        <v>242</v>
      </c>
      <c r="M34">
        <v>283.14</v>
      </c>
      <c r="N34">
        <v>3</v>
      </c>
      <c r="O34" t="s">
        <v>127</v>
      </c>
      <c r="P34">
        <v>2021</v>
      </c>
    </row>
    <row r="35" spans="1:16">
      <c r="A35">
        <v>44231</v>
      </c>
      <c r="B35" t="s">
        <v>28</v>
      </c>
      <c r="C35">
        <v>4</v>
      </c>
      <c r="D35" t="s">
        <v>69</v>
      </c>
      <c r="E35" t="s">
        <v>71</v>
      </c>
      <c r="F35">
        <v>6</v>
      </c>
      <c r="G35" t="s">
        <v>93</v>
      </c>
      <c r="H35" t="s">
        <v>118</v>
      </c>
      <c r="I35" t="s">
        <v>123</v>
      </c>
      <c r="J35">
        <v>67</v>
      </c>
      <c r="K35">
        <v>85.76</v>
      </c>
      <c r="L35">
        <v>268</v>
      </c>
      <c r="M35">
        <v>343.04</v>
      </c>
      <c r="N35">
        <v>4</v>
      </c>
      <c r="O35" t="s">
        <v>127</v>
      </c>
      <c r="P35">
        <v>2021</v>
      </c>
    </row>
    <row r="36" spans="1:16">
      <c r="A36">
        <v>44232</v>
      </c>
      <c r="B36" t="s">
        <v>43</v>
      </c>
      <c r="C36">
        <v>7</v>
      </c>
      <c r="D36" t="s">
        <v>69</v>
      </c>
      <c r="E36" t="s">
        <v>72</v>
      </c>
      <c r="F36">
        <v>37</v>
      </c>
      <c r="G36" t="s">
        <v>94</v>
      </c>
      <c r="H36" t="s">
        <v>118</v>
      </c>
      <c r="I36" t="s">
        <v>123</v>
      </c>
      <c r="J36">
        <v>67</v>
      </c>
      <c r="K36">
        <v>83.08</v>
      </c>
      <c r="L36">
        <v>469</v>
      </c>
      <c r="M36">
        <v>581.55999999999995</v>
      </c>
      <c r="N36">
        <v>5</v>
      </c>
      <c r="O36" t="s">
        <v>127</v>
      </c>
      <c r="P36">
        <v>2021</v>
      </c>
    </row>
    <row r="37" spans="1:16">
      <c r="A37">
        <v>44232</v>
      </c>
      <c r="B37" t="s">
        <v>44</v>
      </c>
      <c r="C37">
        <v>1</v>
      </c>
      <c r="D37" t="s">
        <v>70</v>
      </c>
      <c r="E37" t="s">
        <v>72</v>
      </c>
      <c r="F37">
        <v>37</v>
      </c>
      <c r="G37" t="s">
        <v>95</v>
      </c>
      <c r="H37" t="s">
        <v>119</v>
      </c>
      <c r="I37" t="s">
        <v>122</v>
      </c>
      <c r="J37">
        <v>133</v>
      </c>
      <c r="K37">
        <v>155.61000000000001</v>
      </c>
      <c r="L37">
        <v>133</v>
      </c>
      <c r="M37">
        <v>155.61000000000001</v>
      </c>
      <c r="N37">
        <v>5</v>
      </c>
      <c r="O37" t="s">
        <v>127</v>
      </c>
      <c r="P37">
        <v>2021</v>
      </c>
    </row>
    <row r="38" spans="1:16">
      <c r="A38">
        <v>44232</v>
      </c>
      <c r="B38" t="s">
        <v>43</v>
      </c>
      <c r="C38">
        <v>9</v>
      </c>
      <c r="D38" t="s">
        <v>70</v>
      </c>
      <c r="E38" t="s">
        <v>72</v>
      </c>
      <c r="F38">
        <v>50</v>
      </c>
      <c r="G38" t="s">
        <v>94</v>
      </c>
      <c r="H38" t="s">
        <v>118</v>
      </c>
      <c r="I38" t="s">
        <v>123</v>
      </c>
      <c r="J38">
        <v>67</v>
      </c>
      <c r="K38">
        <v>83.08</v>
      </c>
      <c r="L38">
        <v>603</v>
      </c>
      <c r="M38">
        <v>747.72</v>
      </c>
      <c r="N38">
        <v>5</v>
      </c>
      <c r="O38" t="s">
        <v>127</v>
      </c>
      <c r="P38">
        <v>2021</v>
      </c>
    </row>
    <row r="39" spans="1:16">
      <c r="A39">
        <v>44233</v>
      </c>
      <c r="B39" t="s">
        <v>24</v>
      </c>
      <c r="C39">
        <v>1</v>
      </c>
      <c r="D39" t="s">
        <v>70</v>
      </c>
      <c r="E39" t="s">
        <v>72</v>
      </c>
      <c r="F39">
        <v>47</v>
      </c>
      <c r="G39" t="s">
        <v>77</v>
      </c>
      <c r="H39" t="s">
        <v>121</v>
      </c>
      <c r="I39" t="s">
        <v>125</v>
      </c>
      <c r="J39">
        <v>5</v>
      </c>
      <c r="K39">
        <v>6.7</v>
      </c>
      <c r="L39">
        <v>5</v>
      </c>
      <c r="M39">
        <v>6.7</v>
      </c>
      <c r="N39">
        <v>6</v>
      </c>
      <c r="O39" t="s">
        <v>127</v>
      </c>
      <c r="P39">
        <v>2021</v>
      </c>
    </row>
    <row r="40" spans="1:16">
      <c r="A40">
        <v>44236</v>
      </c>
      <c r="B40" t="s">
        <v>33</v>
      </c>
      <c r="C40">
        <v>14</v>
      </c>
      <c r="D40" t="s">
        <v>70</v>
      </c>
      <c r="E40" t="s">
        <v>71</v>
      </c>
      <c r="F40">
        <v>2</v>
      </c>
      <c r="G40" t="s">
        <v>83</v>
      </c>
      <c r="H40" t="s">
        <v>121</v>
      </c>
      <c r="I40" t="s">
        <v>124</v>
      </c>
      <c r="J40">
        <v>55</v>
      </c>
      <c r="K40">
        <v>58.3</v>
      </c>
      <c r="L40">
        <v>770</v>
      </c>
      <c r="M40">
        <v>816.19999999999993</v>
      </c>
      <c r="N40">
        <v>9</v>
      </c>
      <c r="O40" t="s">
        <v>127</v>
      </c>
      <c r="P40">
        <v>2021</v>
      </c>
    </row>
    <row r="41" spans="1:16">
      <c r="A41">
        <v>44239</v>
      </c>
      <c r="B41" t="s">
        <v>45</v>
      </c>
      <c r="C41">
        <v>7</v>
      </c>
      <c r="D41" t="s">
        <v>70</v>
      </c>
      <c r="E41" t="s">
        <v>72</v>
      </c>
      <c r="F41">
        <v>49</v>
      </c>
      <c r="G41" t="s">
        <v>96</v>
      </c>
      <c r="H41" t="s">
        <v>119</v>
      </c>
      <c r="I41" t="s">
        <v>123</v>
      </c>
      <c r="J41">
        <v>83</v>
      </c>
      <c r="K41">
        <v>94.62</v>
      </c>
      <c r="L41">
        <v>581</v>
      </c>
      <c r="M41">
        <v>662.34</v>
      </c>
      <c r="N41">
        <v>12</v>
      </c>
      <c r="O41" t="s">
        <v>127</v>
      </c>
      <c r="P41">
        <v>2021</v>
      </c>
    </row>
    <row r="42" spans="1:16">
      <c r="A42">
        <v>44239</v>
      </c>
      <c r="B42" t="s">
        <v>32</v>
      </c>
      <c r="C42">
        <v>9</v>
      </c>
      <c r="D42" t="s">
        <v>69</v>
      </c>
      <c r="E42" t="s">
        <v>72</v>
      </c>
      <c r="F42">
        <v>44</v>
      </c>
      <c r="G42" t="s">
        <v>82</v>
      </c>
      <c r="H42" t="s">
        <v>117</v>
      </c>
      <c r="I42" t="s">
        <v>122</v>
      </c>
      <c r="J42">
        <v>141</v>
      </c>
      <c r="K42">
        <v>149.46</v>
      </c>
      <c r="L42">
        <v>1269</v>
      </c>
      <c r="M42">
        <v>1345.14</v>
      </c>
      <c r="N42">
        <v>12</v>
      </c>
      <c r="O42" t="s">
        <v>127</v>
      </c>
      <c r="P42">
        <v>2021</v>
      </c>
    </row>
    <row r="43" spans="1:16">
      <c r="A43">
        <v>44242</v>
      </c>
      <c r="B43" t="s">
        <v>46</v>
      </c>
      <c r="C43">
        <v>4</v>
      </c>
      <c r="D43" t="s">
        <v>70</v>
      </c>
      <c r="E43" t="s">
        <v>71</v>
      </c>
      <c r="F43">
        <v>0</v>
      </c>
      <c r="G43" t="s">
        <v>97</v>
      </c>
      <c r="H43" t="s">
        <v>121</v>
      </c>
      <c r="I43" t="s">
        <v>124</v>
      </c>
      <c r="J43">
        <v>48</v>
      </c>
      <c r="K43">
        <v>57.12</v>
      </c>
      <c r="L43">
        <v>192</v>
      </c>
      <c r="M43">
        <v>228.48</v>
      </c>
      <c r="N43">
        <v>15</v>
      </c>
      <c r="O43" t="s">
        <v>127</v>
      </c>
      <c r="P43">
        <v>2021</v>
      </c>
    </row>
    <row r="44" spans="1:16">
      <c r="A44">
        <v>44245</v>
      </c>
      <c r="B44" t="s">
        <v>47</v>
      </c>
      <c r="C44">
        <v>6</v>
      </c>
      <c r="D44" t="s">
        <v>69</v>
      </c>
      <c r="E44" t="s">
        <v>72</v>
      </c>
      <c r="F44">
        <v>25</v>
      </c>
      <c r="G44" t="s">
        <v>98</v>
      </c>
      <c r="H44" t="s">
        <v>120</v>
      </c>
      <c r="I44" t="s">
        <v>125</v>
      </c>
      <c r="J44">
        <v>12</v>
      </c>
      <c r="K44">
        <v>15.72</v>
      </c>
      <c r="L44">
        <v>72</v>
      </c>
      <c r="M44">
        <v>94.32</v>
      </c>
      <c r="N44">
        <v>18</v>
      </c>
      <c r="O44" t="s">
        <v>127</v>
      </c>
      <c r="P44">
        <v>2021</v>
      </c>
    </row>
    <row r="45" spans="1:16">
      <c r="A45">
        <v>44247</v>
      </c>
      <c r="B45" t="s">
        <v>48</v>
      </c>
      <c r="C45">
        <v>11</v>
      </c>
      <c r="D45" t="s">
        <v>69</v>
      </c>
      <c r="E45" t="s">
        <v>72</v>
      </c>
      <c r="F45">
        <v>50</v>
      </c>
      <c r="G45" t="s">
        <v>99</v>
      </c>
      <c r="H45" t="s">
        <v>121</v>
      </c>
      <c r="I45" t="s">
        <v>122</v>
      </c>
      <c r="J45">
        <v>148</v>
      </c>
      <c r="K45">
        <v>201.28</v>
      </c>
      <c r="L45">
        <v>1628</v>
      </c>
      <c r="M45">
        <v>2214.08</v>
      </c>
      <c r="N45">
        <v>20</v>
      </c>
      <c r="O45" t="s">
        <v>127</v>
      </c>
      <c r="P45">
        <v>2021</v>
      </c>
    </row>
    <row r="46" spans="1:16">
      <c r="A46">
        <v>44249</v>
      </c>
      <c r="B46" t="s">
        <v>22</v>
      </c>
      <c r="C46">
        <v>5</v>
      </c>
      <c r="D46" t="s">
        <v>69</v>
      </c>
      <c r="E46" t="s">
        <v>72</v>
      </c>
      <c r="F46">
        <v>14</v>
      </c>
      <c r="G46" t="s">
        <v>75</v>
      </c>
      <c r="H46" t="s">
        <v>120</v>
      </c>
      <c r="I46" t="s">
        <v>123</v>
      </c>
      <c r="J46">
        <v>112</v>
      </c>
      <c r="K46">
        <v>122.08</v>
      </c>
      <c r="L46">
        <v>560</v>
      </c>
      <c r="M46">
        <v>610.4</v>
      </c>
      <c r="N46">
        <v>22</v>
      </c>
      <c r="O46" t="s">
        <v>127</v>
      </c>
      <c r="P46">
        <v>2021</v>
      </c>
    </row>
    <row r="47" spans="1:16">
      <c r="A47">
        <v>44250</v>
      </c>
      <c r="B47" t="s">
        <v>27</v>
      </c>
      <c r="C47">
        <v>3</v>
      </c>
      <c r="D47" t="s">
        <v>70</v>
      </c>
      <c r="E47" t="s">
        <v>72</v>
      </c>
      <c r="F47">
        <v>42</v>
      </c>
      <c r="G47" t="s">
        <v>100</v>
      </c>
      <c r="H47" t="s">
        <v>117</v>
      </c>
      <c r="I47" t="s">
        <v>125</v>
      </c>
      <c r="J47">
        <v>7</v>
      </c>
      <c r="K47">
        <v>8.33</v>
      </c>
      <c r="L47">
        <v>21</v>
      </c>
      <c r="M47">
        <v>24.99</v>
      </c>
      <c r="N47">
        <v>23</v>
      </c>
      <c r="O47" t="s">
        <v>127</v>
      </c>
      <c r="P47">
        <v>2021</v>
      </c>
    </row>
    <row r="48" spans="1:16">
      <c r="A48">
        <v>44250</v>
      </c>
      <c r="B48" t="s">
        <v>44</v>
      </c>
      <c r="C48">
        <v>2</v>
      </c>
      <c r="D48" t="s">
        <v>70</v>
      </c>
      <c r="E48" t="s">
        <v>71</v>
      </c>
      <c r="F48">
        <v>14</v>
      </c>
      <c r="G48" t="s">
        <v>95</v>
      </c>
      <c r="H48" t="s">
        <v>119</v>
      </c>
      <c r="I48" t="s">
        <v>122</v>
      </c>
      <c r="J48">
        <v>133</v>
      </c>
      <c r="K48">
        <v>155.61000000000001</v>
      </c>
      <c r="L48">
        <v>266</v>
      </c>
      <c r="M48">
        <v>311.22000000000003</v>
      </c>
      <c r="N48">
        <v>23</v>
      </c>
      <c r="O48" t="s">
        <v>127</v>
      </c>
      <c r="P48">
        <v>2021</v>
      </c>
    </row>
    <row r="49" spans="1:16">
      <c r="A49">
        <v>44252</v>
      </c>
      <c r="B49" t="s">
        <v>49</v>
      </c>
      <c r="C49">
        <v>4</v>
      </c>
      <c r="D49" t="s">
        <v>68</v>
      </c>
      <c r="E49" t="s">
        <v>71</v>
      </c>
      <c r="F49">
        <v>34</v>
      </c>
      <c r="G49" t="s">
        <v>101</v>
      </c>
      <c r="H49" t="s">
        <v>119</v>
      </c>
      <c r="I49" t="s">
        <v>123</v>
      </c>
      <c r="J49">
        <v>105</v>
      </c>
      <c r="K49">
        <v>142.80000000000001</v>
      </c>
      <c r="L49">
        <v>420</v>
      </c>
      <c r="M49">
        <v>571.20000000000005</v>
      </c>
      <c r="N49">
        <v>25</v>
      </c>
      <c r="O49" t="s">
        <v>127</v>
      </c>
      <c r="P49">
        <v>2021</v>
      </c>
    </row>
    <row r="50" spans="1:16">
      <c r="A50">
        <v>44252</v>
      </c>
      <c r="B50" t="s">
        <v>38</v>
      </c>
      <c r="C50">
        <v>11</v>
      </c>
      <c r="D50" t="s">
        <v>69</v>
      </c>
      <c r="E50" t="s">
        <v>72</v>
      </c>
      <c r="F50">
        <v>2</v>
      </c>
      <c r="G50" t="s">
        <v>88</v>
      </c>
      <c r="H50" t="s">
        <v>121</v>
      </c>
      <c r="I50" t="s">
        <v>123</v>
      </c>
      <c r="J50">
        <v>89</v>
      </c>
      <c r="K50">
        <v>117.48</v>
      </c>
      <c r="L50">
        <v>979</v>
      </c>
      <c r="M50">
        <v>1292.28</v>
      </c>
      <c r="N50">
        <v>25</v>
      </c>
      <c r="O50" t="s">
        <v>127</v>
      </c>
      <c r="P50">
        <v>2021</v>
      </c>
    </row>
    <row r="51" spans="1:16">
      <c r="A51">
        <v>44252</v>
      </c>
      <c r="B51" t="s">
        <v>48</v>
      </c>
      <c r="C51">
        <v>2</v>
      </c>
      <c r="D51" t="s">
        <v>70</v>
      </c>
      <c r="E51" t="s">
        <v>71</v>
      </c>
      <c r="F51">
        <v>45</v>
      </c>
      <c r="G51" t="s">
        <v>99</v>
      </c>
      <c r="H51" t="s">
        <v>121</v>
      </c>
      <c r="I51" t="s">
        <v>122</v>
      </c>
      <c r="J51">
        <v>148</v>
      </c>
      <c r="K51">
        <v>201.28</v>
      </c>
      <c r="L51">
        <v>296</v>
      </c>
      <c r="M51">
        <v>402.56</v>
      </c>
      <c r="N51">
        <v>25</v>
      </c>
      <c r="O51" t="s">
        <v>127</v>
      </c>
      <c r="P51">
        <v>2021</v>
      </c>
    </row>
    <row r="52" spans="1:16">
      <c r="A52">
        <v>44254</v>
      </c>
      <c r="B52" t="s">
        <v>50</v>
      </c>
      <c r="C52">
        <v>11</v>
      </c>
      <c r="D52" t="s">
        <v>68</v>
      </c>
      <c r="E52" t="s">
        <v>71</v>
      </c>
      <c r="F52">
        <v>45</v>
      </c>
      <c r="G52" t="s">
        <v>102</v>
      </c>
      <c r="H52" t="s">
        <v>120</v>
      </c>
      <c r="I52" t="s">
        <v>125</v>
      </c>
      <c r="J52">
        <v>37</v>
      </c>
      <c r="K52">
        <v>49.21</v>
      </c>
      <c r="L52">
        <v>407</v>
      </c>
      <c r="M52">
        <v>541.31000000000006</v>
      </c>
      <c r="N52">
        <v>27</v>
      </c>
      <c r="O52" t="s">
        <v>127</v>
      </c>
      <c r="P52">
        <v>2021</v>
      </c>
    </row>
    <row r="53" spans="1:16">
      <c r="A53">
        <v>44258</v>
      </c>
      <c r="B53" t="s">
        <v>51</v>
      </c>
      <c r="C53">
        <v>1</v>
      </c>
      <c r="D53" t="s">
        <v>70</v>
      </c>
      <c r="E53" t="s">
        <v>71</v>
      </c>
      <c r="F53">
        <v>53</v>
      </c>
      <c r="G53" t="s">
        <v>103</v>
      </c>
      <c r="H53" t="s">
        <v>120</v>
      </c>
      <c r="I53" t="s">
        <v>124</v>
      </c>
      <c r="J53">
        <v>44</v>
      </c>
      <c r="K53">
        <v>48.4</v>
      </c>
      <c r="L53">
        <v>44</v>
      </c>
      <c r="M53">
        <v>48.4</v>
      </c>
      <c r="N53">
        <v>3</v>
      </c>
      <c r="O53" t="s">
        <v>128</v>
      </c>
      <c r="P53">
        <v>2021</v>
      </c>
    </row>
    <row r="54" spans="1:16">
      <c r="A54">
        <v>44262</v>
      </c>
      <c r="B54" t="s">
        <v>52</v>
      </c>
      <c r="C54">
        <v>9</v>
      </c>
      <c r="D54" t="s">
        <v>70</v>
      </c>
      <c r="E54" t="s">
        <v>72</v>
      </c>
      <c r="F54">
        <v>49</v>
      </c>
      <c r="G54" t="s">
        <v>104</v>
      </c>
      <c r="H54" t="s">
        <v>117</v>
      </c>
      <c r="I54" t="s">
        <v>122</v>
      </c>
      <c r="J54">
        <v>126</v>
      </c>
      <c r="K54">
        <v>162.54</v>
      </c>
      <c r="L54">
        <v>1134</v>
      </c>
      <c r="M54">
        <v>1462.86</v>
      </c>
      <c r="N54">
        <v>7</v>
      </c>
      <c r="O54" t="s">
        <v>128</v>
      </c>
      <c r="P54">
        <v>2021</v>
      </c>
    </row>
    <row r="55" spans="1:16">
      <c r="A55">
        <v>44263</v>
      </c>
      <c r="B55" t="s">
        <v>46</v>
      </c>
      <c r="C55">
        <v>6</v>
      </c>
      <c r="D55" t="s">
        <v>69</v>
      </c>
      <c r="E55" t="s">
        <v>72</v>
      </c>
      <c r="F55">
        <v>36</v>
      </c>
      <c r="G55" t="s">
        <v>97</v>
      </c>
      <c r="H55" t="s">
        <v>121</v>
      </c>
      <c r="I55" t="s">
        <v>124</v>
      </c>
      <c r="J55">
        <v>48</v>
      </c>
      <c r="K55">
        <v>57.12</v>
      </c>
      <c r="L55">
        <v>288</v>
      </c>
      <c r="M55">
        <v>342.72</v>
      </c>
      <c r="N55">
        <v>8</v>
      </c>
      <c r="O55" t="s">
        <v>128</v>
      </c>
      <c r="P55">
        <v>2021</v>
      </c>
    </row>
    <row r="56" spans="1:16">
      <c r="A56">
        <v>44263</v>
      </c>
      <c r="B56" t="s">
        <v>31</v>
      </c>
      <c r="C56">
        <v>9</v>
      </c>
      <c r="D56" t="s">
        <v>69</v>
      </c>
      <c r="E56" t="s">
        <v>71</v>
      </c>
      <c r="F56">
        <v>10</v>
      </c>
      <c r="G56" t="s">
        <v>81</v>
      </c>
      <c r="H56" t="s">
        <v>118</v>
      </c>
      <c r="I56" t="s">
        <v>123</v>
      </c>
      <c r="J56">
        <v>76</v>
      </c>
      <c r="K56">
        <v>82.08</v>
      </c>
      <c r="L56">
        <v>684</v>
      </c>
      <c r="M56">
        <v>738.72</v>
      </c>
      <c r="N56">
        <v>8</v>
      </c>
      <c r="O56" t="s">
        <v>128</v>
      </c>
      <c r="P56">
        <v>2021</v>
      </c>
    </row>
    <row r="57" spans="1:16">
      <c r="A57">
        <v>44264</v>
      </c>
      <c r="B57" t="s">
        <v>39</v>
      </c>
      <c r="C57">
        <v>6</v>
      </c>
      <c r="D57" t="s">
        <v>68</v>
      </c>
      <c r="E57" t="s">
        <v>71</v>
      </c>
      <c r="F57">
        <v>44</v>
      </c>
      <c r="G57" t="s">
        <v>89</v>
      </c>
      <c r="H57" t="s">
        <v>121</v>
      </c>
      <c r="I57" t="s">
        <v>124</v>
      </c>
      <c r="J57">
        <v>47</v>
      </c>
      <c r="K57">
        <v>53.11</v>
      </c>
      <c r="L57">
        <v>282</v>
      </c>
      <c r="M57">
        <v>318.66000000000003</v>
      </c>
      <c r="N57">
        <v>9</v>
      </c>
      <c r="O57" t="s">
        <v>128</v>
      </c>
      <c r="P57">
        <v>2021</v>
      </c>
    </row>
    <row r="58" spans="1:16">
      <c r="A58">
        <v>44266</v>
      </c>
      <c r="B58" t="s">
        <v>27</v>
      </c>
      <c r="C58">
        <v>11</v>
      </c>
      <c r="D58" t="s">
        <v>70</v>
      </c>
      <c r="E58" t="s">
        <v>72</v>
      </c>
      <c r="F58">
        <v>50</v>
      </c>
      <c r="G58" t="s">
        <v>100</v>
      </c>
      <c r="H58" t="s">
        <v>117</v>
      </c>
      <c r="I58" t="s">
        <v>125</v>
      </c>
      <c r="J58">
        <v>7</v>
      </c>
      <c r="K58">
        <v>8.33</v>
      </c>
      <c r="L58">
        <v>77</v>
      </c>
      <c r="M58">
        <v>91.63</v>
      </c>
      <c r="N58">
        <v>11</v>
      </c>
      <c r="O58" t="s">
        <v>128</v>
      </c>
      <c r="P58">
        <v>2021</v>
      </c>
    </row>
    <row r="59" spans="1:16">
      <c r="A59">
        <v>44268</v>
      </c>
      <c r="B59" t="s">
        <v>53</v>
      </c>
      <c r="C59">
        <v>10</v>
      </c>
      <c r="D59" t="s">
        <v>68</v>
      </c>
      <c r="E59" t="s">
        <v>72</v>
      </c>
      <c r="F59">
        <v>18</v>
      </c>
      <c r="G59" t="s">
        <v>105</v>
      </c>
      <c r="H59" t="s">
        <v>121</v>
      </c>
      <c r="I59" t="s">
        <v>125</v>
      </c>
      <c r="J59">
        <v>37</v>
      </c>
      <c r="K59">
        <v>41.81</v>
      </c>
      <c r="L59">
        <v>370</v>
      </c>
      <c r="M59">
        <v>418.1</v>
      </c>
      <c r="N59">
        <v>13</v>
      </c>
      <c r="O59" t="s">
        <v>128</v>
      </c>
      <c r="P59">
        <v>2021</v>
      </c>
    </row>
    <row r="60" spans="1:16">
      <c r="A60">
        <v>44270</v>
      </c>
      <c r="B60" t="s">
        <v>54</v>
      </c>
      <c r="C60">
        <v>11</v>
      </c>
      <c r="D60" t="s">
        <v>69</v>
      </c>
      <c r="E60" t="s">
        <v>72</v>
      </c>
      <c r="F60">
        <v>19</v>
      </c>
      <c r="G60" t="s">
        <v>106</v>
      </c>
      <c r="H60" t="s">
        <v>118</v>
      </c>
      <c r="I60" t="s">
        <v>125</v>
      </c>
      <c r="J60">
        <v>37</v>
      </c>
      <c r="K60">
        <v>42.55</v>
      </c>
      <c r="L60">
        <v>407</v>
      </c>
      <c r="M60">
        <v>468.05</v>
      </c>
      <c r="N60">
        <v>15</v>
      </c>
      <c r="O60" t="s">
        <v>128</v>
      </c>
      <c r="P60">
        <v>2021</v>
      </c>
    </row>
    <row r="61" spans="1:16">
      <c r="A61">
        <v>44271</v>
      </c>
      <c r="B61" t="s">
        <v>55</v>
      </c>
      <c r="C61">
        <v>14</v>
      </c>
      <c r="D61" t="s">
        <v>70</v>
      </c>
      <c r="E61" t="s">
        <v>72</v>
      </c>
      <c r="F61">
        <v>2</v>
      </c>
      <c r="G61" t="s">
        <v>107</v>
      </c>
      <c r="H61" t="s">
        <v>120</v>
      </c>
      <c r="I61" t="s">
        <v>123</v>
      </c>
      <c r="J61">
        <v>73</v>
      </c>
      <c r="K61">
        <v>94.17</v>
      </c>
      <c r="L61">
        <v>1022</v>
      </c>
      <c r="M61">
        <v>1318.38</v>
      </c>
      <c r="N61">
        <v>16</v>
      </c>
      <c r="O61" t="s">
        <v>128</v>
      </c>
      <c r="P61">
        <v>2021</v>
      </c>
    </row>
    <row r="62" spans="1:16">
      <c r="A62">
        <v>44273</v>
      </c>
      <c r="B62" t="s">
        <v>30</v>
      </c>
      <c r="C62">
        <v>8</v>
      </c>
      <c r="D62" t="s">
        <v>68</v>
      </c>
      <c r="E62" t="s">
        <v>72</v>
      </c>
      <c r="F62">
        <v>7</v>
      </c>
      <c r="G62" t="s">
        <v>80</v>
      </c>
      <c r="H62" t="s">
        <v>118</v>
      </c>
      <c r="I62" t="s">
        <v>122</v>
      </c>
      <c r="J62">
        <v>120</v>
      </c>
      <c r="K62">
        <v>162</v>
      </c>
      <c r="L62">
        <v>960</v>
      </c>
      <c r="M62">
        <v>1296</v>
      </c>
      <c r="N62">
        <v>18</v>
      </c>
      <c r="O62" t="s">
        <v>128</v>
      </c>
      <c r="P62">
        <v>2021</v>
      </c>
    </row>
    <row r="63" spans="1:16">
      <c r="A63">
        <v>44274</v>
      </c>
      <c r="B63" t="s">
        <v>53</v>
      </c>
      <c r="C63">
        <v>9</v>
      </c>
      <c r="D63" t="s">
        <v>69</v>
      </c>
      <c r="E63" t="s">
        <v>72</v>
      </c>
      <c r="F63">
        <v>6</v>
      </c>
      <c r="G63" t="s">
        <v>105</v>
      </c>
      <c r="H63" t="s">
        <v>121</v>
      </c>
      <c r="I63" t="s">
        <v>125</v>
      </c>
      <c r="J63">
        <v>37</v>
      </c>
      <c r="K63">
        <v>41.81</v>
      </c>
      <c r="L63">
        <v>333</v>
      </c>
      <c r="M63">
        <v>376.29</v>
      </c>
      <c r="N63">
        <v>19</v>
      </c>
      <c r="O63" t="s">
        <v>128</v>
      </c>
      <c r="P63">
        <v>2021</v>
      </c>
    </row>
    <row r="64" spans="1:16">
      <c r="A64">
        <v>44276</v>
      </c>
      <c r="B64" t="s">
        <v>34</v>
      </c>
      <c r="C64">
        <v>13</v>
      </c>
      <c r="D64" t="s">
        <v>69</v>
      </c>
      <c r="E64" t="s">
        <v>71</v>
      </c>
      <c r="F64">
        <v>25</v>
      </c>
      <c r="G64" t="s">
        <v>84</v>
      </c>
      <c r="H64" t="s">
        <v>117</v>
      </c>
      <c r="I64" t="s">
        <v>124</v>
      </c>
      <c r="J64">
        <v>61</v>
      </c>
      <c r="K64">
        <v>76.25</v>
      </c>
      <c r="L64">
        <v>793</v>
      </c>
      <c r="M64">
        <v>991.25</v>
      </c>
      <c r="N64">
        <v>21</v>
      </c>
      <c r="O64" t="s">
        <v>128</v>
      </c>
      <c r="P64">
        <v>2021</v>
      </c>
    </row>
    <row r="65" spans="1:16">
      <c r="A65">
        <v>44276</v>
      </c>
      <c r="B65" t="s">
        <v>54</v>
      </c>
      <c r="C65">
        <v>7</v>
      </c>
      <c r="D65" t="s">
        <v>70</v>
      </c>
      <c r="E65" t="s">
        <v>71</v>
      </c>
      <c r="F65">
        <v>18</v>
      </c>
      <c r="G65" t="s">
        <v>106</v>
      </c>
      <c r="H65" t="s">
        <v>118</v>
      </c>
      <c r="I65" t="s">
        <v>125</v>
      </c>
      <c r="J65">
        <v>37</v>
      </c>
      <c r="K65">
        <v>42.55</v>
      </c>
      <c r="L65">
        <v>259</v>
      </c>
      <c r="M65">
        <v>297.85000000000002</v>
      </c>
      <c r="N65">
        <v>21</v>
      </c>
      <c r="O65" t="s">
        <v>128</v>
      </c>
      <c r="P65">
        <v>2021</v>
      </c>
    </row>
    <row r="66" spans="1:16">
      <c r="A66">
        <v>44277</v>
      </c>
      <c r="B66" t="s">
        <v>49</v>
      </c>
      <c r="C66">
        <v>8</v>
      </c>
      <c r="D66" t="s">
        <v>69</v>
      </c>
      <c r="E66" t="s">
        <v>71</v>
      </c>
      <c r="F66">
        <v>47</v>
      </c>
      <c r="G66" t="s">
        <v>101</v>
      </c>
      <c r="H66" t="s">
        <v>119</v>
      </c>
      <c r="I66" t="s">
        <v>123</v>
      </c>
      <c r="J66">
        <v>105</v>
      </c>
      <c r="K66">
        <v>142.80000000000001</v>
      </c>
      <c r="L66">
        <v>840</v>
      </c>
      <c r="M66">
        <v>1142.4000000000001</v>
      </c>
      <c r="N66">
        <v>22</v>
      </c>
      <c r="O66" t="s">
        <v>128</v>
      </c>
      <c r="P66">
        <v>2021</v>
      </c>
    </row>
    <row r="67" spans="1:16">
      <c r="A67">
        <v>44277</v>
      </c>
      <c r="B67" t="s">
        <v>55</v>
      </c>
      <c r="C67">
        <v>4</v>
      </c>
      <c r="D67" t="s">
        <v>69</v>
      </c>
      <c r="E67" t="s">
        <v>71</v>
      </c>
      <c r="F67">
        <v>39</v>
      </c>
      <c r="G67" t="s">
        <v>107</v>
      </c>
      <c r="H67" t="s">
        <v>120</v>
      </c>
      <c r="I67" t="s">
        <v>123</v>
      </c>
      <c r="J67">
        <v>73</v>
      </c>
      <c r="K67">
        <v>94.17</v>
      </c>
      <c r="L67">
        <v>292</v>
      </c>
      <c r="M67">
        <v>376.68</v>
      </c>
      <c r="N67">
        <v>22</v>
      </c>
      <c r="O67" t="s">
        <v>128</v>
      </c>
      <c r="P67">
        <v>2021</v>
      </c>
    </row>
    <row r="68" spans="1:16">
      <c r="A68">
        <v>44280</v>
      </c>
      <c r="B68" t="s">
        <v>20</v>
      </c>
      <c r="C68">
        <v>14</v>
      </c>
      <c r="D68" t="s">
        <v>69</v>
      </c>
      <c r="E68" t="s">
        <v>72</v>
      </c>
      <c r="F68">
        <v>7</v>
      </c>
      <c r="G68" t="s">
        <v>73</v>
      </c>
      <c r="H68" t="s">
        <v>117</v>
      </c>
      <c r="I68" t="s">
        <v>122</v>
      </c>
      <c r="J68">
        <v>144</v>
      </c>
      <c r="K68">
        <v>156.96</v>
      </c>
      <c r="L68">
        <v>2016</v>
      </c>
      <c r="M68">
        <v>2197.44</v>
      </c>
      <c r="N68">
        <v>25</v>
      </c>
      <c r="O68" t="s">
        <v>128</v>
      </c>
      <c r="P68">
        <v>2021</v>
      </c>
    </row>
    <row r="69" spans="1:16">
      <c r="A69">
        <v>44280</v>
      </c>
      <c r="B69" t="s">
        <v>35</v>
      </c>
      <c r="C69">
        <v>4</v>
      </c>
      <c r="D69" t="s">
        <v>70</v>
      </c>
      <c r="E69" t="s">
        <v>72</v>
      </c>
      <c r="F69">
        <v>1</v>
      </c>
      <c r="G69" t="s">
        <v>85</v>
      </c>
      <c r="H69" t="s">
        <v>119</v>
      </c>
      <c r="I69" t="s">
        <v>123</v>
      </c>
      <c r="J69">
        <v>75</v>
      </c>
      <c r="K69">
        <v>85.5</v>
      </c>
      <c r="L69">
        <v>300</v>
      </c>
      <c r="M69">
        <v>342</v>
      </c>
      <c r="N69">
        <v>25</v>
      </c>
      <c r="O69" t="s">
        <v>128</v>
      </c>
      <c r="P69">
        <v>2021</v>
      </c>
    </row>
    <row r="70" spans="1:16">
      <c r="A70">
        <v>44280</v>
      </c>
      <c r="B70" t="s">
        <v>39</v>
      </c>
      <c r="C70">
        <v>8</v>
      </c>
      <c r="D70" t="s">
        <v>70</v>
      </c>
      <c r="E70" t="s">
        <v>72</v>
      </c>
      <c r="F70">
        <v>17</v>
      </c>
      <c r="G70" t="s">
        <v>89</v>
      </c>
      <c r="H70" t="s">
        <v>121</v>
      </c>
      <c r="I70" t="s">
        <v>124</v>
      </c>
      <c r="J70">
        <v>47</v>
      </c>
      <c r="K70">
        <v>53.11</v>
      </c>
      <c r="L70">
        <v>376</v>
      </c>
      <c r="M70">
        <v>424.88</v>
      </c>
      <c r="N70">
        <v>25</v>
      </c>
      <c r="O70" t="s">
        <v>128</v>
      </c>
      <c r="P70">
        <v>2021</v>
      </c>
    </row>
    <row r="71" spans="1:16">
      <c r="A71">
        <v>44280</v>
      </c>
      <c r="B71" t="s">
        <v>21</v>
      </c>
      <c r="C71">
        <v>2</v>
      </c>
      <c r="D71" t="s">
        <v>70</v>
      </c>
      <c r="E71" t="s">
        <v>71</v>
      </c>
      <c r="F71">
        <v>2</v>
      </c>
      <c r="G71" t="s">
        <v>74</v>
      </c>
      <c r="H71" t="s">
        <v>118</v>
      </c>
      <c r="I71" t="s">
        <v>123</v>
      </c>
      <c r="J71">
        <v>72</v>
      </c>
      <c r="K71">
        <v>79.92</v>
      </c>
      <c r="L71">
        <v>144</v>
      </c>
      <c r="M71">
        <v>159.84</v>
      </c>
      <c r="N71">
        <v>25</v>
      </c>
      <c r="O71" t="s">
        <v>128</v>
      </c>
      <c r="P71">
        <v>2021</v>
      </c>
    </row>
    <row r="72" spans="1:16">
      <c r="A72">
        <v>44281</v>
      </c>
      <c r="B72" t="s">
        <v>36</v>
      </c>
      <c r="C72">
        <v>4</v>
      </c>
      <c r="D72" t="s">
        <v>70</v>
      </c>
      <c r="E72" t="s">
        <v>72</v>
      </c>
      <c r="F72">
        <v>23</v>
      </c>
      <c r="G72" t="s">
        <v>86</v>
      </c>
      <c r="H72" t="s">
        <v>119</v>
      </c>
      <c r="I72" t="s">
        <v>123</v>
      </c>
      <c r="J72">
        <v>98</v>
      </c>
      <c r="K72">
        <v>103.88</v>
      </c>
      <c r="L72">
        <v>392</v>
      </c>
      <c r="M72">
        <v>415.52</v>
      </c>
      <c r="N72">
        <v>26</v>
      </c>
      <c r="O72" t="s">
        <v>128</v>
      </c>
      <c r="P72">
        <v>2021</v>
      </c>
    </row>
    <row r="73" spans="1:16">
      <c r="A73">
        <v>44281</v>
      </c>
      <c r="B73" t="s">
        <v>30</v>
      </c>
      <c r="C73">
        <v>1</v>
      </c>
      <c r="D73" t="s">
        <v>70</v>
      </c>
      <c r="E73" t="s">
        <v>72</v>
      </c>
      <c r="F73">
        <v>23</v>
      </c>
      <c r="G73" t="s">
        <v>80</v>
      </c>
      <c r="H73" t="s">
        <v>118</v>
      </c>
      <c r="I73" t="s">
        <v>122</v>
      </c>
      <c r="J73">
        <v>120</v>
      </c>
      <c r="K73">
        <v>162</v>
      </c>
      <c r="L73">
        <v>120</v>
      </c>
      <c r="M73">
        <v>162</v>
      </c>
      <c r="N73">
        <v>26</v>
      </c>
      <c r="O73" t="s">
        <v>128</v>
      </c>
      <c r="P73">
        <v>2021</v>
      </c>
    </row>
    <row r="74" spans="1:16">
      <c r="A74">
        <v>44281</v>
      </c>
      <c r="B74" t="s">
        <v>40</v>
      </c>
      <c r="C74">
        <v>9</v>
      </c>
      <c r="D74" t="s">
        <v>70</v>
      </c>
      <c r="E74" t="s">
        <v>71</v>
      </c>
      <c r="F74">
        <v>48</v>
      </c>
      <c r="G74" t="s">
        <v>90</v>
      </c>
      <c r="H74" t="s">
        <v>120</v>
      </c>
      <c r="I74" t="s">
        <v>122</v>
      </c>
      <c r="J74">
        <v>148</v>
      </c>
      <c r="K74">
        <v>164.28</v>
      </c>
      <c r="L74">
        <v>1332</v>
      </c>
      <c r="M74">
        <v>1478.52</v>
      </c>
      <c r="N74">
        <v>26</v>
      </c>
      <c r="O74" t="s">
        <v>128</v>
      </c>
      <c r="P74">
        <v>2021</v>
      </c>
    </row>
    <row r="75" spans="1:16">
      <c r="A75">
        <v>44282</v>
      </c>
      <c r="B75" t="s">
        <v>48</v>
      </c>
      <c r="C75">
        <v>3</v>
      </c>
      <c r="D75" t="s">
        <v>70</v>
      </c>
      <c r="E75" t="s">
        <v>71</v>
      </c>
      <c r="F75">
        <v>12</v>
      </c>
      <c r="G75" t="s">
        <v>99</v>
      </c>
      <c r="H75" t="s">
        <v>121</v>
      </c>
      <c r="I75" t="s">
        <v>122</v>
      </c>
      <c r="J75">
        <v>148</v>
      </c>
      <c r="K75">
        <v>201.28</v>
      </c>
      <c r="L75">
        <v>444</v>
      </c>
      <c r="M75">
        <v>603.84</v>
      </c>
      <c r="N75">
        <v>27</v>
      </c>
      <c r="O75" t="s">
        <v>128</v>
      </c>
      <c r="P75">
        <v>2021</v>
      </c>
    </row>
    <row r="76" spans="1:16">
      <c r="A76">
        <v>44283</v>
      </c>
      <c r="B76" t="s">
        <v>56</v>
      </c>
      <c r="C76">
        <v>8</v>
      </c>
      <c r="D76" t="s">
        <v>69</v>
      </c>
      <c r="E76" t="s">
        <v>72</v>
      </c>
      <c r="F76">
        <v>1</v>
      </c>
      <c r="G76" t="s">
        <v>108</v>
      </c>
      <c r="H76" t="s">
        <v>119</v>
      </c>
      <c r="I76" t="s">
        <v>124</v>
      </c>
      <c r="J76">
        <v>43</v>
      </c>
      <c r="K76">
        <v>47.73</v>
      </c>
      <c r="L76">
        <v>344</v>
      </c>
      <c r="M76">
        <v>381.84</v>
      </c>
      <c r="N76">
        <v>28</v>
      </c>
      <c r="O76" t="s">
        <v>128</v>
      </c>
      <c r="P76">
        <v>2021</v>
      </c>
    </row>
    <row r="77" spans="1:16">
      <c r="A77">
        <v>44285</v>
      </c>
      <c r="B77" t="s">
        <v>21</v>
      </c>
      <c r="C77">
        <v>1</v>
      </c>
      <c r="D77" t="s">
        <v>69</v>
      </c>
      <c r="E77" t="s">
        <v>72</v>
      </c>
      <c r="F77">
        <v>43</v>
      </c>
      <c r="G77" t="s">
        <v>74</v>
      </c>
      <c r="H77" t="s">
        <v>118</v>
      </c>
      <c r="I77" t="s">
        <v>123</v>
      </c>
      <c r="J77">
        <v>72</v>
      </c>
      <c r="K77">
        <v>79.92</v>
      </c>
      <c r="L77">
        <v>72</v>
      </c>
      <c r="M77">
        <v>79.92</v>
      </c>
      <c r="N77">
        <v>30</v>
      </c>
      <c r="O77" t="s">
        <v>128</v>
      </c>
      <c r="P77">
        <v>2021</v>
      </c>
    </row>
    <row r="78" spans="1:16">
      <c r="A78">
        <v>44286</v>
      </c>
      <c r="B78" t="s">
        <v>30</v>
      </c>
      <c r="C78">
        <v>3</v>
      </c>
      <c r="D78" t="s">
        <v>70</v>
      </c>
      <c r="E78" t="s">
        <v>72</v>
      </c>
      <c r="F78">
        <v>24</v>
      </c>
      <c r="G78" t="s">
        <v>80</v>
      </c>
      <c r="H78" t="s">
        <v>118</v>
      </c>
      <c r="I78" t="s">
        <v>122</v>
      </c>
      <c r="J78">
        <v>120</v>
      </c>
      <c r="K78">
        <v>162</v>
      </c>
      <c r="L78">
        <v>360</v>
      </c>
      <c r="M78">
        <v>486</v>
      </c>
      <c r="N78">
        <v>31</v>
      </c>
      <c r="O78" t="s">
        <v>128</v>
      </c>
      <c r="P78">
        <v>2021</v>
      </c>
    </row>
    <row r="79" spans="1:16">
      <c r="A79">
        <v>44290</v>
      </c>
      <c r="B79" t="s">
        <v>37</v>
      </c>
      <c r="C79">
        <v>4</v>
      </c>
      <c r="D79" t="s">
        <v>70</v>
      </c>
      <c r="E79" t="s">
        <v>72</v>
      </c>
      <c r="F79">
        <v>12</v>
      </c>
      <c r="G79" t="s">
        <v>87</v>
      </c>
      <c r="H79" t="s">
        <v>118</v>
      </c>
      <c r="I79" t="s">
        <v>123</v>
      </c>
      <c r="J79">
        <v>90</v>
      </c>
      <c r="K79">
        <v>115.2</v>
      </c>
      <c r="L79">
        <v>360</v>
      </c>
      <c r="M79">
        <v>460.8</v>
      </c>
      <c r="N79">
        <v>4</v>
      </c>
      <c r="O79" t="s">
        <v>129</v>
      </c>
      <c r="P79">
        <v>2021</v>
      </c>
    </row>
    <row r="80" spans="1:16">
      <c r="A80">
        <v>44290</v>
      </c>
      <c r="B80" t="s">
        <v>57</v>
      </c>
      <c r="C80">
        <v>9</v>
      </c>
      <c r="D80" t="s">
        <v>69</v>
      </c>
      <c r="E80" t="s">
        <v>72</v>
      </c>
      <c r="F80">
        <v>9</v>
      </c>
      <c r="G80" t="s">
        <v>109</v>
      </c>
      <c r="H80" t="s">
        <v>119</v>
      </c>
      <c r="I80" t="s">
        <v>125</v>
      </c>
      <c r="J80">
        <v>6</v>
      </c>
      <c r="K80">
        <v>7.8599999999999994</v>
      </c>
      <c r="L80">
        <v>54</v>
      </c>
      <c r="M80">
        <v>70.739999999999995</v>
      </c>
      <c r="N80">
        <v>4</v>
      </c>
      <c r="O80" t="s">
        <v>129</v>
      </c>
      <c r="P80">
        <v>2021</v>
      </c>
    </row>
    <row r="81" spans="1:16">
      <c r="A81">
        <v>44291</v>
      </c>
      <c r="B81" t="s">
        <v>25</v>
      </c>
      <c r="C81">
        <v>15</v>
      </c>
      <c r="D81" t="s">
        <v>69</v>
      </c>
      <c r="E81" t="s">
        <v>71</v>
      </c>
      <c r="F81">
        <v>9</v>
      </c>
      <c r="G81" t="s">
        <v>78</v>
      </c>
      <c r="H81" t="s">
        <v>121</v>
      </c>
      <c r="I81" t="s">
        <v>123</v>
      </c>
      <c r="J81">
        <v>93</v>
      </c>
      <c r="K81">
        <v>104.16</v>
      </c>
      <c r="L81">
        <v>1395</v>
      </c>
      <c r="M81">
        <v>1562.4</v>
      </c>
      <c r="N81">
        <v>5</v>
      </c>
      <c r="O81" t="s">
        <v>129</v>
      </c>
      <c r="P81">
        <v>2021</v>
      </c>
    </row>
    <row r="82" spans="1:16">
      <c r="A82">
        <v>44295</v>
      </c>
      <c r="B82" t="s">
        <v>44</v>
      </c>
      <c r="C82">
        <v>3</v>
      </c>
      <c r="D82" t="s">
        <v>69</v>
      </c>
      <c r="E82" t="s">
        <v>71</v>
      </c>
      <c r="F82">
        <v>22</v>
      </c>
      <c r="G82" t="s">
        <v>95</v>
      </c>
      <c r="H82" t="s">
        <v>119</v>
      </c>
      <c r="I82" t="s">
        <v>122</v>
      </c>
      <c r="J82">
        <v>133</v>
      </c>
      <c r="K82">
        <v>155.61000000000001</v>
      </c>
      <c r="L82">
        <v>399</v>
      </c>
      <c r="M82">
        <v>466.83</v>
      </c>
      <c r="N82">
        <v>9</v>
      </c>
      <c r="O82" t="s">
        <v>129</v>
      </c>
      <c r="P82">
        <v>2021</v>
      </c>
    </row>
    <row r="83" spans="1:16">
      <c r="A83">
        <v>44296</v>
      </c>
      <c r="B83" t="s">
        <v>42</v>
      </c>
      <c r="C83">
        <v>14</v>
      </c>
      <c r="D83" t="s">
        <v>70</v>
      </c>
      <c r="E83" t="s">
        <v>71</v>
      </c>
      <c r="F83">
        <v>16</v>
      </c>
      <c r="G83" t="s">
        <v>92</v>
      </c>
      <c r="H83" t="s">
        <v>117</v>
      </c>
      <c r="I83" t="s">
        <v>122</v>
      </c>
      <c r="J83">
        <v>121</v>
      </c>
      <c r="K83">
        <v>141.57</v>
      </c>
      <c r="L83">
        <v>1694</v>
      </c>
      <c r="M83">
        <v>1981.98</v>
      </c>
      <c r="N83">
        <v>10</v>
      </c>
      <c r="O83" t="s">
        <v>129</v>
      </c>
      <c r="P83">
        <v>2021</v>
      </c>
    </row>
    <row r="84" spans="1:16">
      <c r="A84">
        <v>44298</v>
      </c>
      <c r="B84" t="s">
        <v>28</v>
      </c>
      <c r="C84">
        <v>3</v>
      </c>
      <c r="D84" t="s">
        <v>70</v>
      </c>
      <c r="E84" t="s">
        <v>72</v>
      </c>
      <c r="F84">
        <v>15</v>
      </c>
      <c r="G84" t="s">
        <v>93</v>
      </c>
      <c r="H84" t="s">
        <v>118</v>
      </c>
      <c r="I84" t="s">
        <v>123</v>
      </c>
      <c r="J84">
        <v>67</v>
      </c>
      <c r="K84">
        <v>85.76</v>
      </c>
      <c r="L84">
        <v>201</v>
      </c>
      <c r="M84">
        <v>257.27999999999997</v>
      </c>
      <c r="N84">
        <v>12</v>
      </c>
      <c r="O84" t="s">
        <v>129</v>
      </c>
      <c r="P84">
        <v>2021</v>
      </c>
    </row>
    <row r="85" spans="1:16">
      <c r="A85">
        <v>44298</v>
      </c>
      <c r="B85" t="s">
        <v>39</v>
      </c>
      <c r="C85">
        <v>4</v>
      </c>
      <c r="D85" t="s">
        <v>70</v>
      </c>
      <c r="E85" t="s">
        <v>71</v>
      </c>
      <c r="F85">
        <v>33</v>
      </c>
      <c r="G85" t="s">
        <v>89</v>
      </c>
      <c r="H85" t="s">
        <v>121</v>
      </c>
      <c r="I85" t="s">
        <v>124</v>
      </c>
      <c r="J85">
        <v>47</v>
      </c>
      <c r="K85">
        <v>53.11</v>
      </c>
      <c r="L85">
        <v>188</v>
      </c>
      <c r="M85">
        <v>212.44</v>
      </c>
      <c r="N85">
        <v>12</v>
      </c>
      <c r="O85" t="s">
        <v>129</v>
      </c>
      <c r="P85">
        <v>2021</v>
      </c>
    </row>
    <row r="86" spans="1:16">
      <c r="A86">
        <v>44298</v>
      </c>
      <c r="B86" t="s">
        <v>46</v>
      </c>
      <c r="C86">
        <v>9</v>
      </c>
      <c r="D86" t="s">
        <v>70</v>
      </c>
      <c r="E86" t="s">
        <v>71</v>
      </c>
      <c r="F86">
        <v>4</v>
      </c>
      <c r="G86" t="s">
        <v>97</v>
      </c>
      <c r="H86" t="s">
        <v>121</v>
      </c>
      <c r="I86" t="s">
        <v>124</v>
      </c>
      <c r="J86">
        <v>48</v>
      </c>
      <c r="K86">
        <v>57.12</v>
      </c>
      <c r="L86">
        <v>432</v>
      </c>
      <c r="M86">
        <v>514.08000000000004</v>
      </c>
      <c r="N86">
        <v>12</v>
      </c>
      <c r="O86" t="s">
        <v>129</v>
      </c>
      <c r="P86">
        <v>2021</v>
      </c>
    </row>
    <row r="87" spans="1:16">
      <c r="A87">
        <v>44298</v>
      </c>
      <c r="B87" t="s">
        <v>58</v>
      </c>
      <c r="C87">
        <v>13</v>
      </c>
      <c r="D87" t="s">
        <v>70</v>
      </c>
      <c r="E87" t="s">
        <v>72</v>
      </c>
      <c r="F87">
        <v>35</v>
      </c>
      <c r="G87" t="s">
        <v>110</v>
      </c>
      <c r="H87" t="s">
        <v>121</v>
      </c>
      <c r="I87" t="s">
        <v>123</v>
      </c>
      <c r="J87">
        <v>95</v>
      </c>
      <c r="K87">
        <v>119.7</v>
      </c>
      <c r="L87">
        <v>1235</v>
      </c>
      <c r="M87">
        <v>1556.1</v>
      </c>
      <c r="N87">
        <v>12</v>
      </c>
      <c r="O87" t="s">
        <v>129</v>
      </c>
      <c r="P87">
        <v>2021</v>
      </c>
    </row>
    <row r="88" spans="1:16">
      <c r="A88">
        <v>44301</v>
      </c>
      <c r="B88" t="s">
        <v>59</v>
      </c>
      <c r="C88">
        <v>3</v>
      </c>
      <c r="D88" t="s">
        <v>70</v>
      </c>
      <c r="E88" t="s">
        <v>71</v>
      </c>
      <c r="F88">
        <v>6</v>
      </c>
      <c r="G88" t="s">
        <v>111</v>
      </c>
      <c r="H88" t="s">
        <v>120</v>
      </c>
      <c r="I88" t="s">
        <v>122</v>
      </c>
      <c r="J88">
        <v>134</v>
      </c>
      <c r="K88">
        <v>156.78</v>
      </c>
      <c r="L88">
        <v>402</v>
      </c>
      <c r="M88">
        <v>470.34</v>
      </c>
      <c r="N88">
        <v>15</v>
      </c>
      <c r="O88" t="s">
        <v>129</v>
      </c>
      <c r="P88">
        <v>2021</v>
      </c>
    </row>
    <row r="89" spans="1:16">
      <c r="A89">
        <v>44302</v>
      </c>
      <c r="B89" t="s">
        <v>50</v>
      </c>
      <c r="C89">
        <v>15</v>
      </c>
      <c r="D89" t="s">
        <v>70</v>
      </c>
      <c r="E89" t="s">
        <v>72</v>
      </c>
      <c r="F89">
        <v>13</v>
      </c>
      <c r="G89" t="s">
        <v>102</v>
      </c>
      <c r="H89" t="s">
        <v>120</v>
      </c>
      <c r="I89" t="s">
        <v>125</v>
      </c>
      <c r="J89">
        <v>37</v>
      </c>
      <c r="K89">
        <v>49.21</v>
      </c>
      <c r="L89">
        <v>555</v>
      </c>
      <c r="M89">
        <v>738.15</v>
      </c>
      <c r="N89">
        <v>16</v>
      </c>
      <c r="O89" t="s">
        <v>129</v>
      </c>
      <c r="P89">
        <v>2021</v>
      </c>
    </row>
    <row r="90" spans="1:16">
      <c r="A90">
        <v>44304</v>
      </c>
      <c r="B90" t="s">
        <v>21</v>
      </c>
      <c r="C90">
        <v>9</v>
      </c>
      <c r="D90" t="s">
        <v>68</v>
      </c>
      <c r="E90" t="s">
        <v>71</v>
      </c>
      <c r="F90">
        <v>13</v>
      </c>
      <c r="G90" t="s">
        <v>74</v>
      </c>
      <c r="H90" t="s">
        <v>118</v>
      </c>
      <c r="I90" t="s">
        <v>123</v>
      </c>
      <c r="J90">
        <v>72</v>
      </c>
      <c r="K90">
        <v>79.92</v>
      </c>
      <c r="L90">
        <v>648</v>
      </c>
      <c r="M90">
        <v>719.28</v>
      </c>
      <c r="N90">
        <v>18</v>
      </c>
      <c r="O90" t="s">
        <v>129</v>
      </c>
      <c r="P90">
        <v>2021</v>
      </c>
    </row>
    <row r="91" spans="1:16">
      <c r="A91">
        <v>44304</v>
      </c>
      <c r="B91" t="s">
        <v>60</v>
      </c>
      <c r="C91">
        <v>13</v>
      </c>
      <c r="D91" t="s">
        <v>70</v>
      </c>
      <c r="E91" t="s">
        <v>72</v>
      </c>
      <c r="F91">
        <v>42</v>
      </c>
      <c r="G91" t="s">
        <v>112</v>
      </c>
      <c r="H91" t="s">
        <v>120</v>
      </c>
      <c r="I91" t="s">
        <v>122</v>
      </c>
      <c r="J91">
        <v>150</v>
      </c>
      <c r="K91">
        <v>210</v>
      </c>
      <c r="L91">
        <v>1950</v>
      </c>
      <c r="M91">
        <v>2730</v>
      </c>
      <c r="N91">
        <v>18</v>
      </c>
      <c r="O91" t="s">
        <v>129</v>
      </c>
      <c r="P91">
        <v>2021</v>
      </c>
    </row>
    <row r="92" spans="1:16">
      <c r="A92">
        <v>44309</v>
      </c>
      <c r="B92" t="s">
        <v>30</v>
      </c>
      <c r="C92">
        <v>6</v>
      </c>
      <c r="D92" t="s">
        <v>70</v>
      </c>
      <c r="E92" t="s">
        <v>71</v>
      </c>
      <c r="F92">
        <v>21</v>
      </c>
      <c r="G92" t="s">
        <v>80</v>
      </c>
      <c r="H92" t="s">
        <v>118</v>
      </c>
      <c r="I92" t="s">
        <v>122</v>
      </c>
      <c r="J92">
        <v>120</v>
      </c>
      <c r="K92">
        <v>162</v>
      </c>
      <c r="L92">
        <v>720</v>
      </c>
      <c r="M92">
        <v>972</v>
      </c>
      <c r="N92">
        <v>23</v>
      </c>
      <c r="O92" t="s">
        <v>129</v>
      </c>
      <c r="P92">
        <v>2021</v>
      </c>
    </row>
    <row r="93" spans="1:16">
      <c r="A93">
        <v>44309</v>
      </c>
      <c r="B93" t="s">
        <v>53</v>
      </c>
      <c r="C93">
        <v>10</v>
      </c>
      <c r="D93" t="s">
        <v>70</v>
      </c>
      <c r="E93" t="s">
        <v>71</v>
      </c>
      <c r="F93">
        <v>30</v>
      </c>
      <c r="G93" t="s">
        <v>105</v>
      </c>
      <c r="H93" t="s">
        <v>121</v>
      </c>
      <c r="I93" t="s">
        <v>125</v>
      </c>
      <c r="J93">
        <v>37</v>
      </c>
      <c r="K93">
        <v>41.81</v>
      </c>
      <c r="L93">
        <v>370</v>
      </c>
      <c r="M93">
        <v>418.1</v>
      </c>
      <c r="N93">
        <v>23</v>
      </c>
      <c r="O93" t="s">
        <v>129</v>
      </c>
      <c r="P93">
        <v>2021</v>
      </c>
    </row>
    <row r="94" spans="1:16">
      <c r="A94">
        <v>44310</v>
      </c>
      <c r="B94" t="s">
        <v>48</v>
      </c>
      <c r="C94">
        <v>2</v>
      </c>
      <c r="D94" t="s">
        <v>69</v>
      </c>
      <c r="E94" t="s">
        <v>71</v>
      </c>
      <c r="F94">
        <v>12</v>
      </c>
      <c r="G94" t="s">
        <v>99</v>
      </c>
      <c r="H94" t="s">
        <v>121</v>
      </c>
      <c r="I94" t="s">
        <v>122</v>
      </c>
      <c r="J94">
        <v>148</v>
      </c>
      <c r="K94">
        <v>201.28</v>
      </c>
      <c r="L94">
        <v>296</v>
      </c>
      <c r="M94">
        <v>402.56</v>
      </c>
      <c r="N94">
        <v>24</v>
      </c>
      <c r="O94" t="s">
        <v>129</v>
      </c>
      <c r="P94">
        <v>2021</v>
      </c>
    </row>
    <row r="95" spans="1:16">
      <c r="A95">
        <v>44312</v>
      </c>
      <c r="B95" t="s">
        <v>28</v>
      </c>
      <c r="C95">
        <v>3</v>
      </c>
      <c r="D95" t="s">
        <v>70</v>
      </c>
      <c r="E95" t="s">
        <v>71</v>
      </c>
      <c r="F95">
        <v>34</v>
      </c>
      <c r="G95" t="s">
        <v>93</v>
      </c>
      <c r="H95" t="s">
        <v>118</v>
      </c>
      <c r="I95" t="s">
        <v>123</v>
      </c>
      <c r="J95">
        <v>67</v>
      </c>
      <c r="K95">
        <v>85.76</v>
      </c>
      <c r="L95">
        <v>201</v>
      </c>
      <c r="M95">
        <v>257.27999999999997</v>
      </c>
      <c r="N95">
        <v>26</v>
      </c>
      <c r="O95" t="s">
        <v>129</v>
      </c>
      <c r="P95">
        <v>2021</v>
      </c>
    </row>
    <row r="96" spans="1:16">
      <c r="A96">
        <v>44315</v>
      </c>
      <c r="B96" t="s">
        <v>48</v>
      </c>
      <c r="C96">
        <v>7</v>
      </c>
      <c r="D96" t="s">
        <v>70</v>
      </c>
      <c r="E96" t="s">
        <v>71</v>
      </c>
      <c r="F96">
        <v>38</v>
      </c>
      <c r="G96" t="s">
        <v>99</v>
      </c>
      <c r="H96" t="s">
        <v>121</v>
      </c>
      <c r="I96" t="s">
        <v>122</v>
      </c>
      <c r="J96">
        <v>148</v>
      </c>
      <c r="K96">
        <v>201.28</v>
      </c>
      <c r="L96">
        <v>1036</v>
      </c>
      <c r="M96">
        <v>1408.96</v>
      </c>
      <c r="N96">
        <v>29</v>
      </c>
      <c r="O96" t="s">
        <v>129</v>
      </c>
      <c r="P96">
        <v>2021</v>
      </c>
    </row>
    <row r="97" spans="1:16">
      <c r="A97">
        <v>44316</v>
      </c>
      <c r="B97" t="s">
        <v>39</v>
      </c>
      <c r="C97">
        <v>1</v>
      </c>
      <c r="D97" t="s">
        <v>70</v>
      </c>
      <c r="E97" t="s">
        <v>71</v>
      </c>
      <c r="F97">
        <v>10</v>
      </c>
      <c r="G97" t="s">
        <v>89</v>
      </c>
      <c r="H97" t="s">
        <v>121</v>
      </c>
      <c r="I97" t="s">
        <v>124</v>
      </c>
      <c r="J97">
        <v>47</v>
      </c>
      <c r="K97">
        <v>53.11</v>
      </c>
      <c r="L97">
        <v>47</v>
      </c>
      <c r="M97">
        <v>53.11</v>
      </c>
      <c r="N97">
        <v>30</v>
      </c>
      <c r="O97" t="s">
        <v>129</v>
      </c>
      <c r="P97">
        <v>2021</v>
      </c>
    </row>
    <row r="98" spans="1:16">
      <c r="A98">
        <v>44317</v>
      </c>
      <c r="B98" t="s">
        <v>50</v>
      </c>
      <c r="C98">
        <v>3</v>
      </c>
      <c r="D98" t="s">
        <v>69</v>
      </c>
      <c r="E98" t="s">
        <v>72</v>
      </c>
      <c r="F98">
        <v>9</v>
      </c>
      <c r="G98" t="s">
        <v>102</v>
      </c>
      <c r="H98" t="s">
        <v>120</v>
      </c>
      <c r="I98" t="s">
        <v>125</v>
      </c>
      <c r="J98">
        <v>37</v>
      </c>
      <c r="K98">
        <v>49.21</v>
      </c>
      <c r="L98">
        <v>111</v>
      </c>
      <c r="M98">
        <v>147.63</v>
      </c>
      <c r="N98">
        <v>1</v>
      </c>
      <c r="O98" t="s">
        <v>130</v>
      </c>
      <c r="P98">
        <v>2021</v>
      </c>
    </row>
    <row r="99" spans="1:16">
      <c r="A99">
        <v>44317</v>
      </c>
      <c r="B99" t="s">
        <v>30</v>
      </c>
      <c r="C99">
        <v>1</v>
      </c>
      <c r="D99" t="s">
        <v>69</v>
      </c>
      <c r="E99" t="s">
        <v>72</v>
      </c>
      <c r="F99">
        <v>34</v>
      </c>
      <c r="G99" t="s">
        <v>80</v>
      </c>
      <c r="H99" t="s">
        <v>118</v>
      </c>
      <c r="I99" t="s">
        <v>122</v>
      </c>
      <c r="J99">
        <v>120</v>
      </c>
      <c r="K99">
        <v>162</v>
      </c>
      <c r="L99">
        <v>120</v>
      </c>
      <c r="M99">
        <v>162</v>
      </c>
      <c r="N99">
        <v>1</v>
      </c>
      <c r="O99" t="s">
        <v>130</v>
      </c>
      <c r="P99">
        <v>2021</v>
      </c>
    </row>
    <row r="100" spans="1:16">
      <c r="A100">
        <v>44319</v>
      </c>
      <c r="B100" t="s">
        <v>33</v>
      </c>
      <c r="C100">
        <v>3</v>
      </c>
      <c r="D100" t="s">
        <v>69</v>
      </c>
      <c r="E100" t="s">
        <v>71</v>
      </c>
      <c r="F100">
        <v>14</v>
      </c>
      <c r="G100" t="s">
        <v>83</v>
      </c>
      <c r="H100" t="s">
        <v>121</v>
      </c>
      <c r="I100" t="s">
        <v>124</v>
      </c>
      <c r="J100">
        <v>55</v>
      </c>
      <c r="K100">
        <v>58.3</v>
      </c>
      <c r="L100">
        <v>165</v>
      </c>
      <c r="M100">
        <v>174.9</v>
      </c>
      <c r="N100">
        <v>3</v>
      </c>
      <c r="O100" t="s">
        <v>130</v>
      </c>
      <c r="P100">
        <v>2021</v>
      </c>
    </row>
    <row r="101" spans="1:16">
      <c r="A101">
        <v>44320</v>
      </c>
      <c r="B101" t="s">
        <v>47</v>
      </c>
      <c r="C101">
        <v>13</v>
      </c>
      <c r="D101" t="s">
        <v>69</v>
      </c>
      <c r="E101" t="s">
        <v>71</v>
      </c>
      <c r="F101">
        <v>13</v>
      </c>
      <c r="G101" t="s">
        <v>98</v>
      </c>
      <c r="H101" t="s">
        <v>120</v>
      </c>
      <c r="I101" t="s">
        <v>125</v>
      </c>
      <c r="J101">
        <v>12</v>
      </c>
      <c r="K101">
        <v>15.72</v>
      </c>
      <c r="L101">
        <v>156</v>
      </c>
      <c r="M101">
        <v>204.36</v>
      </c>
      <c r="N101">
        <v>4</v>
      </c>
      <c r="O101" t="s">
        <v>130</v>
      </c>
      <c r="P101">
        <v>2021</v>
      </c>
    </row>
    <row r="102" spans="1:16">
      <c r="A102">
        <v>44320</v>
      </c>
      <c r="B102" t="s">
        <v>29</v>
      </c>
      <c r="C102">
        <v>4</v>
      </c>
      <c r="D102" t="s">
        <v>70</v>
      </c>
      <c r="E102" t="s">
        <v>72</v>
      </c>
      <c r="F102">
        <v>34</v>
      </c>
      <c r="G102" t="s">
        <v>113</v>
      </c>
      <c r="H102" t="s">
        <v>120</v>
      </c>
      <c r="I102" t="s">
        <v>123</v>
      </c>
      <c r="J102">
        <v>112</v>
      </c>
      <c r="K102">
        <v>146.72</v>
      </c>
      <c r="L102">
        <v>448</v>
      </c>
      <c r="M102">
        <v>586.88</v>
      </c>
      <c r="N102">
        <v>4</v>
      </c>
      <c r="O102" t="s">
        <v>130</v>
      </c>
      <c r="P102">
        <v>2021</v>
      </c>
    </row>
    <row r="103" spans="1:16">
      <c r="A103">
        <v>44321</v>
      </c>
      <c r="B103" t="s">
        <v>57</v>
      </c>
      <c r="C103">
        <v>13</v>
      </c>
      <c r="D103" t="s">
        <v>70</v>
      </c>
      <c r="E103" t="s">
        <v>72</v>
      </c>
      <c r="F103">
        <v>43</v>
      </c>
      <c r="G103" t="s">
        <v>109</v>
      </c>
      <c r="H103" t="s">
        <v>119</v>
      </c>
      <c r="I103" t="s">
        <v>125</v>
      </c>
      <c r="J103">
        <v>6</v>
      </c>
      <c r="K103">
        <v>7.8599999999999994</v>
      </c>
      <c r="L103">
        <v>78</v>
      </c>
      <c r="M103">
        <v>102.18</v>
      </c>
      <c r="N103">
        <v>5</v>
      </c>
      <c r="O103" t="s">
        <v>130</v>
      </c>
      <c r="P103">
        <v>2021</v>
      </c>
    </row>
    <row r="104" spans="1:16">
      <c r="A104">
        <v>44322</v>
      </c>
      <c r="B104" t="s">
        <v>45</v>
      </c>
      <c r="C104">
        <v>15</v>
      </c>
      <c r="D104" t="s">
        <v>70</v>
      </c>
      <c r="E104" t="s">
        <v>71</v>
      </c>
      <c r="F104">
        <v>0</v>
      </c>
      <c r="G104" t="s">
        <v>96</v>
      </c>
      <c r="H104" t="s">
        <v>119</v>
      </c>
      <c r="I104" t="s">
        <v>123</v>
      </c>
      <c r="J104">
        <v>83</v>
      </c>
      <c r="K104">
        <v>94.62</v>
      </c>
      <c r="L104">
        <v>1245</v>
      </c>
      <c r="M104">
        <v>1419.3</v>
      </c>
      <c r="N104">
        <v>6</v>
      </c>
      <c r="O104" t="s">
        <v>130</v>
      </c>
      <c r="P104">
        <v>2021</v>
      </c>
    </row>
    <row r="105" spans="1:16">
      <c r="A105">
        <v>44322</v>
      </c>
      <c r="B105" t="s">
        <v>57</v>
      </c>
      <c r="C105">
        <v>6</v>
      </c>
      <c r="D105" t="s">
        <v>69</v>
      </c>
      <c r="E105" t="s">
        <v>71</v>
      </c>
      <c r="F105">
        <v>27</v>
      </c>
      <c r="G105" t="s">
        <v>109</v>
      </c>
      <c r="H105" t="s">
        <v>119</v>
      </c>
      <c r="I105" t="s">
        <v>125</v>
      </c>
      <c r="J105">
        <v>6</v>
      </c>
      <c r="K105">
        <v>7.8599999999999994</v>
      </c>
      <c r="L105">
        <v>36</v>
      </c>
      <c r="M105">
        <v>47.16</v>
      </c>
      <c r="N105">
        <v>6</v>
      </c>
      <c r="O105" t="s">
        <v>130</v>
      </c>
      <c r="P105">
        <v>2021</v>
      </c>
    </row>
    <row r="106" spans="1:16">
      <c r="A106">
        <v>44323</v>
      </c>
      <c r="B106" t="s">
        <v>50</v>
      </c>
      <c r="C106">
        <v>1</v>
      </c>
      <c r="D106" t="s">
        <v>70</v>
      </c>
      <c r="E106" t="s">
        <v>72</v>
      </c>
      <c r="F106">
        <v>4</v>
      </c>
      <c r="G106" t="s">
        <v>102</v>
      </c>
      <c r="H106" t="s">
        <v>120</v>
      </c>
      <c r="I106" t="s">
        <v>125</v>
      </c>
      <c r="J106">
        <v>37</v>
      </c>
      <c r="K106">
        <v>49.21</v>
      </c>
      <c r="L106">
        <v>37</v>
      </c>
      <c r="M106">
        <v>49.21</v>
      </c>
      <c r="N106">
        <v>7</v>
      </c>
      <c r="O106" t="s">
        <v>130</v>
      </c>
      <c r="P106">
        <v>2021</v>
      </c>
    </row>
    <row r="107" spans="1:16">
      <c r="A107">
        <v>44325</v>
      </c>
      <c r="B107" t="s">
        <v>41</v>
      </c>
      <c r="C107">
        <v>6</v>
      </c>
      <c r="D107" t="s">
        <v>69</v>
      </c>
      <c r="E107" t="s">
        <v>71</v>
      </c>
      <c r="F107">
        <v>44</v>
      </c>
      <c r="G107" t="s">
        <v>91</v>
      </c>
      <c r="H107" t="s">
        <v>120</v>
      </c>
      <c r="I107" t="s">
        <v>125</v>
      </c>
      <c r="J107">
        <v>13</v>
      </c>
      <c r="K107">
        <v>16.64</v>
      </c>
      <c r="L107">
        <v>78</v>
      </c>
      <c r="M107">
        <v>99.84</v>
      </c>
      <c r="N107">
        <v>9</v>
      </c>
      <c r="O107" t="s">
        <v>130</v>
      </c>
      <c r="P107">
        <v>2021</v>
      </c>
    </row>
    <row r="108" spans="1:16">
      <c r="A108">
        <v>44325</v>
      </c>
      <c r="B108" t="s">
        <v>53</v>
      </c>
      <c r="C108">
        <v>8</v>
      </c>
      <c r="D108" t="s">
        <v>70</v>
      </c>
      <c r="E108" t="s">
        <v>72</v>
      </c>
      <c r="F108">
        <v>24</v>
      </c>
      <c r="G108" t="s">
        <v>105</v>
      </c>
      <c r="H108" t="s">
        <v>121</v>
      </c>
      <c r="I108" t="s">
        <v>125</v>
      </c>
      <c r="J108">
        <v>37</v>
      </c>
      <c r="K108">
        <v>41.81</v>
      </c>
      <c r="L108">
        <v>296</v>
      </c>
      <c r="M108">
        <v>334.48</v>
      </c>
      <c r="N108">
        <v>9</v>
      </c>
      <c r="O108" t="s">
        <v>130</v>
      </c>
      <c r="P108">
        <v>2021</v>
      </c>
    </row>
    <row r="109" spans="1:16">
      <c r="A109">
        <v>44328</v>
      </c>
      <c r="B109" t="s">
        <v>41</v>
      </c>
      <c r="C109">
        <v>3</v>
      </c>
      <c r="D109" t="s">
        <v>70</v>
      </c>
      <c r="E109" t="s">
        <v>71</v>
      </c>
      <c r="F109">
        <v>52</v>
      </c>
      <c r="G109" t="s">
        <v>91</v>
      </c>
      <c r="H109" t="s">
        <v>120</v>
      </c>
      <c r="I109" t="s">
        <v>125</v>
      </c>
      <c r="J109">
        <v>13</v>
      </c>
      <c r="K109">
        <v>16.64</v>
      </c>
      <c r="L109">
        <v>39</v>
      </c>
      <c r="M109">
        <v>49.92</v>
      </c>
      <c r="N109">
        <v>12</v>
      </c>
      <c r="O109" t="s">
        <v>130</v>
      </c>
      <c r="P109">
        <v>2021</v>
      </c>
    </row>
    <row r="110" spans="1:16">
      <c r="A110">
        <v>44328</v>
      </c>
      <c r="B110" t="s">
        <v>24</v>
      </c>
      <c r="C110">
        <v>15</v>
      </c>
      <c r="D110" t="s">
        <v>70</v>
      </c>
      <c r="E110" t="s">
        <v>71</v>
      </c>
      <c r="F110">
        <v>7</v>
      </c>
      <c r="G110" t="s">
        <v>77</v>
      </c>
      <c r="H110" t="s">
        <v>121</v>
      </c>
      <c r="I110" t="s">
        <v>125</v>
      </c>
      <c r="J110">
        <v>5</v>
      </c>
      <c r="K110">
        <v>6.7</v>
      </c>
      <c r="L110">
        <v>75</v>
      </c>
      <c r="M110">
        <v>100.5</v>
      </c>
      <c r="N110">
        <v>12</v>
      </c>
      <c r="O110" t="s">
        <v>130</v>
      </c>
      <c r="P110">
        <v>2021</v>
      </c>
    </row>
    <row r="111" spans="1:16">
      <c r="A111">
        <v>44329</v>
      </c>
      <c r="B111" t="s">
        <v>39</v>
      </c>
      <c r="C111">
        <v>4</v>
      </c>
      <c r="D111" t="s">
        <v>70</v>
      </c>
      <c r="E111" t="s">
        <v>71</v>
      </c>
      <c r="F111">
        <v>28</v>
      </c>
      <c r="G111" t="s">
        <v>89</v>
      </c>
      <c r="H111" t="s">
        <v>121</v>
      </c>
      <c r="I111" t="s">
        <v>124</v>
      </c>
      <c r="J111">
        <v>47</v>
      </c>
      <c r="K111">
        <v>53.11</v>
      </c>
      <c r="L111">
        <v>188</v>
      </c>
      <c r="M111">
        <v>212.44</v>
      </c>
      <c r="N111">
        <v>13</v>
      </c>
      <c r="O111" t="s">
        <v>130</v>
      </c>
      <c r="P111">
        <v>2021</v>
      </c>
    </row>
    <row r="112" spans="1:16">
      <c r="A112">
        <v>44336</v>
      </c>
      <c r="B112" t="s">
        <v>30</v>
      </c>
      <c r="C112">
        <v>2</v>
      </c>
      <c r="D112" t="s">
        <v>69</v>
      </c>
      <c r="E112" t="s">
        <v>72</v>
      </c>
      <c r="F112">
        <v>1</v>
      </c>
      <c r="G112" t="s">
        <v>80</v>
      </c>
      <c r="H112" t="s">
        <v>118</v>
      </c>
      <c r="I112" t="s">
        <v>122</v>
      </c>
      <c r="J112">
        <v>120</v>
      </c>
      <c r="K112">
        <v>162</v>
      </c>
      <c r="L112">
        <v>240</v>
      </c>
      <c r="M112">
        <v>324</v>
      </c>
      <c r="N112">
        <v>20</v>
      </c>
      <c r="O112" t="s">
        <v>130</v>
      </c>
      <c r="P112">
        <v>2021</v>
      </c>
    </row>
    <row r="113" spans="1:16">
      <c r="A113">
        <v>44339</v>
      </c>
      <c r="B113" t="s">
        <v>37</v>
      </c>
      <c r="C113">
        <v>11</v>
      </c>
      <c r="D113" t="s">
        <v>70</v>
      </c>
      <c r="E113" t="s">
        <v>71</v>
      </c>
      <c r="F113">
        <v>9</v>
      </c>
      <c r="G113" t="s">
        <v>87</v>
      </c>
      <c r="H113" t="s">
        <v>118</v>
      </c>
      <c r="I113" t="s">
        <v>123</v>
      </c>
      <c r="J113">
        <v>90</v>
      </c>
      <c r="K113">
        <v>115.2</v>
      </c>
      <c r="L113">
        <v>990</v>
      </c>
      <c r="M113">
        <v>1267.2</v>
      </c>
      <c r="N113">
        <v>23</v>
      </c>
      <c r="O113" t="s">
        <v>130</v>
      </c>
      <c r="P113">
        <v>2021</v>
      </c>
    </row>
    <row r="114" spans="1:16">
      <c r="A114">
        <v>44346</v>
      </c>
      <c r="B114" t="s">
        <v>32</v>
      </c>
      <c r="C114">
        <v>13</v>
      </c>
      <c r="D114" t="s">
        <v>69</v>
      </c>
      <c r="E114" t="s">
        <v>71</v>
      </c>
      <c r="F114">
        <v>5</v>
      </c>
      <c r="G114" t="s">
        <v>82</v>
      </c>
      <c r="H114" t="s">
        <v>117</v>
      </c>
      <c r="I114" t="s">
        <v>122</v>
      </c>
      <c r="J114">
        <v>141</v>
      </c>
      <c r="K114">
        <v>149.46</v>
      </c>
      <c r="L114">
        <v>1833</v>
      </c>
      <c r="M114">
        <v>1942.98</v>
      </c>
      <c r="N114">
        <v>30</v>
      </c>
      <c r="O114" t="s">
        <v>130</v>
      </c>
      <c r="P114">
        <v>2021</v>
      </c>
    </row>
    <row r="115" spans="1:16">
      <c r="A115">
        <v>44346</v>
      </c>
      <c r="B115" t="s">
        <v>22</v>
      </c>
      <c r="C115">
        <v>6</v>
      </c>
      <c r="D115" t="s">
        <v>69</v>
      </c>
      <c r="E115" t="s">
        <v>72</v>
      </c>
      <c r="F115">
        <v>39</v>
      </c>
      <c r="G115" t="s">
        <v>75</v>
      </c>
      <c r="H115" t="s">
        <v>120</v>
      </c>
      <c r="I115" t="s">
        <v>123</v>
      </c>
      <c r="J115">
        <v>112</v>
      </c>
      <c r="K115">
        <v>122.08</v>
      </c>
      <c r="L115">
        <v>672</v>
      </c>
      <c r="M115">
        <v>732.48</v>
      </c>
      <c r="N115">
        <v>30</v>
      </c>
      <c r="O115" t="s">
        <v>130</v>
      </c>
      <c r="P115">
        <v>2021</v>
      </c>
    </row>
    <row r="116" spans="1:16">
      <c r="A116">
        <v>44350</v>
      </c>
      <c r="B116" t="s">
        <v>52</v>
      </c>
      <c r="C116">
        <v>10</v>
      </c>
      <c r="D116" t="s">
        <v>70</v>
      </c>
      <c r="E116" t="s">
        <v>72</v>
      </c>
      <c r="F116">
        <v>14</v>
      </c>
      <c r="G116" t="s">
        <v>104</v>
      </c>
      <c r="H116" t="s">
        <v>117</v>
      </c>
      <c r="I116" t="s">
        <v>122</v>
      </c>
      <c r="J116">
        <v>126</v>
      </c>
      <c r="K116">
        <v>162.54</v>
      </c>
      <c r="L116">
        <v>1260</v>
      </c>
      <c r="M116">
        <v>1625.4</v>
      </c>
      <c r="N116">
        <v>3</v>
      </c>
      <c r="O116" t="s">
        <v>131</v>
      </c>
      <c r="P116">
        <v>2021</v>
      </c>
    </row>
    <row r="117" spans="1:16">
      <c r="A117">
        <v>44351</v>
      </c>
      <c r="B117" t="s">
        <v>34</v>
      </c>
      <c r="C117">
        <v>8</v>
      </c>
      <c r="D117" t="s">
        <v>68</v>
      </c>
      <c r="E117" t="s">
        <v>71</v>
      </c>
      <c r="F117">
        <v>11</v>
      </c>
      <c r="G117" t="s">
        <v>84</v>
      </c>
      <c r="H117" t="s">
        <v>117</v>
      </c>
      <c r="I117" t="s">
        <v>124</v>
      </c>
      <c r="J117">
        <v>61</v>
      </c>
      <c r="K117">
        <v>76.25</v>
      </c>
      <c r="L117">
        <v>488</v>
      </c>
      <c r="M117">
        <v>610</v>
      </c>
      <c r="N117">
        <v>4</v>
      </c>
      <c r="O117" t="s">
        <v>131</v>
      </c>
      <c r="P117">
        <v>2021</v>
      </c>
    </row>
    <row r="118" spans="1:16">
      <c r="A118">
        <v>44351</v>
      </c>
      <c r="B118" t="s">
        <v>34</v>
      </c>
      <c r="C118">
        <v>12</v>
      </c>
      <c r="D118" t="s">
        <v>69</v>
      </c>
      <c r="E118" t="s">
        <v>72</v>
      </c>
      <c r="F118">
        <v>29</v>
      </c>
      <c r="G118" t="s">
        <v>84</v>
      </c>
      <c r="H118" t="s">
        <v>117</v>
      </c>
      <c r="I118" t="s">
        <v>124</v>
      </c>
      <c r="J118">
        <v>61</v>
      </c>
      <c r="K118">
        <v>76.25</v>
      </c>
      <c r="L118">
        <v>732</v>
      </c>
      <c r="M118">
        <v>915</v>
      </c>
      <c r="N118">
        <v>4</v>
      </c>
      <c r="O118" t="s">
        <v>131</v>
      </c>
      <c r="P118">
        <v>2021</v>
      </c>
    </row>
    <row r="119" spans="1:16">
      <c r="A119">
        <v>44352</v>
      </c>
      <c r="B119" t="s">
        <v>42</v>
      </c>
      <c r="C119">
        <v>15</v>
      </c>
      <c r="D119" t="s">
        <v>68</v>
      </c>
      <c r="E119" t="s">
        <v>71</v>
      </c>
      <c r="F119">
        <v>27</v>
      </c>
      <c r="G119" t="s">
        <v>92</v>
      </c>
      <c r="H119" t="s">
        <v>117</v>
      </c>
      <c r="I119" t="s">
        <v>122</v>
      </c>
      <c r="J119">
        <v>121</v>
      </c>
      <c r="K119">
        <v>141.57</v>
      </c>
      <c r="L119">
        <v>1815</v>
      </c>
      <c r="M119">
        <v>2123.5500000000002</v>
      </c>
      <c r="N119">
        <v>5</v>
      </c>
      <c r="O119" t="s">
        <v>131</v>
      </c>
      <c r="P119">
        <v>2021</v>
      </c>
    </row>
    <row r="120" spans="1:16">
      <c r="A120">
        <v>44352</v>
      </c>
      <c r="B120" t="s">
        <v>24</v>
      </c>
      <c r="C120">
        <v>10</v>
      </c>
      <c r="D120" t="s">
        <v>70</v>
      </c>
      <c r="E120" t="s">
        <v>71</v>
      </c>
      <c r="F120">
        <v>38</v>
      </c>
      <c r="G120" t="s">
        <v>77</v>
      </c>
      <c r="H120" t="s">
        <v>121</v>
      </c>
      <c r="I120" t="s">
        <v>125</v>
      </c>
      <c r="J120">
        <v>5</v>
      </c>
      <c r="K120">
        <v>6.7</v>
      </c>
      <c r="L120">
        <v>50</v>
      </c>
      <c r="M120">
        <v>67</v>
      </c>
      <c r="N120">
        <v>5</v>
      </c>
      <c r="O120" t="s">
        <v>131</v>
      </c>
      <c r="P120">
        <v>2021</v>
      </c>
    </row>
    <row r="121" spans="1:16">
      <c r="A121">
        <v>44353</v>
      </c>
      <c r="B121" t="s">
        <v>58</v>
      </c>
      <c r="C121">
        <v>6</v>
      </c>
      <c r="D121" t="s">
        <v>70</v>
      </c>
      <c r="E121" t="s">
        <v>71</v>
      </c>
      <c r="F121">
        <v>15</v>
      </c>
      <c r="G121" t="s">
        <v>110</v>
      </c>
      <c r="H121" t="s">
        <v>121</v>
      </c>
      <c r="I121" t="s">
        <v>123</v>
      </c>
      <c r="J121">
        <v>95</v>
      </c>
      <c r="K121">
        <v>119.7</v>
      </c>
      <c r="L121">
        <v>570</v>
      </c>
      <c r="M121">
        <v>718.2</v>
      </c>
      <c r="N121">
        <v>6</v>
      </c>
      <c r="O121" t="s">
        <v>131</v>
      </c>
      <c r="P121">
        <v>2021</v>
      </c>
    </row>
    <row r="122" spans="1:16">
      <c r="A122">
        <v>44355</v>
      </c>
      <c r="B122" t="s">
        <v>53</v>
      </c>
      <c r="C122">
        <v>11</v>
      </c>
      <c r="D122" t="s">
        <v>70</v>
      </c>
      <c r="E122" t="s">
        <v>71</v>
      </c>
      <c r="F122">
        <v>42</v>
      </c>
      <c r="G122" t="s">
        <v>105</v>
      </c>
      <c r="H122" t="s">
        <v>121</v>
      </c>
      <c r="I122" t="s">
        <v>125</v>
      </c>
      <c r="J122">
        <v>37</v>
      </c>
      <c r="K122">
        <v>41.81</v>
      </c>
      <c r="L122">
        <v>407</v>
      </c>
      <c r="M122">
        <v>459.91</v>
      </c>
      <c r="N122">
        <v>8</v>
      </c>
      <c r="O122" t="s">
        <v>131</v>
      </c>
      <c r="P122">
        <v>2021</v>
      </c>
    </row>
    <row r="123" spans="1:16">
      <c r="A123">
        <v>44355</v>
      </c>
      <c r="B123" t="s">
        <v>23</v>
      </c>
      <c r="C123">
        <v>11</v>
      </c>
      <c r="D123" t="s">
        <v>68</v>
      </c>
      <c r="E123" t="s">
        <v>72</v>
      </c>
      <c r="F123">
        <v>39</v>
      </c>
      <c r="G123" t="s">
        <v>76</v>
      </c>
      <c r="H123" t="s">
        <v>119</v>
      </c>
      <c r="I123" t="s">
        <v>124</v>
      </c>
      <c r="J123">
        <v>44</v>
      </c>
      <c r="K123">
        <v>48.84</v>
      </c>
      <c r="L123">
        <v>484</v>
      </c>
      <c r="M123">
        <v>537.24</v>
      </c>
      <c r="N123">
        <v>8</v>
      </c>
      <c r="O123" t="s">
        <v>131</v>
      </c>
      <c r="P123">
        <v>2021</v>
      </c>
    </row>
    <row r="124" spans="1:16">
      <c r="A124">
        <v>44356</v>
      </c>
      <c r="B124" t="s">
        <v>36</v>
      </c>
      <c r="C124">
        <v>7</v>
      </c>
      <c r="D124" t="s">
        <v>70</v>
      </c>
      <c r="E124" t="s">
        <v>71</v>
      </c>
      <c r="F124">
        <v>2</v>
      </c>
      <c r="G124" t="s">
        <v>86</v>
      </c>
      <c r="H124" t="s">
        <v>119</v>
      </c>
      <c r="I124" t="s">
        <v>123</v>
      </c>
      <c r="J124">
        <v>98</v>
      </c>
      <c r="K124">
        <v>103.88</v>
      </c>
      <c r="L124">
        <v>686</v>
      </c>
      <c r="M124">
        <v>727.16</v>
      </c>
      <c r="N124">
        <v>9</v>
      </c>
      <c r="O124" t="s">
        <v>131</v>
      </c>
      <c r="P124">
        <v>2021</v>
      </c>
    </row>
    <row r="125" spans="1:16">
      <c r="A125">
        <v>44358</v>
      </c>
      <c r="B125" t="s">
        <v>38</v>
      </c>
      <c r="C125">
        <v>12</v>
      </c>
      <c r="D125" t="s">
        <v>68</v>
      </c>
      <c r="E125" t="s">
        <v>72</v>
      </c>
      <c r="F125">
        <v>41</v>
      </c>
      <c r="G125" t="s">
        <v>88</v>
      </c>
      <c r="H125" t="s">
        <v>121</v>
      </c>
      <c r="I125" t="s">
        <v>123</v>
      </c>
      <c r="J125">
        <v>89</v>
      </c>
      <c r="K125">
        <v>117.48</v>
      </c>
      <c r="L125">
        <v>1068</v>
      </c>
      <c r="M125">
        <v>1409.76</v>
      </c>
      <c r="N125">
        <v>11</v>
      </c>
      <c r="O125" t="s">
        <v>131</v>
      </c>
      <c r="P125">
        <v>2021</v>
      </c>
    </row>
    <row r="126" spans="1:16">
      <c r="A126">
        <v>44359</v>
      </c>
      <c r="B126" t="s">
        <v>61</v>
      </c>
      <c r="C126">
        <v>6</v>
      </c>
      <c r="D126" t="s">
        <v>70</v>
      </c>
      <c r="E126" t="s">
        <v>71</v>
      </c>
      <c r="F126">
        <v>51</v>
      </c>
      <c r="G126" t="s">
        <v>114</v>
      </c>
      <c r="H126" t="s">
        <v>118</v>
      </c>
      <c r="I126" t="s">
        <v>122</v>
      </c>
      <c r="J126">
        <v>138</v>
      </c>
      <c r="K126">
        <v>173.88</v>
      </c>
      <c r="L126">
        <v>828</v>
      </c>
      <c r="M126">
        <v>1043.28</v>
      </c>
      <c r="N126">
        <v>12</v>
      </c>
      <c r="O126" t="s">
        <v>131</v>
      </c>
      <c r="P126">
        <v>2021</v>
      </c>
    </row>
    <row r="127" spans="1:16">
      <c r="A127">
        <v>44361</v>
      </c>
      <c r="B127" t="s">
        <v>27</v>
      </c>
      <c r="C127">
        <v>10</v>
      </c>
      <c r="D127" t="s">
        <v>69</v>
      </c>
      <c r="E127" t="s">
        <v>72</v>
      </c>
      <c r="F127">
        <v>43</v>
      </c>
      <c r="G127" t="s">
        <v>100</v>
      </c>
      <c r="H127" t="s">
        <v>117</v>
      </c>
      <c r="I127" t="s">
        <v>125</v>
      </c>
      <c r="J127">
        <v>7</v>
      </c>
      <c r="K127">
        <v>8.33</v>
      </c>
      <c r="L127">
        <v>70</v>
      </c>
      <c r="M127">
        <v>83.3</v>
      </c>
      <c r="N127">
        <v>14</v>
      </c>
      <c r="O127" t="s">
        <v>131</v>
      </c>
      <c r="P127">
        <v>2021</v>
      </c>
    </row>
    <row r="128" spans="1:16">
      <c r="A128">
        <v>44363</v>
      </c>
      <c r="B128" t="s">
        <v>60</v>
      </c>
      <c r="C128">
        <v>5</v>
      </c>
      <c r="D128" t="s">
        <v>68</v>
      </c>
      <c r="E128" t="s">
        <v>72</v>
      </c>
      <c r="F128">
        <v>41</v>
      </c>
      <c r="G128" t="s">
        <v>112</v>
      </c>
      <c r="H128" t="s">
        <v>120</v>
      </c>
      <c r="I128" t="s">
        <v>122</v>
      </c>
      <c r="J128">
        <v>150</v>
      </c>
      <c r="K128">
        <v>210</v>
      </c>
      <c r="L128">
        <v>750</v>
      </c>
      <c r="M128">
        <v>1050</v>
      </c>
      <c r="N128">
        <v>16</v>
      </c>
      <c r="O128" t="s">
        <v>131</v>
      </c>
      <c r="P128">
        <v>2021</v>
      </c>
    </row>
    <row r="129" spans="1:16">
      <c r="A129">
        <v>44363</v>
      </c>
      <c r="B129" t="s">
        <v>47</v>
      </c>
      <c r="C129">
        <v>12</v>
      </c>
      <c r="D129" t="s">
        <v>69</v>
      </c>
      <c r="E129" t="s">
        <v>72</v>
      </c>
      <c r="F129">
        <v>33</v>
      </c>
      <c r="G129" t="s">
        <v>98</v>
      </c>
      <c r="H129" t="s">
        <v>120</v>
      </c>
      <c r="I129" t="s">
        <v>125</v>
      </c>
      <c r="J129">
        <v>12</v>
      </c>
      <c r="K129">
        <v>15.72</v>
      </c>
      <c r="L129">
        <v>144</v>
      </c>
      <c r="M129">
        <v>188.64</v>
      </c>
      <c r="N129">
        <v>16</v>
      </c>
      <c r="O129" t="s">
        <v>131</v>
      </c>
      <c r="P129">
        <v>2021</v>
      </c>
    </row>
    <row r="130" spans="1:16">
      <c r="A130">
        <v>44363</v>
      </c>
      <c r="B130" t="s">
        <v>54</v>
      </c>
      <c r="C130">
        <v>11</v>
      </c>
      <c r="D130" t="s">
        <v>70</v>
      </c>
      <c r="E130" t="s">
        <v>72</v>
      </c>
      <c r="F130">
        <v>46</v>
      </c>
      <c r="G130" t="s">
        <v>106</v>
      </c>
      <c r="H130" t="s">
        <v>118</v>
      </c>
      <c r="I130" t="s">
        <v>125</v>
      </c>
      <c r="J130">
        <v>37</v>
      </c>
      <c r="K130">
        <v>42.55</v>
      </c>
      <c r="L130">
        <v>407</v>
      </c>
      <c r="M130">
        <v>468.05</v>
      </c>
      <c r="N130">
        <v>16</v>
      </c>
      <c r="O130" t="s">
        <v>131</v>
      </c>
      <c r="P130">
        <v>2021</v>
      </c>
    </row>
    <row r="131" spans="1:16">
      <c r="A131">
        <v>44365</v>
      </c>
      <c r="B131" t="s">
        <v>27</v>
      </c>
      <c r="C131">
        <v>13</v>
      </c>
      <c r="D131" t="s">
        <v>70</v>
      </c>
      <c r="E131" t="s">
        <v>72</v>
      </c>
      <c r="F131">
        <v>26</v>
      </c>
      <c r="G131" t="s">
        <v>100</v>
      </c>
      <c r="H131" t="s">
        <v>117</v>
      </c>
      <c r="I131" t="s">
        <v>125</v>
      </c>
      <c r="J131">
        <v>7</v>
      </c>
      <c r="K131">
        <v>8.33</v>
      </c>
      <c r="L131">
        <v>91</v>
      </c>
      <c r="M131">
        <v>108.29</v>
      </c>
      <c r="N131">
        <v>18</v>
      </c>
      <c r="O131" t="s">
        <v>131</v>
      </c>
      <c r="P131">
        <v>2021</v>
      </c>
    </row>
    <row r="132" spans="1:16">
      <c r="A132">
        <v>44366</v>
      </c>
      <c r="B132" t="s">
        <v>61</v>
      </c>
      <c r="C132">
        <v>5</v>
      </c>
      <c r="D132" t="s">
        <v>70</v>
      </c>
      <c r="E132" t="s">
        <v>71</v>
      </c>
      <c r="F132">
        <v>11</v>
      </c>
      <c r="G132" t="s">
        <v>114</v>
      </c>
      <c r="H132" t="s">
        <v>118</v>
      </c>
      <c r="I132" t="s">
        <v>122</v>
      </c>
      <c r="J132">
        <v>138</v>
      </c>
      <c r="K132">
        <v>173.88</v>
      </c>
      <c r="L132">
        <v>690</v>
      </c>
      <c r="M132">
        <v>869.4</v>
      </c>
      <c r="N132">
        <v>19</v>
      </c>
      <c r="O132" t="s">
        <v>131</v>
      </c>
      <c r="P132">
        <v>2021</v>
      </c>
    </row>
    <row r="133" spans="1:16">
      <c r="A133">
        <v>44367</v>
      </c>
      <c r="B133" t="s">
        <v>41</v>
      </c>
      <c r="C133">
        <v>1</v>
      </c>
      <c r="D133" t="s">
        <v>68</v>
      </c>
      <c r="E133" t="s">
        <v>72</v>
      </c>
      <c r="F133">
        <v>22</v>
      </c>
      <c r="G133" t="s">
        <v>91</v>
      </c>
      <c r="H133" t="s">
        <v>120</v>
      </c>
      <c r="I133" t="s">
        <v>125</v>
      </c>
      <c r="J133">
        <v>13</v>
      </c>
      <c r="K133">
        <v>16.64</v>
      </c>
      <c r="L133">
        <v>13</v>
      </c>
      <c r="M133">
        <v>16.64</v>
      </c>
      <c r="N133">
        <v>20</v>
      </c>
      <c r="O133" t="s">
        <v>131</v>
      </c>
      <c r="P133">
        <v>2021</v>
      </c>
    </row>
    <row r="134" spans="1:16">
      <c r="A134">
        <v>44370</v>
      </c>
      <c r="B134" t="s">
        <v>41</v>
      </c>
      <c r="C134">
        <v>4</v>
      </c>
      <c r="D134" t="s">
        <v>70</v>
      </c>
      <c r="E134" t="s">
        <v>71</v>
      </c>
      <c r="F134">
        <v>26</v>
      </c>
      <c r="G134" t="s">
        <v>91</v>
      </c>
      <c r="H134" t="s">
        <v>120</v>
      </c>
      <c r="I134" t="s">
        <v>125</v>
      </c>
      <c r="J134">
        <v>13</v>
      </c>
      <c r="K134">
        <v>16.64</v>
      </c>
      <c r="L134">
        <v>52</v>
      </c>
      <c r="M134">
        <v>66.56</v>
      </c>
      <c r="N134">
        <v>23</v>
      </c>
      <c r="O134" t="s">
        <v>131</v>
      </c>
      <c r="P134">
        <v>2021</v>
      </c>
    </row>
    <row r="135" spans="1:16">
      <c r="A135">
        <v>44371</v>
      </c>
      <c r="B135" t="s">
        <v>51</v>
      </c>
      <c r="C135">
        <v>13</v>
      </c>
      <c r="D135" t="s">
        <v>70</v>
      </c>
      <c r="E135" t="s">
        <v>71</v>
      </c>
      <c r="F135">
        <v>1</v>
      </c>
      <c r="G135" t="s">
        <v>103</v>
      </c>
      <c r="H135" t="s">
        <v>120</v>
      </c>
      <c r="I135" t="s">
        <v>124</v>
      </c>
      <c r="J135">
        <v>44</v>
      </c>
      <c r="K135">
        <v>48.4</v>
      </c>
      <c r="L135">
        <v>572</v>
      </c>
      <c r="M135">
        <v>629.19999999999993</v>
      </c>
      <c r="N135">
        <v>24</v>
      </c>
      <c r="O135" t="s">
        <v>131</v>
      </c>
      <c r="P135">
        <v>2021</v>
      </c>
    </row>
    <row r="136" spans="1:16">
      <c r="A136">
        <v>44373</v>
      </c>
      <c r="B136" t="s">
        <v>57</v>
      </c>
      <c r="C136">
        <v>7</v>
      </c>
      <c r="D136" t="s">
        <v>69</v>
      </c>
      <c r="E136" t="s">
        <v>71</v>
      </c>
      <c r="F136">
        <v>1</v>
      </c>
      <c r="G136" t="s">
        <v>109</v>
      </c>
      <c r="H136" t="s">
        <v>119</v>
      </c>
      <c r="I136" t="s">
        <v>125</v>
      </c>
      <c r="J136">
        <v>6</v>
      </c>
      <c r="K136">
        <v>7.8599999999999994</v>
      </c>
      <c r="L136">
        <v>42</v>
      </c>
      <c r="M136">
        <v>55.02</v>
      </c>
      <c r="N136">
        <v>26</v>
      </c>
      <c r="O136" t="s">
        <v>131</v>
      </c>
      <c r="P136">
        <v>2021</v>
      </c>
    </row>
    <row r="137" spans="1:16">
      <c r="A137">
        <v>44374</v>
      </c>
      <c r="B137" t="s">
        <v>44</v>
      </c>
      <c r="C137">
        <v>11</v>
      </c>
      <c r="D137" t="s">
        <v>70</v>
      </c>
      <c r="E137" t="s">
        <v>72</v>
      </c>
      <c r="F137">
        <v>21</v>
      </c>
      <c r="G137" t="s">
        <v>95</v>
      </c>
      <c r="H137" t="s">
        <v>119</v>
      </c>
      <c r="I137" t="s">
        <v>122</v>
      </c>
      <c r="J137">
        <v>133</v>
      </c>
      <c r="K137">
        <v>155.61000000000001</v>
      </c>
      <c r="L137">
        <v>1463</v>
      </c>
      <c r="M137">
        <v>1711.71</v>
      </c>
      <c r="N137">
        <v>27</v>
      </c>
      <c r="O137" t="s">
        <v>131</v>
      </c>
      <c r="P137">
        <v>2021</v>
      </c>
    </row>
    <row r="138" spans="1:16">
      <c r="A138">
        <v>44375</v>
      </c>
      <c r="B138" t="s">
        <v>52</v>
      </c>
      <c r="C138">
        <v>2</v>
      </c>
      <c r="D138" t="s">
        <v>69</v>
      </c>
      <c r="E138" t="s">
        <v>72</v>
      </c>
      <c r="F138">
        <v>43</v>
      </c>
      <c r="G138" t="s">
        <v>104</v>
      </c>
      <c r="H138" t="s">
        <v>117</v>
      </c>
      <c r="I138" t="s">
        <v>122</v>
      </c>
      <c r="J138">
        <v>126</v>
      </c>
      <c r="K138">
        <v>162.54</v>
      </c>
      <c r="L138">
        <v>252</v>
      </c>
      <c r="M138">
        <v>325.08</v>
      </c>
      <c r="N138">
        <v>28</v>
      </c>
      <c r="O138" t="s">
        <v>131</v>
      </c>
      <c r="P138">
        <v>2021</v>
      </c>
    </row>
    <row r="139" spans="1:16">
      <c r="A139">
        <v>44375</v>
      </c>
      <c r="B139" t="s">
        <v>24</v>
      </c>
      <c r="C139">
        <v>7</v>
      </c>
      <c r="D139" t="s">
        <v>69</v>
      </c>
      <c r="E139" t="s">
        <v>71</v>
      </c>
      <c r="F139">
        <v>40</v>
      </c>
      <c r="G139" t="s">
        <v>77</v>
      </c>
      <c r="H139" t="s">
        <v>121</v>
      </c>
      <c r="I139" t="s">
        <v>125</v>
      </c>
      <c r="J139">
        <v>5</v>
      </c>
      <c r="K139">
        <v>6.7</v>
      </c>
      <c r="L139">
        <v>35</v>
      </c>
      <c r="M139">
        <v>46.9</v>
      </c>
      <c r="N139">
        <v>28</v>
      </c>
      <c r="O139" t="s">
        <v>131</v>
      </c>
      <c r="P139">
        <v>2021</v>
      </c>
    </row>
    <row r="140" spans="1:16">
      <c r="A140">
        <v>44376</v>
      </c>
      <c r="B140" t="s">
        <v>29</v>
      </c>
      <c r="C140">
        <v>4</v>
      </c>
      <c r="D140" t="s">
        <v>70</v>
      </c>
      <c r="E140" t="s">
        <v>71</v>
      </c>
      <c r="F140">
        <v>16</v>
      </c>
      <c r="G140" t="s">
        <v>113</v>
      </c>
      <c r="H140" t="s">
        <v>120</v>
      </c>
      <c r="I140" t="s">
        <v>123</v>
      </c>
      <c r="J140">
        <v>112</v>
      </c>
      <c r="K140">
        <v>146.72</v>
      </c>
      <c r="L140">
        <v>448</v>
      </c>
      <c r="M140">
        <v>586.88</v>
      </c>
      <c r="N140">
        <v>29</v>
      </c>
      <c r="O140" t="s">
        <v>131</v>
      </c>
      <c r="P140">
        <v>2021</v>
      </c>
    </row>
    <row r="141" spans="1:16">
      <c r="A141">
        <v>44378</v>
      </c>
      <c r="B141" t="s">
        <v>44</v>
      </c>
      <c r="C141">
        <v>11</v>
      </c>
      <c r="D141" t="s">
        <v>70</v>
      </c>
      <c r="E141" t="s">
        <v>72</v>
      </c>
      <c r="F141">
        <v>27</v>
      </c>
      <c r="G141" t="s">
        <v>95</v>
      </c>
      <c r="H141" t="s">
        <v>119</v>
      </c>
      <c r="I141" t="s">
        <v>122</v>
      </c>
      <c r="J141">
        <v>133</v>
      </c>
      <c r="K141">
        <v>155.61000000000001</v>
      </c>
      <c r="L141">
        <v>1463</v>
      </c>
      <c r="M141">
        <v>1711.71</v>
      </c>
      <c r="N141">
        <v>1</v>
      </c>
      <c r="O141" t="s">
        <v>132</v>
      </c>
      <c r="P141">
        <v>2021</v>
      </c>
    </row>
    <row r="142" spans="1:16">
      <c r="A142">
        <v>44379</v>
      </c>
      <c r="B142" t="s">
        <v>40</v>
      </c>
      <c r="C142">
        <v>11</v>
      </c>
      <c r="D142" t="s">
        <v>70</v>
      </c>
      <c r="E142" t="s">
        <v>72</v>
      </c>
      <c r="F142">
        <v>2</v>
      </c>
      <c r="G142" t="s">
        <v>90</v>
      </c>
      <c r="H142" t="s">
        <v>120</v>
      </c>
      <c r="I142" t="s">
        <v>122</v>
      </c>
      <c r="J142">
        <v>148</v>
      </c>
      <c r="K142">
        <v>164.28</v>
      </c>
      <c r="L142">
        <v>1628</v>
      </c>
      <c r="M142">
        <v>1807.08</v>
      </c>
      <c r="N142">
        <v>2</v>
      </c>
      <c r="O142" t="s">
        <v>132</v>
      </c>
      <c r="P142">
        <v>2021</v>
      </c>
    </row>
    <row r="143" spans="1:16">
      <c r="A143">
        <v>44380</v>
      </c>
      <c r="B143" t="s">
        <v>58</v>
      </c>
      <c r="C143">
        <v>9</v>
      </c>
      <c r="D143" t="s">
        <v>69</v>
      </c>
      <c r="E143" t="s">
        <v>72</v>
      </c>
      <c r="F143">
        <v>50</v>
      </c>
      <c r="G143" t="s">
        <v>110</v>
      </c>
      <c r="H143" t="s">
        <v>121</v>
      </c>
      <c r="I143" t="s">
        <v>123</v>
      </c>
      <c r="J143">
        <v>95</v>
      </c>
      <c r="K143">
        <v>119.7</v>
      </c>
      <c r="L143">
        <v>855</v>
      </c>
      <c r="M143">
        <v>1077.3</v>
      </c>
      <c r="N143">
        <v>3</v>
      </c>
      <c r="O143" t="s">
        <v>132</v>
      </c>
      <c r="P143">
        <v>2021</v>
      </c>
    </row>
    <row r="144" spans="1:16">
      <c r="A144">
        <v>44380</v>
      </c>
      <c r="B144" t="s">
        <v>26</v>
      </c>
      <c r="C144">
        <v>8</v>
      </c>
      <c r="D144" t="s">
        <v>69</v>
      </c>
      <c r="E144" t="s">
        <v>72</v>
      </c>
      <c r="F144">
        <v>51</v>
      </c>
      <c r="G144" t="s">
        <v>79</v>
      </c>
      <c r="H144" t="s">
        <v>119</v>
      </c>
      <c r="I144" t="s">
        <v>123</v>
      </c>
      <c r="J144">
        <v>71</v>
      </c>
      <c r="K144">
        <v>80.94</v>
      </c>
      <c r="L144">
        <v>568</v>
      </c>
      <c r="M144">
        <v>647.52</v>
      </c>
      <c r="N144">
        <v>3</v>
      </c>
      <c r="O144" t="s">
        <v>132</v>
      </c>
      <c r="P144">
        <v>2021</v>
      </c>
    </row>
    <row r="145" spans="1:16">
      <c r="A145">
        <v>44382</v>
      </c>
      <c r="B145" t="s">
        <v>49</v>
      </c>
      <c r="C145">
        <v>8</v>
      </c>
      <c r="D145" t="s">
        <v>70</v>
      </c>
      <c r="E145" t="s">
        <v>71</v>
      </c>
      <c r="F145">
        <v>11</v>
      </c>
      <c r="G145" t="s">
        <v>101</v>
      </c>
      <c r="H145" t="s">
        <v>119</v>
      </c>
      <c r="I145" t="s">
        <v>123</v>
      </c>
      <c r="J145">
        <v>105</v>
      </c>
      <c r="K145">
        <v>142.80000000000001</v>
      </c>
      <c r="L145">
        <v>840</v>
      </c>
      <c r="M145">
        <v>1142.4000000000001</v>
      </c>
      <c r="N145">
        <v>5</v>
      </c>
      <c r="O145" t="s">
        <v>132</v>
      </c>
      <c r="P145">
        <v>2021</v>
      </c>
    </row>
    <row r="146" spans="1:16">
      <c r="A146">
        <v>44383</v>
      </c>
      <c r="B146" t="s">
        <v>61</v>
      </c>
      <c r="C146">
        <v>15</v>
      </c>
      <c r="D146" t="s">
        <v>70</v>
      </c>
      <c r="E146" t="s">
        <v>72</v>
      </c>
      <c r="F146">
        <v>35</v>
      </c>
      <c r="G146" t="s">
        <v>114</v>
      </c>
      <c r="H146" t="s">
        <v>118</v>
      </c>
      <c r="I146" t="s">
        <v>122</v>
      </c>
      <c r="J146">
        <v>138</v>
      </c>
      <c r="K146">
        <v>173.88</v>
      </c>
      <c r="L146">
        <v>2070</v>
      </c>
      <c r="M146">
        <v>2608.1999999999998</v>
      </c>
      <c r="N146">
        <v>6</v>
      </c>
      <c r="O146" t="s">
        <v>132</v>
      </c>
      <c r="P146">
        <v>2021</v>
      </c>
    </row>
    <row r="147" spans="1:16">
      <c r="A147">
        <v>44385</v>
      </c>
      <c r="B147" t="s">
        <v>23</v>
      </c>
      <c r="C147">
        <v>10</v>
      </c>
      <c r="D147" t="s">
        <v>70</v>
      </c>
      <c r="E147" t="s">
        <v>71</v>
      </c>
      <c r="F147">
        <v>44</v>
      </c>
      <c r="G147" t="s">
        <v>76</v>
      </c>
      <c r="H147" t="s">
        <v>119</v>
      </c>
      <c r="I147" t="s">
        <v>124</v>
      </c>
      <c r="J147">
        <v>44</v>
      </c>
      <c r="K147">
        <v>48.84</v>
      </c>
      <c r="L147">
        <v>440</v>
      </c>
      <c r="M147">
        <v>488.4</v>
      </c>
      <c r="N147">
        <v>8</v>
      </c>
      <c r="O147" t="s">
        <v>132</v>
      </c>
      <c r="P147">
        <v>2021</v>
      </c>
    </row>
    <row r="148" spans="1:16">
      <c r="A148">
        <v>44387</v>
      </c>
      <c r="B148" t="s">
        <v>33</v>
      </c>
      <c r="C148">
        <v>6</v>
      </c>
      <c r="D148" t="s">
        <v>68</v>
      </c>
      <c r="E148" t="s">
        <v>72</v>
      </c>
      <c r="F148">
        <v>37</v>
      </c>
      <c r="G148" t="s">
        <v>83</v>
      </c>
      <c r="H148" t="s">
        <v>121</v>
      </c>
      <c r="I148" t="s">
        <v>124</v>
      </c>
      <c r="J148">
        <v>55</v>
      </c>
      <c r="K148">
        <v>58.3</v>
      </c>
      <c r="L148">
        <v>330</v>
      </c>
      <c r="M148">
        <v>349.8</v>
      </c>
      <c r="N148">
        <v>10</v>
      </c>
      <c r="O148" t="s">
        <v>132</v>
      </c>
      <c r="P148">
        <v>2021</v>
      </c>
    </row>
    <row r="149" spans="1:16">
      <c r="A149">
        <v>44388</v>
      </c>
      <c r="B149" t="s">
        <v>57</v>
      </c>
      <c r="C149">
        <v>4</v>
      </c>
      <c r="D149" t="s">
        <v>68</v>
      </c>
      <c r="E149" t="s">
        <v>71</v>
      </c>
      <c r="F149">
        <v>28</v>
      </c>
      <c r="G149" t="s">
        <v>109</v>
      </c>
      <c r="H149" t="s">
        <v>119</v>
      </c>
      <c r="I149" t="s">
        <v>125</v>
      </c>
      <c r="J149">
        <v>6</v>
      </c>
      <c r="K149">
        <v>7.8599999999999994</v>
      </c>
      <c r="L149">
        <v>24</v>
      </c>
      <c r="M149">
        <v>31.44</v>
      </c>
      <c r="N149">
        <v>11</v>
      </c>
      <c r="O149" t="s">
        <v>132</v>
      </c>
      <c r="P149">
        <v>2021</v>
      </c>
    </row>
    <row r="150" spans="1:16">
      <c r="A150">
        <v>44390</v>
      </c>
      <c r="B150" t="s">
        <v>60</v>
      </c>
      <c r="C150">
        <v>1</v>
      </c>
      <c r="D150" t="s">
        <v>70</v>
      </c>
      <c r="E150" t="s">
        <v>72</v>
      </c>
      <c r="F150">
        <v>45</v>
      </c>
      <c r="G150" t="s">
        <v>112</v>
      </c>
      <c r="H150" t="s">
        <v>120</v>
      </c>
      <c r="I150" t="s">
        <v>122</v>
      </c>
      <c r="J150">
        <v>150</v>
      </c>
      <c r="K150">
        <v>210</v>
      </c>
      <c r="L150">
        <v>150</v>
      </c>
      <c r="M150">
        <v>210</v>
      </c>
      <c r="N150">
        <v>13</v>
      </c>
      <c r="O150" t="s">
        <v>132</v>
      </c>
      <c r="P150">
        <v>2021</v>
      </c>
    </row>
    <row r="151" spans="1:16">
      <c r="A151">
        <v>44393</v>
      </c>
      <c r="B151" t="s">
        <v>32</v>
      </c>
      <c r="C151">
        <v>8</v>
      </c>
      <c r="D151" t="s">
        <v>68</v>
      </c>
      <c r="E151" t="s">
        <v>72</v>
      </c>
      <c r="F151">
        <v>42</v>
      </c>
      <c r="G151" t="s">
        <v>82</v>
      </c>
      <c r="H151" t="s">
        <v>117</v>
      </c>
      <c r="I151" t="s">
        <v>122</v>
      </c>
      <c r="J151">
        <v>141</v>
      </c>
      <c r="K151">
        <v>149.46</v>
      </c>
      <c r="L151">
        <v>1128</v>
      </c>
      <c r="M151">
        <v>1195.68</v>
      </c>
      <c r="N151">
        <v>16</v>
      </c>
      <c r="O151" t="s">
        <v>132</v>
      </c>
      <c r="P151">
        <v>2021</v>
      </c>
    </row>
    <row r="152" spans="1:16">
      <c r="A152">
        <v>44395</v>
      </c>
      <c r="B152" t="s">
        <v>46</v>
      </c>
      <c r="C152">
        <v>14</v>
      </c>
      <c r="D152" t="s">
        <v>69</v>
      </c>
      <c r="E152" t="s">
        <v>71</v>
      </c>
      <c r="F152">
        <v>31</v>
      </c>
      <c r="G152" t="s">
        <v>97</v>
      </c>
      <c r="H152" t="s">
        <v>121</v>
      </c>
      <c r="I152" t="s">
        <v>124</v>
      </c>
      <c r="J152">
        <v>48</v>
      </c>
      <c r="K152">
        <v>57.12</v>
      </c>
      <c r="L152">
        <v>672</v>
      </c>
      <c r="M152">
        <v>799.68000000000006</v>
      </c>
      <c r="N152">
        <v>18</v>
      </c>
      <c r="O152" t="s">
        <v>132</v>
      </c>
      <c r="P152">
        <v>2021</v>
      </c>
    </row>
    <row r="153" spans="1:16">
      <c r="A153">
        <v>44397</v>
      </c>
      <c r="B153" t="s">
        <v>21</v>
      </c>
      <c r="C153">
        <v>11</v>
      </c>
      <c r="D153" t="s">
        <v>69</v>
      </c>
      <c r="E153" t="s">
        <v>71</v>
      </c>
      <c r="F153">
        <v>3</v>
      </c>
      <c r="G153" t="s">
        <v>74</v>
      </c>
      <c r="H153" t="s">
        <v>118</v>
      </c>
      <c r="I153" t="s">
        <v>123</v>
      </c>
      <c r="J153">
        <v>72</v>
      </c>
      <c r="K153">
        <v>79.92</v>
      </c>
      <c r="L153">
        <v>792</v>
      </c>
      <c r="M153">
        <v>879.12</v>
      </c>
      <c r="N153">
        <v>20</v>
      </c>
      <c r="O153" t="s">
        <v>132</v>
      </c>
      <c r="P153">
        <v>2021</v>
      </c>
    </row>
    <row r="154" spans="1:16">
      <c r="A154">
        <v>44397</v>
      </c>
      <c r="B154" t="s">
        <v>43</v>
      </c>
      <c r="C154">
        <v>5</v>
      </c>
      <c r="D154" t="s">
        <v>70</v>
      </c>
      <c r="E154" t="s">
        <v>71</v>
      </c>
      <c r="F154">
        <v>8</v>
      </c>
      <c r="G154" t="s">
        <v>94</v>
      </c>
      <c r="H154" t="s">
        <v>118</v>
      </c>
      <c r="I154" t="s">
        <v>123</v>
      </c>
      <c r="J154">
        <v>67</v>
      </c>
      <c r="K154">
        <v>83.08</v>
      </c>
      <c r="L154">
        <v>335</v>
      </c>
      <c r="M154">
        <v>415.4</v>
      </c>
      <c r="N154">
        <v>20</v>
      </c>
      <c r="O154" t="s">
        <v>132</v>
      </c>
      <c r="P154">
        <v>2021</v>
      </c>
    </row>
    <row r="155" spans="1:16">
      <c r="A155">
        <v>44398</v>
      </c>
      <c r="B155" t="s">
        <v>39</v>
      </c>
      <c r="C155">
        <v>15</v>
      </c>
      <c r="D155" t="s">
        <v>70</v>
      </c>
      <c r="E155" t="s">
        <v>71</v>
      </c>
      <c r="F155">
        <v>41</v>
      </c>
      <c r="G155" t="s">
        <v>89</v>
      </c>
      <c r="H155" t="s">
        <v>121</v>
      </c>
      <c r="I155" t="s">
        <v>124</v>
      </c>
      <c r="J155">
        <v>47</v>
      </c>
      <c r="K155">
        <v>53.11</v>
      </c>
      <c r="L155">
        <v>705</v>
      </c>
      <c r="M155">
        <v>796.65</v>
      </c>
      <c r="N155">
        <v>21</v>
      </c>
      <c r="O155" t="s">
        <v>132</v>
      </c>
      <c r="P155">
        <v>2021</v>
      </c>
    </row>
    <row r="156" spans="1:16">
      <c r="A156">
        <v>44399</v>
      </c>
      <c r="B156" t="s">
        <v>62</v>
      </c>
      <c r="C156">
        <v>3</v>
      </c>
      <c r="D156" t="s">
        <v>68</v>
      </c>
      <c r="E156" t="s">
        <v>72</v>
      </c>
      <c r="F156">
        <v>14</v>
      </c>
      <c r="G156" t="s">
        <v>115</v>
      </c>
      <c r="H156" t="s">
        <v>121</v>
      </c>
      <c r="I156" t="s">
        <v>125</v>
      </c>
      <c r="J156">
        <v>18</v>
      </c>
      <c r="K156">
        <v>24.66</v>
      </c>
      <c r="L156">
        <v>54</v>
      </c>
      <c r="M156">
        <v>73.98</v>
      </c>
      <c r="N156">
        <v>22</v>
      </c>
      <c r="O156" t="s">
        <v>132</v>
      </c>
      <c r="P156">
        <v>2021</v>
      </c>
    </row>
    <row r="157" spans="1:16">
      <c r="A157">
        <v>44399</v>
      </c>
      <c r="B157" t="s">
        <v>20</v>
      </c>
      <c r="C157">
        <v>14</v>
      </c>
      <c r="D157" t="s">
        <v>69</v>
      </c>
      <c r="E157" t="s">
        <v>72</v>
      </c>
      <c r="F157">
        <v>27</v>
      </c>
      <c r="G157" t="s">
        <v>73</v>
      </c>
      <c r="H157" t="s">
        <v>117</v>
      </c>
      <c r="I157" t="s">
        <v>122</v>
      </c>
      <c r="J157">
        <v>144</v>
      </c>
      <c r="K157">
        <v>156.96</v>
      </c>
      <c r="L157">
        <v>2016</v>
      </c>
      <c r="M157">
        <v>2197.44</v>
      </c>
      <c r="N157">
        <v>22</v>
      </c>
      <c r="O157" t="s">
        <v>132</v>
      </c>
      <c r="P157">
        <v>2021</v>
      </c>
    </row>
    <row r="158" spans="1:16">
      <c r="A158">
        <v>44400</v>
      </c>
      <c r="B158" t="s">
        <v>63</v>
      </c>
      <c r="C158">
        <v>7</v>
      </c>
      <c r="D158" t="s">
        <v>68</v>
      </c>
      <c r="E158" t="s">
        <v>71</v>
      </c>
      <c r="F158">
        <v>45</v>
      </c>
      <c r="G158" t="s">
        <v>116</v>
      </c>
      <c r="H158" t="s">
        <v>121</v>
      </c>
      <c r="I158" t="s">
        <v>123</v>
      </c>
      <c r="J158">
        <v>90</v>
      </c>
      <c r="K158">
        <v>96.3</v>
      </c>
      <c r="L158">
        <v>630</v>
      </c>
      <c r="M158">
        <v>674.1</v>
      </c>
      <c r="N158">
        <v>23</v>
      </c>
      <c r="O158" t="s">
        <v>132</v>
      </c>
      <c r="P158">
        <v>2021</v>
      </c>
    </row>
    <row r="159" spans="1:16">
      <c r="A159">
        <v>44400</v>
      </c>
      <c r="B159" t="s">
        <v>28</v>
      </c>
      <c r="C159">
        <v>8</v>
      </c>
      <c r="D159" t="s">
        <v>70</v>
      </c>
      <c r="E159" t="s">
        <v>71</v>
      </c>
      <c r="F159">
        <v>15</v>
      </c>
      <c r="G159" t="s">
        <v>93</v>
      </c>
      <c r="H159" t="s">
        <v>118</v>
      </c>
      <c r="I159" t="s">
        <v>123</v>
      </c>
      <c r="J159">
        <v>67</v>
      </c>
      <c r="K159">
        <v>85.76</v>
      </c>
      <c r="L159">
        <v>536</v>
      </c>
      <c r="M159">
        <v>686.08</v>
      </c>
      <c r="N159">
        <v>23</v>
      </c>
      <c r="O159" t="s">
        <v>132</v>
      </c>
      <c r="P159">
        <v>2021</v>
      </c>
    </row>
    <row r="160" spans="1:16">
      <c r="A160">
        <v>44401</v>
      </c>
      <c r="B160" t="s">
        <v>57</v>
      </c>
      <c r="C160">
        <v>4</v>
      </c>
      <c r="D160" t="s">
        <v>69</v>
      </c>
      <c r="E160" t="s">
        <v>72</v>
      </c>
      <c r="F160">
        <v>26</v>
      </c>
      <c r="G160" t="s">
        <v>109</v>
      </c>
      <c r="H160" t="s">
        <v>119</v>
      </c>
      <c r="I160" t="s">
        <v>125</v>
      </c>
      <c r="J160">
        <v>6</v>
      </c>
      <c r="K160">
        <v>7.8599999999999994</v>
      </c>
      <c r="L160">
        <v>24</v>
      </c>
      <c r="M160">
        <v>31.44</v>
      </c>
      <c r="N160">
        <v>24</v>
      </c>
      <c r="O160" t="s">
        <v>132</v>
      </c>
      <c r="P160">
        <v>2021</v>
      </c>
    </row>
    <row r="161" spans="1:16">
      <c r="A161">
        <v>44406</v>
      </c>
      <c r="B161" t="s">
        <v>31</v>
      </c>
      <c r="C161">
        <v>15</v>
      </c>
      <c r="D161" t="s">
        <v>69</v>
      </c>
      <c r="E161" t="s">
        <v>72</v>
      </c>
      <c r="F161">
        <v>34</v>
      </c>
      <c r="G161" t="s">
        <v>81</v>
      </c>
      <c r="H161" t="s">
        <v>118</v>
      </c>
      <c r="I161" t="s">
        <v>123</v>
      </c>
      <c r="J161">
        <v>76</v>
      </c>
      <c r="K161">
        <v>82.08</v>
      </c>
      <c r="L161">
        <v>1140</v>
      </c>
      <c r="M161">
        <v>1231.2</v>
      </c>
      <c r="N161">
        <v>29</v>
      </c>
      <c r="O161" t="s">
        <v>132</v>
      </c>
      <c r="P161">
        <v>2021</v>
      </c>
    </row>
    <row r="162" spans="1:16">
      <c r="A162">
        <v>44409</v>
      </c>
      <c r="B162" t="s">
        <v>36</v>
      </c>
      <c r="C162">
        <v>11</v>
      </c>
      <c r="D162" t="s">
        <v>70</v>
      </c>
      <c r="E162" t="s">
        <v>72</v>
      </c>
      <c r="F162">
        <v>35</v>
      </c>
      <c r="G162" t="s">
        <v>86</v>
      </c>
      <c r="H162" t="s">
        <v>119</v>
      </c>
      <c r="I162" t="s">
        <v>123</v>
      </c>
      <c r="J162">
        <v>98</v>
      </c>
      <c r="K162">
        <v>103.88</v>
      </c>
      <c r="L162">
        <v>1078</v>
      </c>
      <c r="M162">
        <v>1142.68</v>
      </c>
      <c r="N162">
        <v>1</v>
      </c>
      <c r="O162" t="s">
        <v>133</v>
      </c>
      <c r="P162">
        <v>2021</v>
      </c>
    </row>
    <row r="163" spans="1:16">
      <c r="A163">
        <v>44410</v>
      </c>
      <c r="B163" t="s">
        <v>32</v>
      </c>
      <c r="C163">
        <v>3</v>
      </c>
      <c r="D163" t="s">
        <v>70</v>
      </c>
      <c r="E163" t="s">
        <v>71</v>
      </c>
      <c r="F163">
        <v>14</v>
      </c>
      <c r="G163" t="s">
        <v>82</v>
      </c>
      <c r="H163" t="s">
        <v>117</v>
      </c>
      <c r="I163" t="s">
        <v>122</v>
      </c>
      <c r="J163">
        <v>141</v>
      </c>
      <c r="K163">
        <v>149.46</v>
      </c>
      <c r="L163">
        <v>423</v>
      </c>
      <c r="M163">
        <v>448.38</v>
      </c>
      <c r="N163">
        <v>2</v>
      </c>
      <c r="O163" t="s">
        <v>133</v>
      </c>
      <c r="P163">
        <v>2021</v>
      </c>
    </row>
    <row r="164" spans="1:16">
      <c r="A164">
        <v>44411</v>
      </c>
      <c r="B164" t="s">
        <v>42</v>
      </c>
      <c r="C164">
        <v>13</v>
      </c>
      <c r="D164" t="s">
        <v>69</v>
      </c>
      <c r="E164" t="s">
        <v>71</v>
      </c>
      <c r="F164">
        <v>20</v>
      </c>
      <c r="G164" t="s">
        <v>92</v>
      </c>
      <c r="H164" t="s">
        <v>117</v>
      </c>
      <c r="I164" t="s">
        <v>122</v>
      </c>
      <c r="J164">
        <v>121</v>
      </c>
      <c r="K164">
        <v>141.57</v>
      </c>
      <c r="L164">
        <v>1573</v>
      </c>
      <c r="M164">
        <v>1840.41</v>
      </c>
      <c r="N164">
        <v>3</v>
      </c>
      <c r="O164" t="s">
        <v>133</v>
      </c>
      <c r="P164">
        <v>2021</v>
      </c>
    </row>
    <row r="165" spans="1:16">
      <c r="A165">
        <v>44411</v>
      </c>
      <c r="B165" t="s">
        <v>33</v>
      </c>
      <c r="C165">
        <v>12</v>
      </c>
      <c r="D165" t="s">
        <v>69</v>
      </c>
      <c r="E165" t="s">
        <v>71</v>
      </c>
      <c r="F165">
        <v>33</v>
      </c>
      <c r="G165" t="s">
        <v>83</v>
      </c>
      <c r="H165" t="s">
        <v>121</v>
      </c>
      <c r="I165" t="s">
        <v>124</v>
      </c>
      <c r="J165">
        <v>55</v>
      </c>
      <c r="K165">
        <v>58.3</v>
      </c>
      <c r="L165">
        <v>660</v>
      </c>
      <c r="M165">
        <v>699.59999999999991</v>
      </c>
      <c r="N165">
        <v>3</v>
      </c>
      <c r="O165" t="s">
        <v>133</v>
      </c>
      <c r="P165">
        <v>2021</v>
      </c>
    </row>
    <row r="166" spans="1:16">
      <c r="A166">
        <v>44413</v>
      </c>
      <c r="B166" t="s">
        <v>53</v>
      </c>
      <c r="C166">
        <v>14</v>
      </c>
      <c r="D166" t="s">
        <v>70</v>
      </c>
      <c r="E166" t="s">
        <v>72</v>
      </c>
      <c r="F166">
        <v>37</v>
      </c>
      <c r="G166" t="s">
        <v>105</v>
      </c>
      <c r="H166" t="s">
        <v>121</v>
      </c>
      <c r="I166" t="s">
        <v>125</v>
      </c>
      <c r="J166">
        <v>37</v>
      </c>
      <c r="K166">
        <v>41.81</v>
      </c>
      <c r="L166">
        <v>518</v>
      </c>
      <c r="M166">
        <v>585.34</v>
      </c>
      <c r="N166">
        <v>5</v>
      </c>
      <c r="O166" t="s">
        <v>133</v>
      </c>
      <c r="P166">
        <v>2021</v>
      </c>
    </row>
    <row r="167" spans="1:16">
      <c r="A167">
        <v>44414</v>
      </c>
      <c r="B167" t="s">
        <v>28</v>
      </c>
      <c r="C167">
        <v>1</v>
      </c>
      <c r="D167" t="s">
        <v>68</v>
      </c>
      <c r="E167" t="s">
        <v>72</v>
      </c>
      <c r="F167">
        <v>20</v>
      </c>
      <c r="G167" t="s">
        <v>93</v>
      </c>
      <c r="H167" t="s">
        <v>118</v>
      </c>
      <c r="I167" t="s">
        <v>123</v>
      </c>
      <c r="J167">
        <v>67</v>
      </c>
      <c r="K167">
        <v>85.76</v>
      </c>
      <c r="L167">
        <v>67</v>
      </c>
      <c r="M167">
        <v>85.76</v>
      </c>
      <c r="N167">
        <v>6</v>
      </c>
      <c r="O167" t="s">
        <v>133</v>
      </c>
      <c r="P167">
        <v>2021</v>
      </c>
    </row>
    <row r="168" spans="1:16">
      <c r="A168">
        <v>44418</v>
      </c>
      <c r="B168" t="s">
        <v>44</v>
      </c>
      <c r="C168">
        <v>4</v>
      </c>
      <c r="D168" t="s">
        <v>68</v>
      </c>
      <c r="E168" t="s">
        <v>72</v>
      </c>
      <c r="F168">
        <v>19</v>
      </c>
      <c r="G168" t="s">
        <v>95</v>
      </c>
      <c r="H168" t="s">
        <v>119</v>
      </c>
      <c r="I168" t="s">
        <v>122</v>
      </c>
      <c r="J168">
        <v>133</v>
      </c>
      <c r="K168">
        <v>155.61000000000001</v>
      </c>
      <c r="L168">
        <v>532</v>
      </c>
      <c r="M168">
        <v>622.44000000000005</v>
      </c>
      <c r="N168">
        <v>10</v>
      </c>
      <c r="O168" t="s">
        <v>133</v>
      </c>
      <c r="P168">
        <v>2021</v>
      </c>
    </row>
    <row r="169" spans="1:16">
      <c r="A169">
        <v>44418</v>
      </c>
      <c r="B169" t="s">
        <v>31</v>
      </c>
      <c r="C169">
        <v>10</v>
      </c>
      <c r="D169" t="s">
        <v>69</v>
      </c>
      <c r="E169" t="s">
        <v>72</v>
      </c>
      <c r="F169">
        <v>27</v>
      </c>
      <c r="G169" t="s">
        <v>81</v>
      </c>
      <c r="H169" t="s">
        <v>118</v>
      </c>
      <c r="I169" t="s">
        <v>123</v>
      </c>
      <c r="J169">
        <v>76</v>
      </c>
      <c r="K169">
        <v>82.08</v>
      </c>
      <c r="L169">
        <v>760</v>
      </c>
      <c r="M169">
        <v>820.8</v>
      </c>
      <c r="N169">
        <v>10</v>
      </c>
      <c r="O169" t="s">
        <v>133</v>
      </c>
      <c r="P169">
        <v>2021</v>
      </c>
    </row>
    <row r="170" spans="1:16">
      <c r="A170">
        <v>44418</v>
      </c>
      <c r="B170" t="s">
        <v>35</v>
      </c>
      <c r="C170">
        <v>6</v>
      </c>
      <c r="D170" t="s">
        <v>70</v>
      </c>
      <c r="E170" t="s">
        <v>72</v>
      </c>
      <c r="F170">
        <v>19</v>
      </c>
      <c r="G170" t="s">
        <v>85</v>
      </c>
      <c r="H170" t="s">
        <v>119</v>
      </c>
      <c r="I170" t="s">
        <v>123</v>
      </c>
      <c r="J170">
        <v>75</v>
      </c>
      <c r="K170">
        <v>85.5</v>
      </c>
      <c r="L170">
        <v>450</v>
      </c>
      <c r="M170">
        <v>513</v>
      </c>
      <c r="N170">
        <v>10</v>
      </c>
      <c r="O170" t="s">
        <v>133</v>
      </c>
      <c r="P170">
        <v>2021</v>
      </c>
    </row>
    <row r="171" spans="1:16">
      <c r="A171">
        <v>44419</v>
      </c>
      <c r="B171" t="s">
        <v>32</v>
      </c>
      <c r="C171">
        <v>4</v>
      </c>
      <c r="D171" t="s">
        <v>70</v>
      </c>
      <c r="E171" t="s">
        <v>71</v>
      </c>
      <c r="F171">
        <v>16</v>
      </c>
      <c r="G171" t="s">
        <v>82</v>
      </c>
      <c r="H171" t="s">
        <v>117</v>
      </c>
      <c r="I171" t="s">
        <v>122</v>
      </c>
      <c r="J171">
        <v>141</v>
      </c>
      <c r="K171">
        <v>149.46</v>
      </c>
      <c r="L171">
        <v>564</v>
      </c>
      <c r="M171">
        <v>597.84</v>
      </c>
      <c r="N171">
        <v>11</v>
      </c>
      <c r="O171" t="s">
        <v>133</v>
      </c>
      <c r="P171">
        <v>2021</v>
      </c>
    </row>
    <row r="172" spans="1:16">
      <c r="A172">
        <v>44421</v>
      </c>
      <c r="B172" t="s">
        <v>51</v>
      </c>
      <c r="C172">
        <v>13</v>
      </c>
      <c r="D172" t="s">
        <v>70</v>
      </c>
      <c r="E172" t="s">
        <v>71</v>
      </c>
      <c r="F172">
        <v>8</v>
      </c>
      <c r="G172" t="s">
        <v>103</v>
      </c>
      <c r="H172" t="s">
        <v>120</v>
      </c>
      <c r="I172" t="s">
        <v>124</v>
      </c>
      <c r="J172">
        <v>44</v>
      </c>
      <c r="K172">
        <v>48.4</v>
      </c>
      <c r="L172">
        <v>572</v>
      </c>
      <c r="M172">
        <v>629.19999999999993</v>
      </c>
      <c r="N172">
        <v>13</v>
      </c>
      <c r="O172" t="s">
        <v>133</v>
      </c>
      <c r="P172">
        <v>2021</v>
      </c>
    </row>
    <row r="173" spans="1:16">
      <c r="A173">
        <v>44421</v>
      </c>
      <c r="B173" t="s">
        <v>46</v>
      </c>
      <c r="C173">
        <v>9</v>
      </c>
      <c r="D173" t="s">
        <v>70</v>
      </c>
      <c r="E173" t="s">
        <v>71</v>
      </c>
      <c r="F173">
        <v>21</v>
      </c>
      <c r="G173" t="s">
        <v>97</v>
      </c>
      <c r="H173" t="s">
        <v>121</v>
      </c>
      <c r="I173" t="s">
        <v>124</v>
      </c>
      <c r="J173">
        <v>48</v>
      </c>
      <c r="K173">
        <v>57.12</v>
      </c>
      <c r="L173">
        <v>432</v>
      </c>
      <c r="M173">
        <v>514.08000000000004</v>
      </c>
      <c r="N173">
        <v>13</v>
      </c>
      <c r="O173" t="s">
        <v>133</v>
      </c>
      <c r="P173">
        <v>2021</v>
      </c>
    </row>
    <row r="174" spans="1:16">
      <c r="A174">
        <v>44424</v>
      </c>
      <c r="B174" t="s">
        <v>26</v>
      </c>
      <c r="C174">
        <v>3</v>
      </c>
      <c r="D174" t="s">
        <v>69</v>
      </c>
      <c r="E174" t="s">
        <v>71</v>
      </c>
      <c r="F174">
        <v>36</v>
      </c>
      <c r="G174" t="s">
        <v>79</v>
      </c>
      <c r="H174" t="s">
        <v>119</v>
      </c>
      <c r="I174" t="s">
        <v>123</v>
      </c>
      <c r="J174">
        <v>71</v>
      </c>
      <c r="K174">
        <v>80.94</v>
      </c>
      <c r="L174">
        <v>213</v>
      </c>
      <c r="M174">
        <v>242.82</v>
      </c>
      <c r="N174">
        <v>16</v>
      </c>
      <c r="O174" t="s">
        <v>133</v>
      </c>
      <c r="P174">
        <v>2021</v>
      </c>
    </row>
    <row r="175" spans="1:16">
      <c r="A175">
        <v>44426</v>
      </c>
      <c r="B175" t="s">
        <v>27</v>
      </c>
      <c r="C175">
        <v>6</v>
      </c>
      <c r="D175" t="s">
        <v>70</v>
      </c>
      <c r="E175" t="s">
        <v>71</v>
      </c>
      <c r="F175">
        <v>23</v>
      </c>
      <c r="G175" t="s">
        <v>100</v>
      </c>
      <c r="H175" t="s">
        <v>117</v>
      </c>
      <c r="I175" t="s">
        <v>125</v>
      </c>
      <c r="J175">
        <v>7</v>
      </c>
      <c r="K175">
        <v>8.33</v>
      </c>
      <c r="L175">
        <v>42</v>
      </c>
      <c r="M175">
        <v>49.98</v>
      </c>
      <c r="N175">
        <v>18</v>
      </c>
      <c r="O175" t="s">
        <v>133</v>
      </c>
      <c r="P175">
        <v>2021</v>
      </c>
    </row>
    <row r="176" spans="1:16">
      <c r="A176">
        <v>44428</v>
      </c>
      <c r="B176" t="s">
        <v>34</v>
      </c>
      <c r="C176">
        <v>15</v>
      </c>
      <c r="D176" t="s">
        <v>70</v>
      </c>
      <c r="E176" t="s">
        <v>72</v>
      </c>
      <c r="F176">
        <v>23</v>
      </c>
      <c r="G176" t="s">
        <v>84</v>
      </c>
      <c r="H176" t="s">
        <v>117</v>
      </c>
      <c r="I176" t="s">
        <v>124</v>
      </c>
      <c r="J176">
        <v>61</v>
      </c>
      <c r="K176">
        <v>76.25</v>
      </c>
      <c r="L176">
        <v>915</v>
      </c>
      <c r="M176">
        <v>1143.75</v>
      </c>
      <c r="N176">
        <v>20</v>
      </c>
      <c r="O176" t="s">
        <v>133</v>
      </c>
      <c r="P176">
        <v>2021</v>
      </c>
    </row>
    <row r="177" spans="1:16">
      <c r="A177">
        <v>44428</v>
      </c>
      <c r="B177" t="s">
        <v>25</v>
      </c>
      <c r="C177">
        <v>9</v>
      </c>
      <c r="D177" t="s">
        <v>70</v>
      </c>
      <c r="E177" t="s">
        <v>71</v>
      </c>
      <c r="F177">
        <v>40</v>
      </c>
      <c r="G177" t="s">
        <v>78</v>
      </c>
      <c r="H177" t="s">
        <v>121</v>
      </c>
      <c r="I177" t="s">
        <v>123</v>
      </c>
      <c r="J177">
        <v>93</v>
      </c>
      <c r="K177">
        <v>104.16</v>
      </c>
      <c r="L177">
        <v>837</v>
      </c>
      <c r="M177">
        <v>937.43999999999994</v>
      </c>
      <c r="N177">
        <v>20</v>
      </c>
      <c r="O177" t="s">
        <v>133</v>
      </c>
      <c r="P177">
        <v>2021</v>
      </c>
    </row>
    <row r="178" spans="1:16">
      <c r="A178">
        <v>44428</v>
      </c>
      <c r="B178" t="s">
        <v>53</v>
      </c>
      <c r="C178">
        <v>13</v>
      </c>
      <c r="D178" t="s">
        <v>70</v>
      </c>
      <c r="E178" t="s">
        <v>71</v>
      </c>
      <c r="F178">
        <v>44</v>
      </c>
      <c r="G178" t="s">
        <v>105</v>
      </c>
      <c r="H178" t="s">
        <v>121</v>
      </c>
      <c r="I178" t="s">
        <v>125</v>
      </c>
      <c r="J178">
        <v>37</v>
      </c>
      <c r="K178">
        <v>41.81</v>
      </c>
      <c r="L178">
        <v>481</v>
      </c>
      <c r="M178">
        <v>543.53</v>
      </c>
      <c r="N178">
        <v>20</v>
      </c>
      <c r="O178" t="s">
        <v>133</v>
      </c>
      <c r="P178">
        <v>2021</v>
      </c>
    </row>
    <row r="179" spans="1:16">
      <c r="A179">
        <v>44434</v>
      </c>
      <c r="B179" t="s">
        <v>54</v>
      </c>
      <c r="C179">
        <v>4</v>
      </c>
      <c r="D179" t="s">
        <v>70</v>
      </c>
      <c r="E179" t="s">
        <v>71</v>
      </c>
      <c r="F179">
        <v>29</v>
      </c>
      <c r="G179" t="s">
        <v>106</v>
      </c>
      <c r="H179" t="s">
        <v>118</v>
      </c>
      <c r="I179" t="s">
        <v>125</v>
      </c>
      <c r="J179">
        <v>37</v>
      </c>
      <c r="K179">
        <v>42.55</v>
      </c>
      <c r="L179">
        <v>148</v>
      </c>
      <c r="M179">
        <v>170.2</v>
      </c>
      <c r="N179">
        <v>26</v>
      </c>
      <c r="O179" t="s">
        <v>133</v>
      </c>
      <c r="P179">
        <v>2021</v>
      </c>
    </row>
    <row r="180" spans="1:16">
      <c r="A180">
        <v>44437</v>
      </c>
      <c r="B180" t="s">
        <v>33</v>
      </c>
      <c r="C180">
        <v>12</v>
      </c>
      <c r="D180" t="s">
        <v>68</v>
      </c>
      <c r="E180" t="s">
        <v>71</v>
      </c>
      <c r="F180">
        <v>4</v>
      </c>
      <c r="G180" t="s">
        <v>83</v>
      </c>
      <c r="H180" t="s">
        <v>121</v>
      </c>
      <c r="I180" t="s">
        <v>124</v>
      </c>
      <c r="J180">
        <v>55</v>
      </c>
      <c r="K180">
        <v>58.3</v>
      </c>
      <c r="L180">
        <v>660</v>
      </c>
      <c r="M180">
        <v>699.59999999999991</v>
      </c>
      <c r="N180">
        <v>29</v>
      </c>
      <c r="O180" t="s">
        <v>133</v>
      </c>
      <c r="P180">
        <v>2021</v>
      </c>
    </row>
    <row r="181" spans="1:16">
      <c r="A181">
        <v>44438</v>
      </c>
      <c r="B181" t="s">
        <v>22</v>
      </c>
      <c r="C181">
        <v>13</v>
      </c>
      <c r="D181" t="s">
        <v>70</v>
      </c>
      <c r="E181" t="s">
        <v>71</v>
      </c>
      <c r="F181">
        <v>23</v>
      </c>
      <c r="G181" t="s">
        <v>75</v>
      </c>
      <c r="H181" t="s">
        <v>120</v>
      </c>
      <c r="I181" t="s">
        <v>123</v>
      </c>
      <c r="J181">
        <v>112</v>
      </c>
      <c r="K181">
        <v>122.08</v>
      </c>
      <c r="L181">
        <v>1456</v>
      </c>
      <c r="M181">
        <v>1587.04</v>
      </c>
      <c r="N181">
        <v>30</v>
      </c>
      <c r="O181" t="s">
        <v>133</v>
      </c>
      <c r="P181">
        <v>2021</v>
      </c>
    </row>
    <row r="182" spans="1:16">
      <c r="A182">
        <v>44439</v>
      </c>
      <c r="B182" t="s">
        <v>36</v>
      </c>
      <c r="C182">
        <v>2</v>
      </c>
      <c r="D182" t="s">
        <v>70</v>
      </c>
      <c r="E182" t="s">
        <v>71</v>
      </c>
      <c r="F182">
        <v>36</v>
      </c>
      <c r="G182" t="s">
        <v>86</v>
      </c>
      <c r="H182" t="s">
        <v>119</v>
      </c>
      <c r="I182" t="s">
        <v>123</v>
      </c>
      <c r="J182">
        <v>98</v>
      </c>
      <c r="K182">
        <v>103.88</v>
      </c>
      <c r="L182">
        <v>196</v>
      </c>
      <c r="M182">
        <v>207.76</v>
      </c>
      <c r="N182">
        <v>31</v>
      </c>
      <c r="O182" t="s">
        <v>133</v>
      </c>
      <c r="P182">
        <v>2021</v>
      </c>
    </row>
    <row r="183" spans="1:16">
      <c r="A183">
        <v>44439</v>
      </c>
      <c r="B183" t="s">
        <v>24</v>
      </c>
      <c r="C183">
        <v>11</v>
      </c>
      <c r="D183" t="s">
        <v>70</v>
      </c>
      <c r="E183" t="s">
        <v>71</v>
      </c>
      <c r="F183">
        <v>3</v>
      </c>
      <c r="G183" t="s">
        <v>77</v>
      </c>
      <c r="H183" t="s">
        <v>121</v>
      </c>
      <c r="I183" t="s">
        <v>125</v>
      </c>
      <c r="J183">
        <v>5</v>
      </c>
      <c r="K183">
        <v>6.7</v>
      </c>
      <c r="L183">
        <v>55</v>
      </c>
      <c r="M183">
        <v>73.7</v>
      </c>
      <c r="N183">
        <v>31</v>
      </c>
      <c r="O183" t="s">
        <v>133</v>
      </c>
      <c r="P183">
        <v>2021</v>
      </c>
    </row>
    <row r="184" spans="1:16">
      <c r="A184">
        <v>44440</v>
      </c>
      <c r="B184" t="s">
        <v>20</v>
      </c>
      <c r="C184">
        <v>1</v>
      </c>
      <c r="D184" t="s">
        <v>68</v>
      </c>
      <c r="E184" t="s">
        <v>72</v>
      </c>
      <c r="F184">
        <v>30</v>
      </c>
      <c r="G184" t="s">
        <v>73</v>
      </c>
      <c r="H184" t="s">
        <v>117</v>
      </c>
      <c r="I184" t="s">
        <v>122</v>
      </c>
      <c r="J184">
        <v>144</v>
      </c>
      <c r="K184">
        <v>156.96</v>
      </c>
      <c r="L184">
        <v>144</v>
      </c>
      <c r="M184">
        <v>156.96</v>
      </c>
      <c r="N184">
        <v>1</v>
      </c>
      <c r="O184" t="s">
        <v>134</v>
      </c>
      <c r="P184">
        <v>2021</v>
      </c>
    </row>
    <row r="185" spans="1:16">
      <c r="A185">
        <v>44440</v>
      </c>
      <c r="B185" t="s">
        <v>26</v>
      </c>
      <c r="C185">
        <v>14</v>
      </c>
      <c r="D185" t="s">
        <v>69</v>
      </c>
      <c r="E185" t="s">
        <v>71</v>
      </c>
      <c r="F185">
        <v>15</v>
      </c>
      <c r="G185" t="s">
        <v>79</v>
      </c>
      <c r="H185" t="s">
        <v>119</v>
      </c>
      <c r="I185" t="s">
        <v>123</v>
      </c>
      <c r="J185">
        <v>71</v>
      </c>
      <c r="K185">
        <v>80.94</v>
      </c>
      <c r="L185">
        <v>994</v>
      </c>
      <c r="M185">
        <v>1133.1600000000001</v>
      </c>
      <c r="N185">
        <v>1</v>
      </c>
      <c r="O185" t="s">
        <v>134</v>
      </c>
      <c r="P185">
        <v>2021</v>
      </c>
    </row>
    <row r="186" spans="1:16">
      <c r="A186">
        <v>44442</v>
      </c>
      <c r="B186" t="s">
        <v>61</v>
      </c>
      <c r="C186">
        <v>8</v>
      </c>
      <c r="D186" t="s">
        <v>70</v>
      </c>
      <c r="E186" t="s">
        <v>71</v>
      </c>
      <c r="F186">
        <v>28</v>
      </c>
      <c r="G186" t="s">
        <v>114</v>
      </c>
      <c r="H186" t="s">
        <v>118</v>
      </c>
      <c r="I186" t="s">
        <v>122</v>
      </c>
      <c r="J186">
        <v>138</v>
      </c>
      <c r="K186">
        <v>173.88</v>
      </c>
      <c r="L186">
        <v>1104</v>
      </c>
      <c r="M186">
        <v>1391.04</v>
      </c>
      <c r="N186">
        <v>3</v>
      </c>
      <c r="O186" t="s">
        <v>134</v>
      </c>
      <c r="P186">
        <v>2021</v>
      </c>
    </row>
    <row r="187" spans="1:16">
      <c r="A187">
        <v>44443</v>
      </c>
      <c r="B187" t="s">
        <v>53</v>
      </c>
      <c r="C187">
        <v>7</v>
      </c>
      <c r="D187" t="s">
        <v>70</v>
      </c>
      <c r="E187" t="s">
        <v>71</v>
      </c>
      <c r="F187">
        <v>5</v>
      </c>
      <c r="G187" t="s">
        <v>105</v>
      </c>
      <c r="H187" t="s">
        <v>121</v>
      </c>
      <c r="I187" t="s">
        <v>125</v>
      </c>
      <c r="J187">
        <v>37</v>
      </c>
      <c r="K187">
        <v>41.81</v>
      </c>
      <c r="L187">
        <v>259</v>
      </c>
      <c r="M187">
        <v>292.67</v>
      </c>
      <c r="N187">
        <v>4</v>
      </c>
      <c r="O187" t="s">
        <v>134</v>
      </c>
      <c r="P187">
        <v>2021</v>
      </c>
    </row>
    <row r="188" spans="1:16">
      <c r="A188">
        <v>44443</v>
      </c>
      <c r="B188" t="s">
        <v>32</v>
      </c>
      <c r="C188">
        <v>15</v>
      </c>
      <c r="D188" t="s">
        <v>70</v>
      </c>
      <c r="E188" t="s">
        <v>71</v>
      </c>
      <c r="F188">
        <v>5</v>
      </c>
      <c r="G188" t="s">
        <v>82</v>
      </c>
      <c r="H188" t="s">
        <v>117</v>
      </c>
      <c r="I188" t="s">
        <v>122</v>
      </c>
      <c r="J188">
        <v>141</v>
      </c>
      <c r="K188">
        <v>149.46</v>
      </c>
      <c r="L188">
        <v>2115</v>
      </c>
      <c r="M188">
        <v>2241.9</v>
      </c>
      <c r="N188">
        <v>4</v>
      </c>
      <c r="O188" t="s">
        <v>134</v>
      </c>
      <c r="P188">
        <v>2021</v>
      </c>
    </row>
    <row r="189" spans="1:16">
      <c r="A189">
        <v>44444</v>
      </c>
      <c r="B189" t="s">
        <v>38</v>
      </c>
      <c r="C189">
        <v>1</v>
      </c>
      <c r="D189" t="s">
        <v>70</v>
      </c>
      <c r="E189" t="s">
        <v>72</v>
      </c>
      <c r="F189">
        <v>5</v>
      </c>
      <c r="G189" t="s">
        <v>88</v>
      </c>
      <c r="H189" t="s">
        <v>121</v>
      </c>
      <c r="I189" t="s">
        <v>123</v>
      </c>
      <c r="J189">
        <v>89</v>
      </c>
      <c r="K189">
        <v>117.48</v>
      </c>
      <c r="L189">
        <v>89</v>
      </c>
      <c r="M189">
        <v>117.48</v>
      </c>
      <c r="N189">
        <v>5</v>
      </c>
      <c r="O189" t="s">
        <v>134</v>
      </c>
      <c r="P189">
        <v>2021</v>
      </c>
    </row>
    <row r="190" spans="1:16">
      <c r="A190">
        <v>44446</v>
      </c>
      <c r="B190" t="s">
        <v>60</v>
      </c>
      <c r="C190">
        <v>5</v>
      </c>
      <c r="D190" t="s">
        <v>70</v>
      </c>
      <c r="E190" t="s">
        <v>71</v>
      </c>
      <c r="F190">
        <v>2</v>
      </c>
      <c r="G190" t="s">
        <v>112</v>
      </c>
      <c r="H190" t="s">
        <v>120</v>
      </c>
      <c r="I190" t="s">
        <v>122</v>
      </c>
      <c r="J190">
        <v>150</v>
      </c>
      <c r="K190">
        <v>210</v>
      </c>
      <c r="L190">
        <v>750</v>
      </c>
      <c r="M190">
        <v>1050</v>
      </c>
      <c r="N190">
        <v>7</v>
      </c>
      <c r="O190" t="s">
        <v>134</v>
      </c>
      <c r="P190">
        <v>2021</v>
      </c>
    </row>
    <row r="191" spans="1:16">
      <c r="A191">
        <v>44448</v>
      </c>
      <c r="B191" t="s">
        <v>31</v>
      </c>
      <c r="C191">
        <v>4</v>
      </c>
      <c r="D191" t="s">
        <v>70</v>
      </c>
      <c r="E191" t="s">
        <v>71</v>
      </c>
      <c r="F191">
        <v>34</v>
      </c>
      <c r="G191" t="s">
        <v>81</v>
      </c>
      <c r="H191" t="s">
        <v>118</v>
      </c>
      <c r="I191" t="s">
        <v>123</v>
      </c>
      <c r="J191">
        <v>76</v>
      </c>
      <c r="K191">
        <v>82.08</v>
      </c>
      <c r="L191">
        <v>304</v>
      </c>
      <c r="M191">
        <v>328.32</v>
      </c>
      <c r="N191">
        <v>9</v>
      </c>
      <c r="O191" t="s">
        <v>134</v>
      </c>
      <c r="P191">
        <v>2021</v>
      </c>
    </row>
    <row r="192" spans="1:16">
      <c r="A192">
        <v>44449</v>
      </c>
      <c r="B192" t="s">
        <v>48</v>
      </c>
      <c r="C192">
        <v>6</v>
      </c>
      <c r="D192" t="s">
        <v>70</v>
      </c>
      <c r="E192" t="s">
        <v>71</v>
      </c>
      <c r="F192">
        <v>14</v>
      </c>
      <c r="G192" t="s">
        <v>99</v>
      </c>
      <c r="H192" t="s">
        <v>121</v>
      </c>
      <c r="I192" t="s">
        <v>122</v>
      </c>
      <c r="J192">
        <v>148</v>
      </c>
      <c r="K192">
        <v>201.28</v>
      </c>
      <c r="L192">
        <v>888</v>
      </c>
      <c r="M192">
        <v>1207.68</v>
      </c>
      <c r="N192">
        <v>10</v>
      </c>
      <c r="O192" t="s">
        <v>134</v>
      </c>
      <c r="P192">
        <v>2021</v>
      </c>
    </row>
    <row r="193" spans="1:16">
      <c r="A193">
        <v>44449</v>
      </c>
      <c r="B193" t="s">
        <v>36</v>
      </c>
      <c r="C193">
        <v>9</v>
      </c>
      <c r="D193" t="s">
        <v>68</v>
      </c>
      <c r="E193" t="s">
        <v>71</v>
      </c>
      <c r="F193">
        <v>13</v>
      </c>
      <c r="G193" t="s">
        <v>86</v>
      </c>
      <c r="H193" t="s">
        <v>119</v>
      </c>
      <c r="I193" t="s">
        <v>123</v>
      </c>
      <c r="J193">
        <v>98</v>
      </c>
      <c r="K193">
        <v>103.88</v>
      </c>
      <c r="L193">
        <v>882</v>
      </c>
      <c r="M193">
        <v>934.92</v>
      </c>
      <c r="N193">
        <v>10</v>
      </c>
      <c r="O193" t="s">
        <v>134</v>
      </c>
      <c r="P193">
        <v>2021</v>
      </c>
    </row>
    <row r="194" spans="1:16">
      <c r="A194">
        <v>44449</v>
      </c>
      <c r="B194" t="s">
        <v>62</v>
      </c>
      <c r="C194">
        <v>2</v>
      </c>
      <c r="D194" t="s">
        <v>70</v>
      </c>
      <c r="E194" t="s">
        <v>71</v>
      </c>
      <c r="F194">
        <v>32</v>
      </c>
      <c r="G194" t="s">
        <v>115</v>
      </c>
      <c r="H194" t="s">
        <v>121</v>
      </c>
      <c r="I194" t="s">
        <v>125</v>
      </c>
      <c r="J194">
        <v>18</v>
      </c>
      <c r="K194">
        <v>24.66</v>
      </c>
      <c r="L194">
        <v>36</v>
      </c>
      <c r="M194">
        <v>49.32</v>
      </c>
      <c r="N194">
        <v>10</v>
      </c>
      <c r="O194" t="s">
        <v>134</v>
      </c>
      <c r="P194">
        <v>2021</v>
      </c>
    </row>
    <row r="195" spans="1:16">
      <c r="A195">
        <v>44450</v>
      </c>
      <c r="B195" t="s">
        <v>36</v>
      </c>
      <c r="C195">
        <v>6</v>
      </c>
      <c r="D195" t="s">
        <v>68</v>
      </c>
      <c r="E195" t="s">
        <v>71</v>
      </c>
      <c r="F195">
        <v>38</v>
      </c>
      <c r="G195" t="s">
        <v>86</v>
      </c>
      <c r="H195" t="s">
        <v>119</v>
      </c>
      <c r="I195" t="s">
        <v>123</v>
      </c>
      <c r="J195">
        <v>98</v>
      </c>
      <c r="K195">
        <v>103.88</v>
      </c>
      <c r="L195">
        <v>588</v>
      </c>
      <c r="M195">
        <v>623.28</v>
      </c>
      <c r="N195">
        <v>11</v>
      </c>
      <c r="O195" t="s">
        <v>134</v>
      </c>
      <c r="P195">
        <v>2021</v>
      </c>
    </row>
    <row r="196" spans="1:16">
      <c r="A196">
        <v>44452</v>
      </c>
      <c r="B196" t="s">
        <v>61</v>
      </c>
      <c r="C196">
        <v>7</v>
      </c>
      <c r="D196" t="s">
        <v>70</v>
      </c>
      <c r="E196" t="s">
        <v>72</v>
      </c>
      <c r="F196">
        <v>34</v>
      </c>
      <c r="G196" t="s">
        <v>114</v>
      </c>
      <c r="H196" t="s">
        <v>118</v>
      </c>
      <c r="I196" t="s">
        <v>122</v>
      </c>
      <c r="J196">
        <v>138</v>
      </c>
      <c r="K196">
        <v>173.88</v>
      </c>
      <c r="L196">
        <v>966</v>
      </c>
      <c r="M196">
        <v>1217.1600000000001</v>
      </c>
      <c r="N196">
        <v>13</v>
      </c>
      <c r="O196" t="s">
        <v>134</v>
      </c>
      <c r="P196">
        <v>2021</v>
      </c>
    </row>
    <row r="197" spans="1:16">
      <c r="A197">
        <v>44454</v>
      </c>
      <c r="B197" t="s">
        <v>30</v>
      </c>
      <c r="C197">
        <v>6</v>
      </c>
      <c r="D197" t="s">
        <v>70</v>
      </c>
      <c r="E197" t="s">
        <v>71</v>
      </c>
      <c r="F197">
        <v>6</v>
      </c>
      <c r="G197" t="s">
        <v>80</v>
      </c>
      <c r="H197" t="s">
        <v>118</v>
      </c>
      <c r="I197" t="s">
        <v>122</v>
      </c>
      <c r="J197">
        <v>120</v>
      </c>
      <c r="K197">
        <v>162</v>
      </c>
      <c r="L197">
        <v>720</v>
      </c>
      <c r="M197">
        <v>972</v>
      </c>
      <c r="N197">
        <v>15</v>
      </c>
      <c r="O197" t="s">
        <v>134</v>
      </c>
      <c r="P197">
        <v>2021</v>
      </c>
    </row>
    <row r="198" spans="1:16">
      <c r="A198">
        <v>44454</v>
      </c>
      <c r="B198" t="s">
        <v>30</v>
      </c>
      <c r="C198">
        <v>14</v>
      </c>
      <c r="D198" t="s">
        <v>70</v>
      </c>
      <c r="E198" t="s">
        <v>71</v>
      </c>
      <c r="F198">
        <v>0</v>
      </c>
      <c r="G198" t="s">
        <v>80</v>
      </c>
      <c r="H198" t="s">
        <v>118</v>
      </c>
      <c r="I198" t="s">
        <v>122</v>
      </c>
      <c r="J198">
        <v>120</v>
      </c>
      <c r="K198">
        <v>162</v>
      </c>
      <c r="L198">
        <v>1680</v>
      </c>
      <c r="M198">
        <v>2268</v>
      </c>
      <c r="N198">
        <v>15</v>
      </c>
      <c r="O198" t="s">
        <v>134</v>
      </c>
      <c r="P198">
        <v>2021</v>
      </c>
    </row>
    <row r="199" spans="1:16">
      <c r="A199">
        <v>44460</v>
      </c>
      <c r="B199" t="s">
        <v>34</v>
      </c>
      <c r="C199">
        <v>7</v>
      </c>
      <c r="D199" t="s">
        <v>68</v>
      </c>
      <c r="E199" t="s">
        <v>72</v>
      </c>
      <c r="F199">
        <v>12</v>
      </c>
      <c r="G199" t="s">
        <v>84</v>
      </c>
      <c r="H199" t="s">
        <v>117</v>
      </c>
      <c r="I199" t="s">
        <v>124</v>
      </c>
      <c r="J199">
        <v>61</v>
      </c>
      <c r="K199">
        <v>76.25</v>
      </c>
      <c r="L199">
        <v>427</v>
      </c>
      <c r="M199">
        <v>533.75</v>
      </c>
      <c r="N199">
        <v>21</v>
      </c>
      <c r="O199" t="s">
        <v>134</v>
      </c>
      <c r="P199">
        <v>2021</v>
      </c>
    </row>
    <row r="200" spans="1:16">
      <c r="A200">
        <v>44461</v>
      </c>
      <c r="B200" t="s">
        <v>37</v>
      </c>
      <c r="C200">
        <v>2</v>
      </c>
      <c r="D200" t="s">
        <v>69</v>
      </c>
      <c r="E200" t="s">
        <v>72</v>
      </c>
      <c r="F200">
        <v>1</v>
      </c>
      <c r="G200" t="s">
        <v>87</v>
      </c>
      <c r="H200" t="s">
        <v>118</v>
      </c>
      <c r="I200" t="s">
        <v>123</v>
      </c>
      <c r="J200">
        <v>90</v>
      </c>
      <c r="K200">
        <v>115.2</v>
      </c>
      <c r="L200">
        <v>180</v>
      </c>
      <c r="M200">
        <v>230.4</v>
      </c>
      <c r="N200">
        <v>22</v>
      </c>
      <c r="O200" t="s">
        <v>134</v>
      </c>
      <c r="P200">
        <v>2021</v>
      </c>
    </row>
    <row r="201" spans="1:16">
      <c r="A201">
        <v>44461</v>
      </c>
      <c r="B201" t="s">
        <v>49</v>
      </c>
      <c r="C201">
        <v>4</v>
      </c>
      <c r="D201" t="s">
        <v>70</v>
      </c>
      <c r="E201" t="s">
        <v>72</v>
      </c>
      <c r="F201">
        <v>32</v>
      </c>
      <c r="G201" t="s">
        <v>101</v>
      </c>
      <c r="H201" t="s">
        <v>119</v>
      </c>
      <c r="I201" t="s">
        <v>123</v>
      </c>
      <c r="J201">
        <v>105</v>
      </c>
      <c r="K201">
        <v>142.80000000000001</v>
      </c>
      <c r="L201">
        <v>420</v>
      </c>
      <c r="M201">
        <v>571.20000000000005</v>
      </c>
      <c r="N201">
        <v>22</v>
      </c>
      <c r="O201" t="s">
        <v>134</v>
      </c>
      <c r="P201">
        <v>2021</v>
      </c>
    </row>
    <row r="202" spans="1:16">
      <c r="A202">
        <v>44462</v>
      </c>
      <c r="B202" t="s">
        <v>50</v>
      </c>
      <c r="C202">
        <v>12</v>
      </c>
      <c r="D202" t="s">
        <v>70</v>
      </c>
      <c r="E202" t="s">
        <v>72</v>
      </c>
      <c r="F202">
        <v>26</v>
      </c>
      <c r="G202" t="s">
        <v>102</v>
      </c>
      <c r="H202" t="s">
        <v>120</v>
      </c>
      <c r="I202" t="s">
        <v>125</v>
      </c>
      <c r="J202">
        <v>37</v>
      </c>
      <c r="K202">
        <v>49.21</v>
      </c>
      <c r="L202">
        <v>444</v>
      </c>
      <c r="M202">
        <v>590.52</v>
      </c>
      <c r="N202">
        <v>23</v>
      </c>
      <c r="O202" t="s">
        <v>134</v>
      </c>
      <c r="P202">
        <v>2021</v>
      </c>
    </row>
    <row r="203" spans="1:16">
      <c r="A203">
        <v>44462</v>
      </c>
      <c r="B203" t="s">
        <v>52</v>
      </c>
      <c r="C203">
        <v>7</v>
      </c>
      <c r="D203" t="s">
        <v>69</v>
      </c>
      <c r="E203" t="s">
        <v>71</v>
      </c>
      <c r="F203">
        <v>34</v>
      </c>
      <c r="G203" t="s">
        <v>104</v>
      </c>
      <c r="H203" t="s">
        <v>117</v>
      </c>
      <c r="I203" t="s">
        <v>122</v>
      </c>
      <c r="J203">
        <v>126</v>
      </c>
      <c r="K203">
        <v>162.54</v>
      </c>
      <c r="L203">
        <v>882</v>
      </c>
      <c r="M203">
        <v>1137.78</v>
      </c>
      <c r="N203">
        <v>23</v>
      </c>
      <c r="O203" t="s">
        <v>134</v>
      </c>
      <c r="P203">
        <v>2021</v>
      </c>
    </row>
    <row r="204" spans="1:16">
      <c r="A204">
        <v>44466</v>
      </c>
      <c r="B204" t="s">
        <v>33</v>
      </c>
      <c r="C204">
        <v>1</v>
      </c>
      <c r="D204" t="s">
        <v>70</v>
      </c>
      <c r="E204" t="s">
        <v>72</v>
      </c>
      <c r="F204">
        <v>48</v>
      </c>
      <c r="G204" t="s">
        <v>83</v>
      </c>
      <c r="H204" t="s">
        <v>121</v>
      </c>
      <c r="I204" t="s">
        <v>124</v>
      </c>
      <c r="J204">
        <v>55</v>
      </c>
      <c r="K204">
        <v>58.3</v>
      </c>
      <c r="L204">
        <v>55</v>
      </c>
      <c r="M204">
        <v>58.3</v>
      </c>
      <c r="N204">
        <v>27</v>
      </c>
      <c r="O204" t="s">
        <v>134</v>
      </c>
      <c r="P204">
        <v>2021</v>
      </c>
    </row>
    <row r="205" spans="1:16">
      <c r="A205">
        <v>44469</v>
      </c>
      <c r="B205" t="s">
        <v>29</v>
      </c>
      <c r="C205">
        <v>9</v>
      </c>
      <c r="D205" t="s">
        <v>69</v>
      </c>
      <c r="E205" t="s">
        <v>71</v>
      </c>
      <c r="F205">
        <v>50</v>
      </c>
      <c r="G205" t="s">
        <v>113</v>
      </c>
      <c r="H205" t="s">
        <v>120</v>
      </c>
      <c r="I205" t="s">
        <v>123</v>
      </c>
      <c r="J205">
        <v>112</v>
      </c>
      <c r="K205">
        <v>146.72</v>
      </c>
      <c r="L205">
        <v>1008</v>
      </c>
      <c r="M205">
        <v>1320.48</v>
      </c>
      <c r="N205">
        <v>30</v>
      </c>
      <c r="O205" t="s">
        <v>134</v>
      </c>
      <c r="P205">
        <v>2021</v>
      </c>
    </row>
    <row r="206" spans="1:16">
      <c r="A206">
        <v>44469</v>
      </c>
      <c r="B206" t="s">
        <v>35</v>
      </c>
      <c r="C206">
        <v>5</v>
      </c>
      <c r="D206" t="s">
        <v>69</v>
      </c>
      <c r="E206" t="s">
        <v>71</v>
      </c>
      <c r="F206">
        <v>47</v>
      </c>
      <c r="G206" t="s">
        <v>85</v>
      </c>
      <c r="H206" t="s">
        <v>119</v>
      </c>
      <c r="I206" t="s">
        <v>123</v>
      </c>
      <c r="J206">
        <v>75</v>
      </c>
      <c r="K206">
        <v>85.5</v>
      </c>
      <c r="L206">
        <v>375</v>
      </c>
      <c r="M206">
        <v>427.5</v>
      </c>
      <c r="N206">
        <v>30</v>
      </c>
      <c r="O206" t="s">
        <v>134</v>
      </c>
      <c r="P206">
        <v>2021</v>
      </c>
    </row>
    <row r="207" spans="1:16">
      <c r="A207">
        <v>44470</v>
      </c>
      <c r="B207" t="s">
        <v>48</v>
      </c>
      <c r="C207">
        <v>14</v>
      </c>
      <c r="D207" t="s">
        <v>69</v>
      </c>
      <c r="E207" t="s">
        <v>72</v>
      </c>
      <c r="F207">
        <v>14</v>
      </c>
      <c r="G207" t="s">
        <v>99</v>
      </c>
      <c r="H207" t="s">
        <v>121</v>
      </c>
      <c r="I207" t="s">
        <v>122</v>
      </c>
      <c r="J207">
        <v>148</v>
      </c>
      <c r="K207">
        <v>201.28</v>
      </c>
      <c r="L207">
        <v>2072</v>
      </c>
      <c r="M207">
        <v>2817.92</v>
      </c>
      <c r="N207">
        <v>1</v>
      </c>
      <c r="O207" t="s">
        <v>135</v>
      </c>
      <c r="P207">
        <v>2021</v>
      </c>
    </row>
    <row r="208" spans="1:16">
      <c r="A208">
        <v>44471</v>
      </c>
      <c r="B208" t="s">
        <v>29</v>
      </c>
      <c r="C208">
        <v>15</v>
      </c>
      <c r="D208" t="s">
        <v>70</v>
      </c>
      <c r="E208" t="s">
        <v>71</v>
      </c>
      <c r="F208">
        <v>28</v>
      </c>
      <c r="G208" t="s">
        <v>113</v>
      </c>
      <c r="H208" t="s">
        <v>120</v>
      </c>
      <c r="I208" t="s">
        <v>123</v>
      </c>
      <c r="J208">
        <v>112</v>
      </c>
      <c r="K208">
        <v>146.72</v>
      </c>
      <c r="L208">
        <v>1680</v>
      </c>
      <c r="M208">
        <v>2200.8000000000002</v>
      </c>
      <c r="N208">
        <v>2</v>
      </c>
      <c r="O208" t="s">
        <v>135</v>
      </c>
      <c r="P208">
        <v>2021</v>
      </c>
    </row>
    <row r="209" spans="1:16">
      <c r="A209">
        <v>44472</v>
      </c>
      <c r="B209" t="s">
        <v>60</v>
      </c>
      <c r="C209">
        <v>9</v>
      </c>
      <c r="D209" t="s">
        <v>70</v>
      </c>
      <c r="E209" t="s">
        <v>71</v>
      </c>
      <c r="F209">
        <v>21</v>
      </c>
      <c r="G209" t="s">
        <v>112</v>
      </c>
      <c r="H209" t="s">
        <v>120</v>
      </c>
      <c r="I209" t="s">
        <v>122</v>
      </c>
      <c r="J209">
        <v>150</v>
      </c>
      <c r="K209">
        <v>210</v>
      </c>
      <c r="L209">
        <v>1350</v>
      </c>
      <c r="M209">
        <v>1890</v>
      </c>
      <c r="N209">
        <v>3</v>
      </c>
      <c r="O209" t="s">
        <v>135</v>
      </c>
      <c r="P209">
        <v>2021</v>
      </c>
    </row>
    <row r="210" spans="1:16">
      <c r="A210">
        <v>44475</v>
      </c>
      <c r="B210" t="s">
        <v>24</v>
      </c>
      <c r="C210">
        <v>1</v>
      </c>
      <c r="D210" t="s">
        <v>70</v>
      </c>
      <c r="E210" t="s">
        <v>71</v>
      </c>
      <c r="F210">
        <v>17</v>
      </c>
      <c r="G210" t="s">
        <v>77</v>
      </c>
      <c r="H210" t="s">
        <v>121</v>
      </c>
      <c r="I210" t="s">
        <v>125</v>
      </c>
      <c r="J210">
        <v>5</v>
      </c>
      <c r="K210">
        <v>6.7</v>
      </c>
      <c r="L210">
        <v>5</v>
      </c>
      <c r="M210">
        <v>6.7</v>
      </c>
      <c r="N210">
        <v>6</v>
      </c>
      <c r="O210" t="s">
        <v>135</v>
      </c>
      <c r="P210">
        <v>2021</v>
      </c>
    </row>
    <row r="211" spans="1:16">
      <c r="A211">
        <v>44475</v>
      </c>
      <c r="B211" t="s">
        <v>63</v>
      </c>
      <c r="C211">
        <v>12</v>
      </c>
      <c r="D211" t="s">
        <v>69</v>
      </c>
      <c r="E211" t="s">
        <v>71</v>
      </c>
      <c r="F211">
        <v>53</v>
      </c>
      <c r="G211" t="s">
        <v>116</v>
      </c>
      <c r="H211" t="s">
        <v>121</v>
      </c>
      <c r="I211" t="s">
        <v>123</v>
      </c>
      <c r="J211">
        <v>90</v>
      </c>
      <c r="K211">
        <v>96.3</v>
      </c>
      <c r="L211">
        <v>1080</v>
      </c>
      <c r="M211">
        <v>1155.5999999999999</v>
      </c>
      <c r="N211">
        <v>6</v>
      </c>
      <c r="O211" t="s">
        <v>135</v>
      </c>
      <c r="P211">
        <v>2021</v>
      </c>
    </row>
    <row r="212" spans="1:16">
      <c r="A212">
        <v>44476</v>
      </c>
      <c r="B212" t="s">
        <v>62</v>
      </c>
      <c r="C212">
        <v>6</v>
      </c>
      <c r="D212" t="s">
        <v>70</v>
      </c>
      <c r="E212" t="s">
        <v>72</v>
      </c>
      <c r="F212">
        <v>16</v>
      </c>
      <c r="G212" t="s">
        <v>115</v>
      </c>
      <c r="H212" t="s">
        <v>121</v>
      </c>
      <c r="I212" t="s">
        <v>125</v>
      </c>
      <c r="J212">
        <v>18</v>
      </c>
      <c r="K212">
        <v>24.66</v>
      </c>
      <c r="L212">
        <v>108</v>
      </c>
      <c r="M212">
        <v>147.96</v>
      </c>
      <c r="N212">
        <v>7</v>
      </c>
      <c r="O212" t="s">
        <v>135</v>
      </c>
      <c r="P212">
        <v>2021</v>
      </c>
    </row>
    <row r="213" spans="1:16">
      <c r="A213">
        <v>44478</v>
      </c>
      <c r="B213" t="s">
        <v>21</v>
      </c>
      <c r="C213">
        <v>5</v>
      </c>
      <c r="D213" t="s">
        <v>70</v>
      </c>
      <c r="E213" t="s">
        <v>72</v>
      </c>
      <c r="F213">
        <v>24</v>
      </c>
      <c r="G213" t="s">
        <v>74</v>
      </c>
      <c r="H213" t="s">
        <v>118</v>
      </c>
      <c r="I213" t="s">
        <v>123</v>
      </c>
      <c r="J213">
        <v>72</v>
      </c>
      <c r="K213">
        <v>79.92</v>
      </c>
      <c r="L213">
        <v>360</v>
      </c>
      <c r="M213">
        <v>399.6</v>
      </c>
      <c r="N213">
        <v>9</v>
      </c>
      <c r="O213" t="s">
        <v>135</v>
      </c>
      <c r="P213">
        <v>2021</v>
      </c>
    </row>
    <row r="214" spans="1:16">
      <c r="A214">
        <v>44478</v>
      </c>
      <c r="B214" t="s">
        <v>38</v>
      </c>
      <c r="C214">
        <v>11</v>
      </c>
      <c r="D214" t="s">
        <v>69</v>
      </c>
      <c r="E214" t="s">
        <v>72</v>
      </c>
      <c r="F214">
        <v>13</v>
      </c>
      <c r="G214" t="s">
        <v>88</v>
      </c>
      <c r="H214" t="s">
        <v>121</v>
      </c>
      <c r="I214" t="s">
        <v>123</v>
      </c>
      <c r="J214">
        <v>89</v>
      </c>
      <c r="K214">
        <v>117.48</v>
      </c>
      <c r="L214">
        <v>979</v>
      </c>
      <c r="M214">
        <v>1292.28</v>
      </c>
      <c r="N214">
        <v>9</v>
      </c>
      <c r="O214" t="s">
        <v>135</v>
      </c>
      <c r="P214">
        <v>2021</v>
      </c>
    </row>
    <row r="215" spans="1:16">
      <c r="A215">
        <v>44479</v>
      </c>
      <c r="B215" t="s">
        <v>24</v>
      </c>
      <c r="C215">
        <v>14</v>
      </c>
      <c r="D215" t="s">
        <v>70</v>
      </c>
      <c r="E215" t="s">
        <v>72</v>
      </c>
      <c r="F215">
        <v>20</v>
      </c>
      <c r="G215" t="s">
        <v>77</v>
      </c>
      <c r="H215" t="s">
        <v>121</v>
      </c>
      <c r="I215" t="s">
        <v>125</v>
      </c>
      <c r="J215">
        <v>5</v>
      </c>
      <c r="K215">
        <v>6.7</v>
      </c>
      <c r="L215">
        <v>70</v>
      </c>
      <c r="M215">
        <v>93.8</v>
      </c>
      <c r="N215">
        <v>10</v>
      </c>
      <c r="O215" t="s">
        <v>135</v>
      </c>
      <c r="P215">
        <v>2021</v>
      </c>
    </row>
    <row r="216" spans="1:16">
      <c r="A216">
        <v>44480</v>
      </c>
      <c r="B216" t="s">
        <v>51</v>
      </c>
      <c r="C216">
        <v>15</v>
      </c>
      <c r="D216" t="s">
        <v>70</v>
      </c>
      <c r="E216" t="s">
        <v>72</v>
      </c>
      <c r="F216">
        <v>24</v>
      </c>
      <c r="G216" t="s">
        <v>103</v>
      </c>
      <c r="H216" t="s">
        <v>120</v>
      </c>
      <c r="I216" t="s">
        <v>124</v>
      </c>
      <c r="J216">
        <v>44</v>
      </c>
      <c r="K216">
        <v>48.4</v>
      </c>
      <c r="L216">
        <v>660</v>
      </c>
      <c r="M216">
        <v>726</v>
      </c>
      <c r="N216">
        <v>11</v>
      </c>
      <c r="O216" t="s">
        <v>135</v>
      </c>
      <c r="P216">
        <v>2021</v>
      </c>
    </row>
    <row r="217" spans="1:16">
      <c r="A217">
        <v>44481</v>
      </c>
      <c r="B217" t="s">
        <v>46</v>
      </c>
      <c r="C217">
        <v>8</v>
      </c>
      <c r="D217" t="s">
        <v>69</v>
      </c>
      <c r="E217" t="s">
        <v>71</v>
      </c>
      <c r="F217">
        <v>44</v>
      </c>
      <c r="G217" t="s">
        <v>97</v>
      </c>
      <c r="H217" t="s">
        <v>121</v>
      </c>
      <c r="I217" t="s">
        <v>124</v>
      </c>
      <c r="J217">
        <v>48</v>
      </c>
      <c r="K217">
        <v>57.12</v>
      </c>
      <c r="L217">
        <v>384</v>
      </c>
      <c r="M217">
        <v>456.96</v>
      </c>
      <c r="N217">
        <v>12</v>
      </c>
      <c r="O217" t="s">
        <v>135</v>
      </c>
      <c r="P217">
        <v>2021</v>
      </c>
    </row>
    <row r="218" spans="1:16">
      <c r="A218">
        <v>44486</v>
      </c>
      <c r="B218" t="s">
        <v>36</v>
      </c>
      <c r="C218">
        <v>13</v>
      </c>
      <c r="D218" t="s">
        <v>70</v>
      </c>
      <c r="E218" t="s">
        <v>71</v>
      </c>
      <c r="F218">
        <v>52</v>
      </c>
      <c r="G218" t="s">
        <v>86</v>
      </c>
      <c r="H218" t="s">
        <v>119</v>
      </c>
      <c r="I218" t="s">
        <v>123</v>
      </c>
      <c r="J218">
        <v>98</v>
      </c>
      <c r="K218">
        <v>103.88</v>
      </c>
      <c r="L218">
        <v>1274</v>
      </c>
      <c r="M218">
        <v>1350.44</v>
      </c>
      <c r="N218">
        <v>17</v>
      </c>
      <c r="O218" t="s">
        <v>135</v>
      </c>
      <c r="P218">
        <v>2021</v>
      </c>
    </row>
    <row r="219" spans="1:16">
      <c r="A219">
        <v>44487</v>
      </c>
      <c r="B219" t="s">
        <v>27</v>
      </c>
      <c r="C219">
        <v>6</v>
      </c>
      <c r="D219" t="s">
        <v>69</v>
      </c>
      <c r="E219" t="s">
        <v>72</v>
      </c>
      <c r="F219">
        <v>16</v>
      </c>
      <c r="G219" t="s">
        <v>100</v>
      </c>
      <c r="H219" t="s">
        <v>117</v>
      </c>
      <c r="I219" t="s">
        <v>125</v>
      </c>
      <c r="J219">
        <v>7</v>
      </c>
      <c r="K219">
        <v>8.33</v>
      </c>
      <c r="L219">
        <v>42</v>
      </c>
      <c r="M219">
        <v>49.98</v>
      </c>
      <c r="N219">
        <v>18</v>
      </c>
      <c r="O219" t="s">
        <v>135</v>
      </c>
      <c r="P219">
        <v>2021</v>
      </c>
    </row>
    <row r="220" spans="1:16">
      <c r="A220">
        <v>44487</v>
      </c>
      <c r="B220" t="s">
        <v>52</v>
      </c>
      <c r="C220">
        <v>13</v>
      </c>
      <c r="D220" t="s">
        <v>69</v>
      </c>
      <c r="E220" t="s">
        <v>72</v>
      </c>
      <c r="F220">
        <v>16</v>
      </c>
      <c r="G220" t="s">
        <v>104</v>
      </c>
      <c r="H220" t="s">
        <v>117</v>
      </c>
      <c r="I220" t="s">
        <v>122</v>
      </c>
      <c r="J220">
        <v>126</v>
      </c>
      <c r="K220">
        <v>162.54</v>
      </c>
      <c r="L220">
        <v>1638</v>
      </c>
      <c r="M220">
        <v>2113.02</v>
      </c>
      <c r="N220">
        <v>18</v>
      </c>
      <c r="O220" t="s">
        <v>135</v>
      </c>
      <c r="P220">
        <v>2021</v>
      </c>
    </row>
    <row r="221" spans="1:16">
      <c r="A221">
        <v>44491</v>
      </c>
      <c r="B221" t="s">
        <v>51</v>
      </c>
      <c r="C221">
        <v>7</v>
      </c>
      <c r="D221" t="s">
        <v>70</v>
      </c>
      <c r="E221" t="s">
        <v>72</v>
      </c>
      <c r="F221">
        <v>52</v>
      </c>
      <c r="G221" t="s">
        <v>103</v>
      </c>
      <c r="H221" t="s">
        <v>120</v>
      </c>
      <c r="I221" t="s">
        <v>124</v>
      </c>
      <c r="J221">
        <v>44</v>
      </c>
      <c r="K221">
        <v>48.4</v>
      </c>
      <c r="L221">
        <v>308</v>
      </c>
      <c r="M221">
        <v>338.8</v>
      </c>
      <c r="N221">
        <v>22</v>
      </c>
      <c r="O221" t="s">
        <v>135</v>
      </c>
      <c r="P221">
        <v>2021</v>
      </c>
    </row>
    <row r="222" spans="1:16">
      <c r="A222">
        <v>44491</v>
      </c>
      <c r="B222" t="s">
        <v>20</v>
      </c>
      <c r="C222">
        <v>13</v>
      </c>
      <c r="D222" t="s">
        <v>69</v>
      </c>
      <c r="E222" t="s">
        <v>72</v>
      </c>
      <c r="F222">
        <v>20</v>
      </c>
      <c r="G222" t="s">
        <v>73</v>
      </c>
      <c r="H222" t="s">
        <v>117</v>
      </c>
      <c r="I222" t="s">
        <v>122</v>
      </c>
      <c r="J222">
        <v>144</v>
      </c>
      <c r="K222">
        <v>156.96</v>
      </c>
      <c r="L222">
        <v>1872</v>
      </c>
      <c r="M222">
        <v>2040.48</v>
      </c>
      <c r="N222">
        <v>22</v>
      </c>
      <c r="O222" t="s">
        <v>135</v>
      </c>
      <c r="P222">
        <v>2021</v>
      </c>
    </row>
    <row r="223" spans="1:16">
      <c r="A223">
        <v>44491</v>
      </c>
      <c r="B223" t="s">
        <v>57</v>
      </c>
      <c r="C223">
        <v>1</v>
      </c>
      <c r="D223" t="s">
        <v>70</v>
      </c>
      <c r="E223" t="s">
        <v>72</v>
      </c>
      <c r="F223">
        <v>31</v>
      </c>
      <c r="G223" t="s">
        <v>109</v>
      </c>
      <c r="H223" t="s">
        <v>119</v>
      </c>
      <c r="I223" t="s">
        <v>125</v>
      </c>
      <c r="J223">
        <v>6</v>
      </c>
      <c r="K223">
        <v>7.8599999999999994</v>
      </c>
      <c r="L223">
        <v>6</v>
      </c>
      <c r="M223">
        <v>7.8599999999999994</v>
      </c>
      <c r="N223">
        <v>22</v>
      </c>
      <c r="O223" t="s">
        <v>135</v>
      </c>
      <c r="P223">
        <v>2021</v>
      </c>
    </row>
    <row r="224" spans="1:16">
      <c r="A224">
        <v>44493</v>
      </c>
      <c r="B224" t="s">
        <v>51</v>
      </c>
      <c r="C224">
        <v>3</v>
      </c>
      <c r="D224" t="s">
        <v>68</v>
      </c>
      <c r="E224" t="s">
        <v>72</v>
      </c>
      <c r="F224">
        <v>46</v>
      </c>
      <c r="G224" t="s">
        <v>103</v>
      </c>
      <c r="H224" t="s">
        <v>120</v>
      </c>
      <c r="I224" t="s">
        <v>124</v>
      </c>
      <c r="J224">
        <v>44</v>
      </c>
      <c r="K224">
        <v>48.4</v>
      </c>
      <c r="L224">
        <v>132</v>
      </c>
      <c r="M224">
        <v>145.19999999999999</v>
      </c>
      <c r="N224">
        <v>24</v>
      </c>
      <c r="O224" t="s">
        <v>135</v>
      </c>
      <c r="P224">
        <v>2021</v>
      </c>
    </row>
    <row r="225" spans="1:16">
      <c r="A225">
        <v>44494</v>
      </c>
      <c r="B225" t="s">
        <v>31</v>
      </c>
      <c r="C225">
        <v>9</v>
      </c>
      <c r="D225" t="s">
        <v>69</v>
      </c>
      <c r="E225" t="s">
        <v>72</v>
      </c>
      <c r="F225">
        <v>32</v>
      </c>
      <c r="G225" t="s">
        <v>81</v>
      </c>
      <c r="H225" t="s">
        <v>118</v>
      </c>
      <c r="I225" t="s">
        <v>123</v>
      </c>
      <c r="J225">
        <v>76</v>
      </c>
      <c r="K225">
        <v>82.08</v>
      </c>
      <c r="L225">
        <v>684</v>
      </c>
      <c r="M225">
        <v>738.72</v>
      </c>
      <c r="N225">
        <v>25</v>
      </c>
      <c r="O225" t="s">
        <v>135</v>
      </c>
      <c r="P225">
        <v>2021</v>
      </c>
    </row>
    <row r="226" spans="1:16">
      <c r="A226">
        <v>44495</v>
      </c>
      <c r="B226" t="s">
        <v>23</v>
      </c>
      <c r="C226">
        <v>6</v>
      </c>
      <c r="D226" t="s">
        <v>68</v>
      </c>
      <c r="E226" t="s">
        <v>72</v>
      </c>
      <c r="F226">
        <v>2</v>
      </c>
      <c r="G226" t="s">
        <v>76</v>
      </c>
      <c r="H226" t="s">
        <v>119</v>
      </c>
      <c r="I226" t="s">
        <v>124</v>
      </c>
      <c r="J226">
        <v>44</v>
      </c>
      <c r="K226">
        <v>48.84</v>
      </c>
      <c r="L226">
        <v>264</v>
      </c>
      <c r="M226">
        <v>293.04000000000002</v>
      </c>
      <c r="N226">
        <v>26</v>
      </c>
      <c r="O226" t="s">
        <v>135</v>
      </c>
      <c r="P226">
        <v>2021</v>
      </c>
    </row>
    <row r="227" spans="1:16">
      <c r="A227">
        <v>44497</v>
      </c>
      <c r="B227" t="s">
        <v>45</v>
      </c>
      <c r="C227">
        <v>1</v>
      </c>
      <c r="D227" t="s">
        <v>70</v>
      </c>
      <c r="E227" t="s">
        <v>72</v>
      </c>
      <c r="F227">
        <v>4</v>
      </c>
      <c r="G227" t="s">
        <v>96</v>
      </c>
      <c r="H227" t="s">
        <v>119</v>
      </c>
      <c r="I227" t="s">
        <v>123</v>
      </c>
      <c r="J227">
        <v>83</v>
      </c>
      <c r="K227">
        <v>94.62</v>
      </c>
      <c r="L227">
        <v>83</v>
      </c>
      <c r="M227">
        <v>94.62</v>
      </c>
      <c r="N227">
        <v>28</v>
      </c>
      <c r="O227" t="s">
        <v>135</v>
      </c>
      <c r="P227">
        <v>2021</v>
      </c>
    </row>
    <row r="228" spans="1:16">
      <c r="A228">
        <v>44498</v>
      </c>
      <c r="B228" t="s">
        <v>21</v>
      </c>
      <c r="C228">
        <v>14</v>
      </c>
      <c r="D228" t="s">
        <v>69</v>
      </c>
      <c r="E228" t="s">
        <v>71</v>
      </c>
      <c r="F228">
        <v>53</v>
      </c>
      <c r="G228" t="s">
        <v>74</v>
      </c>
      <c r="H228" t="s">
        <v>118</v>
      </c>
      <c r="I228" t="s">
        <v>123</v>
      </c>
      <c r="J228">
        <v>72</v>
      </c>
      <c r="K228">
        <v>79.92</v>
      </c>
      <c r="L228">
        <v>1008</v>
      </c>
      <c r="M228">
        <v>1118.8800000000001</v>
      </c>
      <c r="N228">
        <v>29</v>
      </c>
      <c r="O228" t="s">
        <v>135</v>
      </c>
      <c r="P228">
        <v>2021</v>
      </c>
    </row>
    <row r="229" spans="1:16">
      <c r="A229">
        <v>44500</v>
      </c>
      <c r="B229" t="s">
        <v>52</v>
      </c>
      <c r="C229">
        <v>6</v>
      </c>
      <c r="D229" t="s">
        <v>69</v>
      </c>
      <c r="E229" t="s">
        <v>72</v>
      </c>
      <c r="F229">
        <v>49</v>
      </c>
      <c r="G229" t="s">
        <v>104</v>
      </c>
      <c r="H229" t="s">
        <v>117</v>
      </c>
      <c r="I229" t="s">
        <v>122</v>
      </c>
      <c r="J229">
        <v>126</v>
      </c>
      <c r="K229">
        <v>162.54</v>
      </c>
      <c r="L229">
        <v>756</v>
      </c>
      <c r="M229">
        <v>975.24</v>
      </c>
      <c r="N229">
        <v>31</v>
      </c>
      <c r="O229" t="s">
        <v>135</v>
      </c>
      <c r="P229">
        <v>2021</v>
      </c>
    </row>
    <row r="230" spans="1:16">
      <c r="A230">
        <v>44503</v>
      </c>
      <c r="B230" t="s">
        <v>22</v>
      </c>
      <c r="C230">
        <v>12</v>
      </c>
      <c r="D230" t="s">
        <v>70</v>
      </c>
      <c r="E230" t="s">
        <v>72</v>
      </c>
      <c r="F230">
        <v>51</v>
      </c>
      <c r="G230" t="s">
        <v>75</v>
      </c>
      <c r="H230" t="s">
        <v>120</v>
      </c>
      <c r="I230" t="s">
        <v>123</v>
      </c>
      <c r="J230">
        <v>112</v>
      </c>
      <c r="K230">
        <v>122.08</v>
      </c>
      <c r="L230">
        <v>1344</v>
      </c>
      <c r="M230">
        <v>1464.96</v>
      </c>
      <c r="N230">
        <v>3</v>
      </c>
      <c r="O230" t="s">
        <v>136</v>
      </c>
      <c r="P230">
        <v>2021</v>
      </c>
    </row>
    <row r="231" spans="1:16">
      <c r="A231">
        <v>44506</v>
      </c>
      <c r="B231" t="s">
        <v>63</v>
      </c>
      <c r="C231">
        <v>10</v>
      </c>
      <c r="D231" t="s">
        <v>70</v>
      </c>
      <c r="E231" t="s">
        <v>71</v>
      </c>
      <c r="F231">
        <v>30</v>
      </c>
      <c r="G231" t="s">
        <v>116</v>
      </c>
      <c r="H231" t="s">
        <v>121</v>
      </c>
      <c r="I231" t="s">
        <v>123</v>
      </c>
      <c r="J231">
        <v>90</v>
      </c>
      <c r="K231">
        <v>96.3</v>
      </c>
      <c r="L231">
        <v>900</v>
      </c>
      <c r="M231">
        <v>963</v>
      </c>
      <c r="N231">
        <v>6</v>
      </c>
      <c r="O231" t="s">
        <v>136</v>
      </c>
      <c r="P231">
        <v>2021</v>
      </c>
    </row>
    <row r="232" spans="1:16">
      <c r="A232">
        <v>44508</v>
      </c>
      <c r="B232" t="s">
        <v>56</v>
      </c>
      <c r="C232">
        <v>15</v>
      </c>
      <c r="D232" t="s">
        <v>70</v>
      </c>
      <c r="E232" t="s">
        <v>71</v>
      </c>
      <c r="F232">
        <v>8</v>
      </c>
      <c r="G232" t="s">
        <v>108</v>
      </c>
      <c r="H232" t="s">
        <v>119</v>
      </c>
      <c r="I232" t="s">
        <v>124</v>
      </c>
      <c r="J232">
        <v>43</v>
      </c>
      <c r="K232">
        <v>47.73</v>
      </c>
      <c r="L232">
        <v>645</v>
      </c>
      <c r="M232">
        <v>715.95</v>
      </c>
      <c r="N232">
        <v>8</v>
      </c>
      <c r="O232" t="s">
        <v>136</v>
      </c>
      <c r="P232">
        <v>2021</v>
      </c>
    </row>
    <row r="233" spans="1:16">
      <c r="A233">
        <v>44510</v>
      </c>
      <c r="B233" t="s">
        <v>30</v>
      </c>
      <c r="C233">
        <v>6</v>
      </c>
      <c r="D233" t="s">
        <v>69</v>
      </c>
      <c r="E233" t="s">
        <v>72</v>
      </c>
      <c r="F233">
        <v>28</v>
      </c>
      <c r="G233" t="s">
        <v>80</v>
      </c>
      <c r="H233" t="s">
        <v>118</v>
      </c>
      <c r="I233" t="s">
        <v>122</v>
      </c>
      <c r="J233">
        <v>120</v>
      </c>
      <c r="K233">
        <v>162</v>
      </c>
      <c r="L233">
        <v>720</v>
      </c>
      <c r="M233">
        <v>972</v>
      </c>
      <c r="N233">
        <v>10</v>
      </c>
      <c r="O233" t="s">
        <v>136</v>
      </c>
      <c r="P233">
        <v>2021</v>
      </c>
    </row>
    <row r="234" spans="1:16">
      <c r="A234">
        <v>44511</v>
      </c>
      <c r="B234" t="s">
        <v>37</v>
      </c>
      <c r="C234">
        <v>12</v>
      </c>
      <c r="D234" t="s">
        <v>68</v>
      </c>
      <c r="E234" t="s">
        <v>71</v>
      </c>
      <c r="F234">
        <v>39</v>
      </c>
      <c r="G234" t="s">
        <v>87</v>
      </c>
      <c r="H234" t="s">
        <v>118</v>
      </c>
      <c r="I234" t="s">
        <v>123</v>
      </c>
      <c r="J234">
        <v>90</v>
      </c>
      <c r="K234">
        <v>115.2</v>
      </c>
      <c r="L234">
        <v>1080</v>
      </c>
      <c r="M234">
        <v>1382.4</v>
      </c>
      <c r="N234">
        <v>11</v>
      </c>
      <c r="O234" t="s">
        <v>136</v>
      </c>
      <c r="P234">
        <v>2021</v>
      </c>
    </row>
    <row r="235" spans="1:16">
      <c r="A235">
        <v>44512</v>
      </c>
      <c r="B235" t="s">
        <v>40</v>
      </c>
      <c r="C235">
        <v>3</v>
      </c>
      <c r="D235" t="s">
        <v>69</v>
      </c>
      <c r="E235" t="s">
        <v>72</v>
      </c>
      <c r="F235">
        <v>26</v>
      </c>
      <c r="G235" t="s">
        <v>90</v>
      </c>
      <c r="H235" t="s">
        <v>120</v>
      </c>
      <c r="I235" t="s">
        <v>122</v>
      </c>
      <c r="J235">
        <v>148</v>
      </c>
      <c r="K235">
        <v>164.28</v>
      </c>
      <c r="L235">
        <v>444</v>
      </c>
      <c r="M235">
        <v>492.84</v>
      </c>
      <c r="N235">
        <v>12</v>
      </c>
      <c r="O235" t="s">
        <v>136</v>
      </c>
      <c r="P235">
        <v>2021</v>
      </c>
    </row>
    <row r="236" spans="1:16">
      <c r="A236">
        <v>44520</v>
      </c>
      <c r="B236" t="s">
        <v>33</v>
      </c>
      <c r="C236">
        <v>14</v>
      </c>
      <c r="D236" t="s">
        <v>69</v>
      </c>
      <c r="E236" t="s">
        <v>71</v>
      </c>
      <c r="F236">
        <v>18</v>
      </c>
      <c r="G236" t="s">
        <v>83</v>
      </c>
      <c r="H236" t="s">
        <v>121</v>
      </c>
      <c r="I236" t="s">
        <v>124</v>
      </c>
      <c r="J236">
        <v>55</v>
      </c>
      <c r="K236">
        <v>58.3</v>
      </c>
      <c r="L236">
        <v>770</v>
      </c>
      <c r="M236">
        <v>816.19999999999993</v>
      </c>
      <c r="N236">
        <v>20</v>
      </c>
      <c r="O236" t="s">
        <v>136</v>
      </c>
      <c r="P236">
        <v>2021</v>
      </c>
    </row>
    <row r="237" spans="1:16">
      <c r="A237">
        <v>44520</v>
      </c>
      <c r="B237" t="s">
        <v>45</v>
      </c>
      <c r="C237">
        <v>11</v>
      </c>
      <c r="D237" t="s">
        <v>69</v>
      </c>
      <c r="E237" t="s">
        <v>72</v>
      </c>
      <c r="F237">
        <v>17</v>
      </c>
      <c r="G237" t="s">
        <v>96</v>
      </c>
      <c r="H237" t="s">
        <v>119</v>
      </c>
      <c r="I237" t="s">
        <v>123</v>
      </c>
      <c r="J237">
        <v>83</v>
      </c>
      <c r="K237">
        <v>94.62</v>
      </c>
      <c r="L237">
        <v>913</v>
      </c>
      <c r="M237">
        <v>1040.82</v>
      </c>
      <c r="N237">
        <v>20</v>
      </c>
      <c r="O237" t="s">
        <v>136</v>
      </c>
      <c r="P237">
        <v>2021</v>
      </c>
    </row>
    <row r="238" spans="1:16">
      <c r="A238">
        <v>44521</v>
      </c>
      <c r="B238" t="s">
        <v>29</v>
      </c>
      <c r="C238">
        <v>1</v>
      </c>
      <c r="D238" t="s">
        <v>68</v>
      </c>
      <c r="E238" t="s">
        <v>71</v>
      </c>
      <c r="F238">
        <v>40</v>
      </c>
      <c r="G238" t="s">
        <v>113</v>
      </c>
      <c r="H238" t="s">
        <v>120</v>
      </c>
      <c r="I238" t="s">
        <v>123</v>
      </c>
      <c r="J238">
        <v>112</v>
      </c>
      <c r="K238">
        <v>146.72</v>
      </c>
      <c r="L238">
        <v>112</v>
      </c>
      <c r="M238">
        <v>146.72</v>
      </c>
      <c r="N238">
        <v>21</v>
      </c>
      <c r="O238" t="s">
        <v>136</v>
      </c>
      <c r="P238">
        <v>2021</v>
      </c>
    </row>
    <row r="239" spans="1:16">
      <c r="A239">
        <v>44521</v>
      </c>
      <c r="B239" t="s">
        <v>35</v>
      </c>
      <c r="C239">
        <v>1</v>
      </c>
      <c r="D239" t="s">
        <v>69</v>
      </c>
      <c r="E239" t="s">
        <v>72</v>
      </c>
      <c r="F239">
        <v>18</v>
      </c>
      <c r="G239" t="s">
        <v>85</v>
      </c>
      <c r="H239" t="s">
        <v>119</v>
      </c>
      <c r="I239" t="s">
        <v>123</v>
      </c>
      <c r="J239">
        <v>75</v>
      </c>
      <c r="K239">
        <v>85.5</v>
      </c>
      <c r="L239">
        <v>75</v>
      </c>
      <c r="M239">
        <v>85.5</v>
      </c>
      <c r="N239">
        <v>21</v>
      </c>
      <c r="O239" t="s">
        <v>136</v>
      </c>
      <c r="P239">
        <v>2021</v>
      </c>
    </row>
    <row r="240" spans="1:16">
      <c r="A240">
        <v>44527</v>
      </c>
      <c r="B240" t="s">
        <v>55</v>
      </c>
      <c r="C240">
        <v>8</v>
      </c>
      <c r="D240" t="s">
        <v>69</v>
      </c>
      <c r="E240" t="s">
        <v>71</v>
      </c>
      <c r="F240">
        <v>25</v>
      </c>
      <c r="G240" t="s">
        <v>107</v>
      </c>
      <c r="H240" t="s">
        <v>120</v>
      </c>
      <c r="I240" t="s">
        <v>123</v>
      </c>
      <c r="J240">
        <v>73</v>
      </c>
      <c r="K240">
        <v>94.17</v>
      </c>
      <c r="L240">
        <v>584</v>
      </c>
      <c r="M240">
        <v>753.36</v>
      </c>
      <c r="N240">
        <v>27</v>
      </c>
      <c r="O240" t="s">
        <v>136</v>
      </c>
      <c r="P240">
        <v>2021</v>
      </c>
    </row>
    <row r="241" spans="1:16">
      <c r="A241">
        <v>44528</v>
      </c>
      <c r="B241" t="s">
        <v>37</v>
      </c>
      <c r="C241">
        <v>2</v>
      </c>
      <c r="D241" t="s">
        <v>70</v>
      </c>
      <c r="E241" t="s">
        <v>72</v>
      </c>
      <c r="F241">
        <v>23</v>
      </c>
      <c r="G241" t="s">
        <v>87</v>
      </c>
      <c r="H241" t="s">
        <v>118</v>
      </c>
      <c r="I241" t="s">
        <v>123</v>
      </c>
      <c r="J241">
        <v>90</v>
      </c>
      <c r="K241">
        <v>115.2</v>
      </c>
      <c r="L241">
        <v>180</v>
      </c>
      <c r="M241">
        <v>230.4</v>
      </c>
      <c r="N241">
        <v>28</v>
      </c>
      <c r="O241" t="s">
        <v>136</v>
      </c>
      <c r="P241">
        <v>2021</v>
      </c>
    </row>
    <row r="242" spans="1:16">
      <c r="A242">
        <v>44530</v>
      </c>
      <c r="B242" t="s">
        <v>54</v>
      </c>
      <c r="C242">
        <v>15</v>
      </c>
      <c r="D242" t="s">
        <v>70</v>
      </c>
      <c r="E242" t="s">
        <v>71</v>
      </c>
      <c r="F242">
        <v>8</v>
      </c>
      <c r="G242" t="s">
        <v>106</v>
      </c>
      <c r="H242" t="s">
        <v>118</v>
      </c>
      <c r="I242" t="s">
        <v>125</v>
      </c>
      <c r="J242">
        <v>37</v>
      </c>
      <c r="K242">
        <v>42.55</v>
      </c>
      <c r="L242">
        <v>555</v>
      </c>
      <c r="M242">
        <v>638.25</v>
      </c>
      <c r="N242">
        <v>30</v>
      </c>
      <c r="O242" t="s">
        <v>136</v>
      </c>
      <c r="P242">
        <v>2021</v>
      </c>
    </row>
    <row r="243" spans="1:16">
      <c r="A243">
        <v>44532</v>
      </c>
      <c r="B243" t="s">
        <v>41</v>
      </c>
      <c r="C243">
        <v>10</v>
      </c>
      <c r="D243" t="s">
        <v>70</v>
      </c>
      <c r="E243" t="s">
        <v>72</v>
      </c>
      <c r="F243">
        <v>43</v>
      </c>
      <c r="G243" t="s">
        <v>91</v>
      </c>
      <c r="H243" t="s">
        <v>120</v>
      </c>
      <c r="I243" t="s">
        <v>125</v>
      </c>
      <c r="J243">
        <v>13</v>
      </c>
      <c r="K243">
        <v>16.64</v>
      </c>
      <c r="L243">
        <v>130</v>
      </c>
      <c r="M243">
        <v>166.4</v>
      </c>
      <c r="N243">
        <v>2</v>
      </c>
      <c r="O243" t="s">
        <v>137</v>
      </c>
      <c r="P243">
        <v>2021</v>
      </c>
    </row>
    <row r="244" spans="1:16">
      <c r="A244">
        <v>44533</v>
      </c>
      <c r="B244" t="s">
        <v>33</v>
      </c>
      <c r="C244">
        <v>2</v>
      </c>
      <c r="D244" t="s">
        <v>69</v>
      </c>
      <c r="E244" t="s">
        <v>72</v>
      </c>
      <c r="F244">
        <v>0</v>
      </c>
      <c r="G244" t="s">
        <v>83</v>
      </c>
      <c r="H244" t="s">
        <v>121</v>
      </c>
      <c r="I244" t="s">
        <v>124</v>
      </c>
      <c r="J244">
        <v>55</v>
      </c>
      <c r="K244">
        <v>58.3</v>
      </c>
      <c r="L244">
        <v>110</v>
      </c>
      <c r="M244">
        <v>116.6</v>
      </c>
      <c r="N244">
        <v>3</v>
      </c>
      <c r="O244" t="s">
        <v>137</v>
      </c>
      <c r="P244">
        <v>2021</v>
      </c>
    </row>
    <row r="245" spans="1:16">
      <c r="A245">
        <v>44533</v>
      </c>
      <c r="B245" t="s">
        <v>60</v>
      </c>
      <c r="C245">
        <v>8</v>
      </c>
      <c r="D245" t="s">
        <v>69</v>
      </c>
      <c r="E245" t="s">
        <v>71</v>
      </c>
      <c r="F245">
        <v>25</v>
      </c>
      <c r="G245" t="s">
        <v>112</v>
      </c>
      <c r="H245" t="s">
        <v>120</v>
      </c>
      <c r="I245" t="s">
        <v>122</v>
      </c>
      <c r="J245">
        <v>150</v>
      </c>
      <c r="K245">
        <v>210</v>
      </c>
      <c r="L245">
        <v>1200</v>
      </c>
      <c r="M245">
        <v>1680</v>
      </c>
      <c r="N245">
        <v>3</v>
      </c>
      <c r="O245" t="s">
        <v>137</v>
      </c>
      <c r="P245">
        <v>2021</v>
      </c>
    </row>
    <row r="246" spans="1:16">
      <c r="A246">
        <v>44535</v>
      </c>
      <c r="B246" t="s">
        <v>23</v>
      </c>
      <c r="C246">
        <v>15</v>
      </c>
      <c r="D246" t="s">
        <v>70</v>
      </c>
      <c r="E246" t="s">
        <v>72</v>
      </c>
      <c r="F246">
        <v>24</v>
      </c>
      <c r="G246" t="s">
        <v>76</v>
      </c>
      <c r="H246" t="s">
        <v>119</v>
      </c>
      <c r="I246" t="s">
        <v>124</v>
      </c>
      <c r="J246">
        <v>44</v>
      </c>
      <c r="K246">
        <v>48.84</v>
      </c>
      <c r="L246">
        <v>660</v>
      </c>
      <c r="M246">
        <v>732.6</v>
      </c>
      <c r="N246">
        <v>5</v>
      </c>
      <c r="O246" t="s">
        <v>137</v>
      </c>
      <c r="P246">
        <v>2021</v>
      </c>
    </row>
    <row r="247" spans="1:16">
      <c r="A247">
        <v>44535</v>
      </c>
      <c r="B247" t="s">
        <v>40</v>
      </c>
      <c r="C247">
        <v>1</v>
      </c>
      <c r="D247" t="s">
        <v>70</v>
      </c>
      <c r="E247" t="s">
        <v>71</v>
      </c>
      <c r="F247">
        <v>40</v>
      </c>
      <c r="G247" t="s">
        <v>90</v>
      </c>
      <c r="H247" t="s">
        <v>120</v>
      </c>
      <c r="I247" t="s">
        <v>122</v>
      </c>
      <c r="J247">
        <v>148</v>
      </c>
      <c r="K247">
        <v>164.28</v>
      </c>
      <c r="L247">
        <v>148</v>
      </c>
      <c r="M247">
        <v>164.28</v>
      </c>
      <c r="N247">
        <v>5</v>
      </c>
      <c r="O247" t="s">
        <v>137</v>
      </c>
      <c r="P247">
        <v>2021</v>
      </c>
    </row>
    <row r="248" spans="1:16">
      <c r="A248">
        <v>44537</v>
      </c>
      <c r="B248" t="s">
        <v>22</v>
      </c>
      <c r="C248">
        <v>8</v>
      </c>
      <c r="D248" t="s">
        <v>70</v>
      </c>
      <c r="E248" t="s">
        <v>71</v>
      </c>
      <c r="F248">
        <v>7</v>
      </c>
      <c r="G248" t="s">
        <v>75</v>
      </c>
      <c r="H248" t="s">
        <v>120</v>
      </c>
      <c r="I248" t="s">
        <v>123</v>
      </c>
      <c r="J248">
        <v>112</v>
      </c>
      <c r="K248">
        <v>122.08</v>
      </c>
      <c r="L248">
        <v>896</v>
      </c>
      <c r="M248">
        <v>976.64</v>
      </c>
      <c r="N248">
        <v>7</v>
      </c>
      <c r="O248" t="s">
        <v>137</v>
      </c>
      <c r="P248">
        <v>2021</v>
      </c>
    </row>
    <row r="249" spans="1:16">
      <c r="A249">
        <v>44538</v>
      </c>
      <c r="B249" t="s">
        <v>31</v>
      </c>
      <c r="C249">
        <v>14</v>
      </c>
      <c r="D249" t="s">
        <v>70</v>
      </c>
      <c r="E249" t="s">
        <v>71</v>
      </c>
      <c r="F249">
        <v>33</v>
      </c>
      <c r="G249" t="s">
        <v>81</v>
      </c>
      <c r="H249" t="s">
        <v>118</v>
      </c>
      <c r="I249" t="s">
        <v>123</v>
      </c>
      <c r="J249">
        <v>76</v>
      </c>
      <c r="K249">
        <v>82.08</v>
      </c>
      <c r="L249">
        <v>1064</v>
      </c>
      <c r="M249">
        <v>1149.1199999999999</v>
      </c>
      <c r="N249">
        <v>8</v>
      </c>
      <c r="O249" t="s">
        <v>137</v>
      </c>
      <c r="P249">
        <v>2021</v>
      </c>
    </row>
    <row r="250" spans="1:16">
      <c r="A250">
        <v>44544</v>
      </c>
      <c r="B250" t="s">
        <v>30</v>
      </c>
      <c r="C250">
        <v>4</v>
      </c>
      <c r="D250" t="s">
        <v>70</v>
      </c>
      <c r="E250" t="s">
        <v>71</v>
      </c>
      <c r="F250">
        <v>44</v>
      </c>
      <c r="G250" t="s">
        <v>80</v>
      </c>
      <c r="H250" t="s">
        <v>118</v>
      </c>
      <c r="I250" t="s">
        <v>122</v>
      </c>
      <c r="J250">
        <v>120</v>
      </c>
      <c r="K250">
        <v>162</v>
      </c>
      <c r="L250">
        <v>480</v>
      </c>
      <c r="M250">
        <v>648</v>
      </c>
      <c r="N250">
        <v>14</v>
      </c>
      <c r="O250" t="s">
        <v>137</v>
      </c>
      <c r="P250">
        <v>2021</v>
      </c>
    </row>
    <row r="251" spans="1:16">
      <c r="A251">
        <v>44548</v>
      </c>
      <c r="B251" t="s">
        <v>26</v>
      </c>
      <c r="C251">
        <v>2</v>
      </c>
      <c r="D251" t="s">
        <v>70</v>
      </c>
      <c r="E251" t="s">
        <v>72</v>
      </c>
      <c r="F251">
        <v>26</v>
      </c>
      <c r="G251" t="s">
        <v>79</v>
      </c>
      <c r="H251" t="s">
        <v>119</v>
      </c>
      <c r="I251" t="s">
        <v>123</v>
      </c>
      <c r="J251">
        <v>71</v>
      </c>
      <c r="K251">
        <v>80.94</v>
      </c>
      <c r="L251">
        <v>142</v>
      </c>
      <c r="M251">
        <v>161.88</v>
      </c>
      <c r="N251">
        <v>18</v>
      </c>
      <c r="O251" t="s">
        <v>137</v>
      </c>
      <c r="P251">
        <v>2021</v>
      </c>
    </row>
    <row r="252" spans="1:16">
      <c r="A252">
        <v>44548</v>
      </c>
      <c r="B252" t="s">
        <v>42</v>
      </c>
      <c r="C252">
        <v>8</v>
      </c>
      <c r="D252" t="s">
        <v>69</v>
      </c>
      <c r="E252" t="s">
        <v>72</v>
      </c>
      <c r="F252">
        <v>7</v>
      </c>
      <c r="G252" t="s">
        <v>92</v>
      </c>
      <c r="H252" t="s">
        <v>117</v>
      </c>
      <c r="I252" t="s">
        <v>122</v>
      </c>
      <c r="J252">
        <v>121</v>
      </c>
      <c r="K252">
        <v>141.57</v>
      </c>
      <c r="L252">
        <v>968</v>
      </c>
      <c r="M252">
        <v>1132.56</v>
      </c>
      <c r="N252">
        <v>18</v>
      </c>
      <c r="O252" t="s">
        <v>137</v>
      </c>
      <c r="P252">
        <v>2021</v>
      </c>
    </row>
    <row r="253" spans="1:16">
      <c r="A253">
        <v>44549</v>
      </c>
      <c r="B253" t="s">
        <v>32</v>
      </c>
      <c r="C253">
        <v>12</v>
      </c>
      <c r="D253" t="s">
        <v>70</v>
      </c>
      <c r="E253" t="s">
        <v>71</v>
      </c>
      <c r="F253">
        <v>13</v>
      </c>
      <c r="G253" t="s">
        <v>82</v>
      </c>
      <c r="H253" t="s">
        <v>117</v>
      </c>
      <c r="I253" t="s">
        <v>122</v>
      </c>
      <c r="J253">
        <v>141</v>
      </c>
      <c r="K253">
        <v>149.46</v>
      </c>
      <c r="L253">
        <v>1692</v>
      </c>
      <c r="M253">
        <v>1793.52</v>
      </c>
      <c r="N253">
        <v>19</v>
      </c>
      <c r="O253" t="s">
        <v>137</v>
      </c>
      <c r="P253">
        <v>2021</v>
      </c>
    </row>
    <row r="254" spans="1:16">
      <c r="A254">
        <v>44549</v>
      </c>
      <c r="B254" t="s">
        <v>39</v>
      </c>
      <c r="C254">
        <v>3</v>
      </c>
      <c r="D254" t="s">
        <v>68</v>
      </c>
      <c r="E254" t="s">
        <v>71</v>
      </c>
      <c r="F254">
        <v>29</v>
      </c>
      <c r="G254" t="s">
        <v>89</v>
      </c>
      <c r="H254" t="s">
        <v>121</v>
      </c>
      <c r="I254" t="s">
        <v>124</v>
      </c>
      <c r="J254">
        <v>47</v>
      </c>
      <c r="K254">
        <v>53.11</v>
      </c>
      <c r="L254">
        <v>141</v>
      </c>
      <c r="M254">
        <v>159.33000000000001</v>
      </c>
      <c r="N254">
        <v>19</v>
      </c>
      <c r="O254" t="s">
        <v>137</v>
      </c>
      <c r="P254">
        <v>2021</v>
      </c>
    </row>
    <row r="255" spans="1:16">
      <c r="A255">
        <v>44549</v>
      </c>
      <c r="B255" t="s">
        <v>51</v>
      </c>
      <c r="C255">
        <v>10</v>
      </c>
      <c r="D255" t="s">
        <v>69</v>
      </c>
      <c r="E255" t="s">
        <v>71</v>
      </c>
      <c r="F255">
        <v>47</v>
      </c>
      <c r="G255" t="s">
        <v>103</v>
      </c>
      <c r="H255" t="s">
        <v>120</v>
      </c>
      <c r="I255" t="s">
        <v>124</v>
      </c>
      <c r="J255">
        <v>44</v>
      </c>
      <c r="K255">
        <v>48.4</v>
      </c>
      <c r="L255">
        <v>440</v>
      </c>
      <c r="M255">
        <v>484</v>
      </c>
      <c r="N255">
        <v>19</v>
      </c>
      <c r="O255" t="s">
        <v>137</v>
      </c>
      <c r="P255">
        <v>2021</v>
      </c>
    </row>
    <row r="256" spans="1:16">
      <c r="A256">
        <v>44550</v>
      </c>
      <c r="B256" t="s">
        <v>55</v>
      </c>
      <c r="C256">
        <v>14</v>
      </c>
      <c r="D256" t="s">
        <v>70</v>
      </c>
      <c r="E256" t="s">
        <v>71</v>
      </c>
      <c r="F256">
        <v>29</v>
      </c>
      <c r="G256" t="s">
        <v>107</v>
      </c>
      <c r="H256" t="s">
        <v>120</v>
      </c>
      <c r="I256" t="s">
        <v>123</v>
      </c>
      <c r="J256">
        <v>73</v>
      </c>
      <c r="K256">
        <v>94.17</v>
      </c>
      <c r="L256">
        <v>1022</v>
      </c>
      <c r="M256">
        <v>1318.38</v>
      </c>
      <c r="N256">
        <v>20</v>
      </c>
      <c r="O256" t="s">
        <v>137</v>
      </c>
      <c r="P256">
        <v>2021</v>
      </c>
    </row>
    <row r="257" spans="1:16">
      <c r="A257">
        <v>44551</v>
      </c>
      <c r="B257" t="s">
        <v>62</v>
      </c>
      <c r="C257">
        <v>10</v>
      </c>
      <c r="D257" t="s">
        <v>69</v>
      </c>
      <c r="E257" t="s">
        <v>72</v>
      </c>
      <c r="F257">
        <v>29</v>
      </c>
      <c r="G257" t="s">
        <v>115</v>
      </c>
      <c r="H257" t="s">
        <v>121</v>
      </c>
      <c r="I257" t="s">
        <v>125</v>
      </c>
      <c r="J257">
        <v>18</v>
      </c>
      <c r="K257">
        <v>24.66</v>
      </c>
      <c r="L257">
        <v>180</v>
      </c>
      <c r="M257">
        <v>246.6</v>
      </c>
      <c r="N257">
        <v>21</v>
      </c>
      <c r="O257" t="s">
        <v>137</v>
      </c>
      <c r="P257">
        <v>2021</v>
      </c>
    </row>
    <row r="258" spans="1:16">
      <c r="A258">
        <v>44554</v>
      </c>
      <c r="B258" t="s">
        <v>30</v>
      </c>
      <c r="C258">
        <v>8</v>
      </c>
      <c r="D258" t="s">
        <v>68</v>
      </c>
      <c r="E258" t="s">
        <v>72</v>
      </c>
      <c r="F258">
        <v>54</v>
      </c>
      <c r="G258" t="s">
        <v>80</v>
      </c>
      <c r="H258" t="s">
        <v>118</v>
      </c>
      <c r="I258" t="s">
        <v>122</v>
      </c>
      <c r="J258">
        <v>120</v>
      </c>
      <c r="K258">
        <v>162</v>
      </c>
      <c r="L258">
        <v>960</v>
      </c>
      <c r="M258">
        <v>1296</v>
      </c>
      <c r="N258">
        <v>24</v>
      </c>
      <c r="O258" t="s">
        <v>137</v>
      </c>
      <c r="P258">
        <v>2021</v>
      </c>
    </row>
    <row r="259" spans="1:16">
      <c r="A259">
        <v>44554</v>
      </c>
      <c r="B259" t="s">
        <v>63</v>
      </c>
      <c r="C259">
        <v>8</v>
      </c>
      <c r="D259" t="s">
        <v>68</v>
      </c>
      <c r="E259" t="s">
        <v>71</v>
      </c>
      <c r="F259">
        <v>39</v>
      </c>
      <c r="G259" t="s">
        <v>116</v>
      </c>
      <c r="H259" t="s">
        <v>121</v>
      </c>
      <c r="I259" t="s">
        <v>123</v>
      </c>
      <c r="J259">
        <v>90</v>
      </c>
      <c r="K259">
        <v>96.3</v>
      </c>
      <c r="L259">
        <v>720</v>
      </c>
      <c r="M259">
        <v>770.4</v>
      </c>
      <c r="N259">
        <v>24</v>
      </c>
      <c r="O259" t="s">
        <v>137</v>
      </c>
      <c r="P259">
        <v>2021</v>
      </c>
    </row>
    <row r="260" spans="1:16">
      <c r="A260">
        <v>44556</v>
      </c>
      <c r="B260" t="s">
        <v>61</v>
      </c>
      <c r="C260">
        <v>14</v>
      </c>
      <c r="D260" t="s">
        <v>69</v>
      </c>
      <c r="E260" t="s">
        <v>72</v>
      </c>
      <c r="F260">
        <v>22</v>
      </c>
      <c r="G260" t="s">
        <v>114</v>
      </c>
      <c r="H260" t="s">
        <v>118</v>
      </c>
      <c r="I260" t="s">
        <v>122</v>
      </c>
      <c r="J260">
        <v>138</v>
      </c>
      <c r="K260">
        <v>173.88</v>
      </c>
      <c r="L260">
        <v>1932</v>
      </c>
      <c r="M260">
        <v>2434.3200000000002</v>
      </c>
      <c r="N260">
        <v>26</v>
      </c>
      <c r="O260" t="s">
        <v>137</v>
      </c>
      <c r="P260">
        <v>2021</v>
      </c>
    </row>
    <row r="261" spans="1:16">
      <c r="A261">
        <v>44557</v>
      </c>
      <c r="B261" t="s">
        <v>39</v>
      </c>
      <c r="C261">
        <v>14</v>
      </c>
      <c r="D261" t="s">
        <v>70</v>
      </c>
      <c r="E261" t="s">
        <v>72</v>
      </c>
      <c r="F261">
        <v>18</v>
      </c>
      <c r="G261" t="s">
        <v>89</v>
      </c>
      <c r="H261" t="s">
        <v>121</v>
      </c>
      <c r="I261" t="s">
        <v>124</v>
      </c>
      <c r="J261">
        <v>47</v>
      </c>
      <c r="K261">
        <v>53.11</v>
      </c>
      <c r="L261">
        <v>658</v>
      </c>
      <c r="M261">
        <v>743.54</v>
      </c>
      <c r="N261">
        <v>27</v>
      </c>
      <c r="O261" t="s">
        <v>137</v>
      </c>
      <c r="P261">
        <v>2021</v>
      </c>
    </row>
    <row r="262" spans="1:16">
      <c r="A262">
        <v>44558</v>
      </c>
      <c r="B262" t="s">
        <v>39</v>
      </c>
      <c r="C262">
        <v>6</v>
      </c>
      <c r="D262" t="s">
        <v>70</v>
      </c>
      <c r="E262" t="s">
        <v>72</v>
      </c>
      <c r="F262">
        <v>32</v>
      </c>
      <c r="G262" t="s">
        <v>89</v>
      </c>
      <c r="H262" t="s">
        <v>121</v>
      </c>
      <c r="I262" t="s">
        <v>124</v>
      </c>
      <c r="J262">
        <v>47</v>
      </c>
      <c r="K262">
        <v>53.11</v>
      </c>
      <c r="L262">
        <v>282</v>
      </c>
      <c r="M262">
        <v>318.66000000000003</v>
      </c>
      <c r="N262">
        <v>28</v>
      </c>
      <c r="O262" t="s">
        <v>137</v>
      </c>
      <c r="P262">
        <v>2021</v>
      </c>
    </row>
    <row r="263" spans="1:16">
      <c r="A263">
        <v>44560</v>
      </c>
      <c r="B263" t="s">
        <v>40</v>
      </c>
      <c r="C263">
        <v>13</v>
      </c>
      <c r="D263" t="s">
        <v>69</v>
      </c>
      <c r="E263" t="s">
        <v>71</v>
      </c>
      <c r="F263">
        <v>8</v>
      </c>
      <c r="G263" t="s">
        <v>90</v>
      </c>
      <c r="H263" t="s">
        <v>120</v>
      </c>
      <c r="I263" t="s">
        <v>122</v>
      </c>
      <c r="J263">
        <v>148</v>
      </c>
      <c r="K263">
        <v>164.28</v>
      </c>
      <c r="L263">
        <v>1924</v>
      </c>
      <c r="M263">
        <v>2135.64</v>
      </c>
      <c r="N263">
        <v>30</v>
      </c>
      <c r="O263" t="s">
        <v>137</v>
      </c>
      <c r="P263">
        <v>2021</v>
      </c>
    </row>
    <row r="264" spans="1:16">
      <c r="A264">
        <v>44562</v>
      </c>
      <c r="B264" t="s">
        <v>42</v>
      </c>
      <c r="C264">
        <v>1</v>
      </c>
      <c r="D264" t="s">
        <v>68</v>
      </c>
      <c r="E264" t="s">
        <v>72</v>
      </c>
      <c r="F264">
        <v>20</v>
      </c>
      <c r="G264" t="s">
        <v>92</v>
      </c>
      <c r="H264" t="s">
        <v>117</v>
      </c>
      <c r="I264" t="s">
        <v>122</v>
      </c>
      <c r="J264">
        <v>121</v>
      </c>
      <c r="K264">
        <v>141.57</v>
      </c>
      <c r="L264">
        <v>121</v>
      </c>
      <c r="M264">
        <v>141.57</v>
      </c>
      <c r="N264">
        <v>1</v>
      </c>
      <c r="O264" t="s">
        <v>126</v>
      </c>
      <c r="P264">
        <v>2022</v>
      </c>
    </row>
    <row r="265" spans="1:16">
      <c r="A265">
        <v>44563</v>
      </c>
      <c r="B265" t="s">
        <v>40</v>
      </c>
      <c r="C265">
        <v>7</v>
      </c>
      <c r="D265" t="s">
        <v>70</v>
      </c>
      <c r="E265" t="s">
        <v>72</v>
      </c>
      <c r="F265">
        <v>21</v>
      </c>
      <c r="G265" t="s">
        <v>90</v>
      </c>
      <c r="H265" t="s">
        <v>120</v>
      </c>
      <c r="I265" t="s">
        <v>122</v>
      </c>
      <c r="J265">
        <v>148</v>
      </c>
      <c r="K265">
        <v>164.28</v>
      </c>
      <c r="L265">
        <v>1036</v>
      </c>
      <c r="M265">
        <v>1149.96</v>
      </c>
      <c r="N265">
        <v>2</v>
      </c>
      <c r="O265" t="s">
        <v>126</v>
      </c>
      <c r="P265">
        <v>2022</v>
      </c>
    </row>
    <row r="266" spans="1:16">
      <c r="A266">
        <v>44563</v>
      </c>
      <c r="B266" t="s">
        <v>47</v>
      </c>
      <c r="C266">
        <v>2</v>
      </c>
      <c r="D266" t="s">
        <v>69</v>
      </c>
      <c r="E266" t="s">
        <v>72</v>
      </c>
      <c r="F266">
        <v>48</v>
      </c>
      <c r="G266" t="s">
        <v>98</v>
      </c>
      <c r="H266" t="s">
        <v>120</v>
      </c>
      <c r="I266" t="s">
        <v>125</v>
      </c>
      <c r="J266">
        <v>12</v>
      </c>
      <c r="K266">
        <v>15.72</v>
      </c>
      <c r="L266">
        <v>24</v>
      </c>
      <c r="M266">
        <v>31.44</v>
      </c>
      <c r="N266">
        <v>2</v>
      </c>
      <c r="O266" t="s">
        <v>126</v>
      </c>
      <c r="P266">
        <v>2022</v>
      </c>
    </row>
    <row r="267" spans="1:16">
      <c r="A267">
        <v>44563</v>
      </c>
      <c r="B267" t="s">
        <v>58</v>
      </c>
      <c r="C267">
        <v>1</v>
      </c>
      <c r="D267" t="s">
        <v>70</v>
      </c>
      <c r="E267" t="s">
        <v>72</v>
      </c>
      <c r="F267">
        <v>14</v>
      </c>
      <c r="G267" t="s">
        <v>110</v>
      </c>
      <c r="H267" t="s">
        <v>121</v>
      </c>
      <c r="I267" t="s">
        <v>123</v>
      </c>
      <c r="J267">
        <v>95</v>
      </c>
      <c r="K267">
        <v>119.7</v>
      </c>
      <c r="L267">
        <v>95</v>
      </c>
      <c r="M267">
        <v>119.7</v>
      </c>
      <c r="N267">
        <v>2</v>
      </c>
      <c r="O267" t="s">
        <v>126</v>
      </c>
      <c r="P267">
        <v>2022</v>
      </c>
    </row>
    <row r="268" spans="1:16">
      <c r="A268">
        <v>44564</v>
      </c>
      <c r="B268" t="s">
        <v>43</v>
      </c>
      <c r="C268">
        <v>9</v>
      </c>
      <c r="D268" t="s">
        <v>70</v>
      </c>
      <c r="E268" t="s">
        <v>72</v>
      </c>
      <c r="F268">
        <v>32</v>
      </c>
      <c r="G268" t="s">
        <v>94</v>
      </c>
      <c r="H268" t="s">
        <v>118</v>
      </c>
      <c r="I268" t="s">
        <v>123</v>
      </c>
      <c r="J268">
        <v>67</v>
      </c>
      <c r="K268">
        <v>83.08</v>
      </c>
      <c r="L268">
        <v>603</v>
      </c>
      <c r="M268">
        <v>747.72</v>
      </c>
      <c r="N268">
        <v>3</v>
      </c>
      <c r="O268" t="s">
        <v>126</v>
      </c>
      <c r="P268">
        <v>2022</v>
      </c>
    </row>
    <row r="269" spans="1:16">
      <c r="A269">
        <v>44565</v>
      </c>
      <c r="B269" t="s">
        <v>55</v>
      </c>
      <c r="C269">
        <v>8</v>
      </c>
      <c r="D269" t="s">
        <v>70</v>
      </c>
      <c r="E269" t="s">
        <v>71</v>
      </c>
      <c r="F269">
        <v>34</v>
      </c>
      <c r="G269" t="s">
        <v>107</v>
      </c>
      <c r="H269" t="s">
        <v>120</v>
      </c>
      <c r="I269" t="s">
        <v>123</v>
      </c>
      <c r="J269">
        <v>73</v>
      </c>
      <c r="K269">
        <v>94.17</v>
      </c>
      <c r="L269">
        <v>584</v>
      </c>
      <c r="M269">
        <v>753.36</v>
      </c>
      <c r="N269">
        <v>4</v>
      </c>
      <c r="O269" t="s">
        <v>126</v>
      </c>
      <c r="P269">
        <v>2022</v>
      </c>
    </row>
    <row r="270" spans="1:16">
      <c r="A270">
        <v>44565</v>
      </c>
      <c r="B270" t="s">
        <v>39</v>
      </c>
      <c r="C270">
        <v>1</v>
      </c>
      <c r="D270" t="s">
        <v>69</v>
      </c>
      <c r="E270" t="s">
        <v>71</v>
      </c>
      <c r="F270">
        <v>6</v>
      </c>
      <c r="G270" t="s">
        <v>89</v>
      </c>
      <c r="H270" t="s">
        <v>121</v>
      </c>
      <c r="I270" t="s">
        <v>124</v>
      </c>
      <c r="J270">
        <v>47</v>
      </c>
      <c r="K270">
        <v>53.11</v>
      </c>
      <c r="L270">
        <v>47</v>
      </c>
      <c r="M270">
        <v>53.11</v>
      </c>
      <c r="N270">
        <v>4</v>
      </c>
      <c r="O270" t="s">
        <v>126</v>
      </c>
      <c r="P270">
        <v>2022</v>
      </c>
    </row>
    <row r="271" spans="1:16">
      <c r="A271">
        <v>44570</v>
      </c>
      <c r="B271" t="s">
        <v>38</v>
      </c>
      <c r="C271">
        <v>12</v>
      </c>
      <c r="D271" t="s">
        <v>70</v>
      </c>
      <c r="E271" t="s">
        <v>71</v>
      </c>
      <c r="F271">
        <v>28</v>
      </c>
      <c r="G271" t="s">
        <v>88</v>
      </c>
      <c r="H271" t="s">
        <v>121</v>
      </c>
      <c r="I271" t="s">
        <v>123</v>
      </c>
      <c r="J271">
        <v>89</v>
      </c>
      <c r="K271">
        <v>117.48</v>
      </c>
      <c r="L271">
        <v>1068</v>
      </c>
      <c r="M271">
        <v>1409.76</v>
      </c>
      <c r="N271">
        <v>9</v>
      </c>
      <c r="O271" t="s">
        <v>126</v>
      </c>
      <c r="P271">
        <v>2022</v>
      </c>
    </row>
    <row r="272" spans="1:16">
      <c r="A272">
        <v>44571</v>
      </c>
      <c r="B272" t="s">
        <v>33</v>
      </c>
      <c r="C272">
        <v>14</v>
      </c>
      <c r="D272" t="s">
        <v>69</v>
      </c>
      <c r="E272" t="s">
        <v>71</v>
      </c>
      <c r="F272">
        <v>28</v>
      </c>
      <c r="G272" t="s">
        <v>83</v>
      </c>
      <c r="H272" t="s">
        <v>121</v>
      </c>
      <c r="I272" t="s">
        <v>124</v>
      </c>
      <c r="J272">
        <v>55</v>
      </c>
      <c r="K272">
        <v>58.3</v>
      </c>
      <c r="L272">
        <v>770</v>
      </c>
      <c r="M272">
        <v>816.19999999999993</v>
      </c>
      <c r="N272">
        <v>10</v>
      </c>
      <c r="O272" t="s">
        <v>126</v>
      </c>
      <c r="P272">
        <v>2022</v>
      </c>
    </row>
    <row r="273" spans="1:16">
      <c r="A273">
        <v>44572</v>
      </c>
      <c r="B273" t="s">
        <v>38</v>
      </c>
      <c r="C273">
        <v>2</v>
      </c>
      <c r="D273" t="s">
        <v>70</v>
      </c>
      <c r="E273" t="s">
        <v>71</v>
      </c>
      <c r="F273">
        <v>31</v>
      </c>
      <c r="G273" t="s">
        <v>88</v>
      </c>
      <c r="H273" t="s">
        <v>121</v>
      </c>
      <c r="I273" t="s">
        <v>123</v>
      </c>
      <c r="J273">
        <v>89</v>
      </c>
      <c r="K273">
        <v>117.48</v>
      </c>
      <c r="L273">
        <v>178</v>
      </c>
      <c r="M273">
        <v>234.96</v>
      </c>
      <c r="N273">
        <v>11</v>
      </c>
      <c r="O273" t="s">
        <v>126</v>
      </c>
      <c r="P273">
        <v>2022</v>
      </c>
    </row>
    <row r="274" spans="1:16">
      <c r="A274">
        <v>44574</v>
      </c>
      <c r="B274" t="s">
        <v>60</v>
      </c>
      <c r="C274">
        <v>6</v>
      </c>
      <c r="D274" t="s">
        <v>69</v>
      </c>
      <c r="E274" t="s">
        <v>71</v>
      </c>
      <c r="F274">
        <v>20</v>
      </c>
      <c r="G274" t="s">
        <v>112</v>
      </c>
      <c r="H274" t="s">
        <v>120</v>
      </c>
      <c r="I274" t="s">
        <v>122</v>
      </c>
      <c r="J274">
        <v>150</v>
      </c>
      <c r="K274">
        <v>210</v>
      </c>
      <c r="L274">
        <v>900</v>
      </c>
      <c r="M274">
        <v>1260</v>
      </c>
      <c r="N274">
        <v>13</v>
      </c>
      <c r="O274" t="s">
        <v>126</v>
      </c>
      <c r="P274">
        <v>2022</v>
      </c>
    </row>
    <row r="275" spans="1:16">
      <c r="A275">
        <v>44575</v>
      </c>
      <c r="B275" t="s">
        <v>51</v>
      </c>
      <c r="C275">
        <v>14</v>
      </c>
      <c r="D275" t="s">
        <v>70</v>
      </c>
      <c r="E275" t="s">
        <v>71</v>
      </c>
      <c r="F275">
        <v>43</v>
      </c>
      <c r="G275" t="s">
        <v>103</v>
      </c>
      <c r="H275" t="s">
        <v>120</v>
      </c>
      <c r="I275" t="s">
        <v>124</v>
      </c>
      <c r="J275">
        <v>44</v>
      </c>
      <c r="K275">
        <v>48.4</v>
      </c>
      <c r="L275">
        <v>616</v>
      </c>
      <c r="M275">
        <v>677.6</v>
      </c>
      <c r="N275">
        <v>14</v>
      </c>
      <c r="O275" t="s">
        <v>126</v>
      </c>
      <c r="P275">
        <v>2022</v>
      </c>
    </row>
    <row r="276" spans="1:16">
      <c r="A276">
        <v>44576</v>
      </c>
      <c r="B276" t="s">
        <v>42</v>
      </c>
      <c r="C276">
        <v>10</v>
      </c>
      <c r="D276" t="s">
        <v>70</v>
      </c>
      <c r="E276" t="s">
        <v>72</v>
      </c>
      <c r="F276">
        <v>27</v>
      </c>
      <c r="G276" t="s">
        <v>92</v>
      </c>
      <c r="H276" t="s">
        <v>117</v>
      </c>
      <c r="I276" t="s">
        <v>122</v>
      </c>
      <c r="J276">
        <v>121</v>
      </c>
      <c r="K276">
        <v>141.57</v>
      </c>
      <c r="L276">
        <v>1210</v>
      </c>
      <c r="M276">
        <v>1415.7</v>
      </c>
      <c r="N276">
        <v>15</v>
      </c>
      <c r="O276" t="s">
        <v>126</v>
      </c>
      <c r="P276">
        <v>2022</v>
      </c>
    </row>
    <row r="277" spans="1:16">
      <c r="A277">
        <v>44577</v>
      </c>
      <c r="B277" t="s">
        <v>29</v>
      </c>
      <c r="C277">
        <v>11</v>
      </c>
      <c r="D277" t="s">
        <v>69</v>
      </c>
      <c r="E277" t="s">
        <v>72</v>
      </c>
      <c r="F277">
        <v>13</v>
      </c>
      <c r="G277" t="s">
        <v>113</v>
      </c>
      <c r="H277" t="s">
        <v>120</v>
      </c>
      <c r="I277" t="s">
        <v>123</v>
      </c>
      <c r="J277">
        <v>112</v>
      </c>
      <c r="K277">
        <v>146.72</v>
      </c>
      <c r="L277">
        <v>1232</v>
      </c>
      <c r="M277">
        <v>1613.92</v>
      </c>
      <c r="N277">
        <v>16</v>
      </c>
      <c r="O277" t="s">
        <v>126</v>
      </c>
      <c r="P277">
        <v>2022</v>
      </c>
    </row>
    <row r="278" spans="1:16">
      <c r="A278">
        <v>44578</v>
      </c>
      <c r="B278" t="s">
        <v>37</v>
      </c>
      <c r="C278">
        <v>4</v>
      </c>
      <c r="D278" t="s">
        <v>69</v>
      </c>
      <c r="E278" t="s">
        <v>71</v>
      </c>
      <c r="F278">
        <v>53</v>
      </c>
      <c r="G278" t="s">
        <v>87</v>
      </c>
      <c r="H278" t="s">
        <v>118</v>
      </c>
      <c r="I278" t="s">
        <v>123</v>
      </c>
      <c r="J278">
        <v>90</v>
      </c>
      <c r="K278">
        <v>115.2</v>
      </c>
      <c r="L278">
        <v>360</v>
      </c>
      <c r="M278">
        <v>460.8</v>
      </c>
      <c r="N278">
        <v>17</v>
      </c>
      <c r="O278" t="s">
        <v>126</v>
      </c>
      <c r="P278">
        <v>2022</v>
      </c>
    </row>
    <row r="279" spans="1:16">
      <c r="A279">
        <v>44579</v>
      </c>
      <c r="B279" t="s">
        <v>45</v>
      </c>
      <c r="C279">
        <v>9</v>
      </c>
      <c r="D279" t="s">
        <v>68</v>
      </c>
      <c r="E279" t="s">
        <v>72</v>
      </c>
      <c r="F279">
        <v>19</v>
      </c>
      <c r="G279" t="s">
        <v>96</v>
      </c>
      <c r="H279" t="s">
        <v>119</v>
      </c>
      <c r="I279" t="s">
        <v>123</v>
      </c>
      <c r="J279">
        <v>83</v>
      </c>
      <c r="K279">
        <v>94.62</v>
      </c>
      <c r="L279">
        <v>747</v>
      </c>
      <c r="M279">
        <v>851.58</v>
      </c>
      <c r="N279">
        <v>18</v>
      </c>
      <c r="O279" t="s">
        <v>126</v>
      </c>
      <c r="P279">
        <v>2022</v>
      </c>
    </row>
    <row r="280" spans="1:16">
      <c r="A280">
        <v>44581</v>
      </c>
      <c r="B280" t="s">
        <v>52</v>
      </c>
      <c r="C280">
        <v>2</v>
      </c>
      <c r="D280" t="s">
        <v>70</v>
      </c>
      <c r="E280" t="s">
        <v>72</v>
      </c>
      <c r="F280">
        <v>48</v>
      </c>
      <c r="G280" t="s">
        <v>104</v>
      </c>
      <c r="H280" t="s">
        <v>117</v>
      </c>
      <c r="I280" t="s">
        <v>122</v>
      </c>
      <c r="J280">
        <v>126</v>
      </c>
      <c r="K280">
        <v>162.54</v>
      </c>
      <c r="L280">
        <v>252</v>
      </c>
      <c r="M280">
        <v>325.08</v>
      </c>
      <c r="N280">
        <v>20</v>
      </c>
      <c r="O280" t="s">
        <v>126</v>
      </c>
      <c r="P280">
        <v>2022</v>
      </c>
    </row>
    <row r="281" spans="1:16">
      <c r="A281">
        <v>44581</v>
      </c>
      <c r="B281" t="s">
        <v>29</v>
      </c>
      <c r="C281">
        <v>7</v>
      </c>
      <c r="D281" t="s">
        <v>69</v>
      </c>
      <c r="E281" t="s">
        <v>71</v>
      </c>
      <c r="F281">
        <v>45</v>
      </c>
      <c r="G281" t="s">
        <v>113</v>
      </c>
      <c r="H281" t="s">
        <v>120</v>
      </c>
      <c r="I281" t="s">
        <v>123</v>
      </c>
      <c r="J281">
        <v>112</v>
      </c>
      <c r="K281">
        <v>146.72</v>
      </c>
      <c r="L281">
        <v>784</v>
      </c>
      <c r="M281">
        <v>1027.04</v>
      </c>
      <c r="N281">
        <v>20</v>
      </c>
      <c r="O281" t="s">
        <v>126</v>
      </c>
      <c r="P281">
        <v>2022</v>
      </c>
    </row>
    <row r="282" spans="1:16">
      <c r="A282">
        <v>44583</v>
      </c>
      <c r="B282" t="s">
        <v>36</v>
      </c>
      <c r="C282">
        <v>6</v>
      </c>
      <c r="D282" t="s">
        <v>69</v>
      </c>
      <c r="E282" t="s">
        <v>72</v>
      </c>
      <c r="F282">
        <v>8</v>
      </c>
      <c r="G282" t="s">
        <v>86</v>
      </c>
      <c r="H282" t="s">
        <v>119</v>
      </c>
      <c r="I282" t="s">
        <v>123</v>
      </c>
      <c r="J282">
        <v>98</v>
      </c>
      <c r="K282">
        <v>103.88</v>
      </c>
      <c r="L282">
        <v>588</v>
      </c>
      <c r="M282">
        <v>623.28</v>
      </c>
      <c r="N282">
        <v>22</v>
      </c>
      <c r="O282" t="s">
        <v>126</v>
      </c>
      <c r="P282">
        <v>2022</v>
      </c>
    </row>
    <row r="283" spans="1:16">
      <c r="A283">
        <v>44584</v>
      </c>
      <c r="B283" t="s">
        <v>49</v>
      </c>
      <c r="C283">
        <v>5</v>
      </c>
      <c r="D283" t="s">
        <v>68</v>
      </c>
      <c r="E283" t="s">
        <v>72</v>
      </c>
      <c r="F283">
        <v>39</v>
      </c>
      <c r="G283" t="s">
        <v>101</v>
      </c>
      <c r="H283" t="s">
        <v>119</v>
      </c>
      <c r="I283" t="s">
        <v>123</v>
      </c>
      <c r="J283">
        <v>105</v>
      </c>
      <c r="K283">
        <v>142.80000000000001</v>
      </c>
      <c r="L283">
        <v>525</v>
      </c>
      <c r="M283">
        <v>714</v>
      </c>
      <c r="N283">
        <v>23</v>
      </c>
      <c r="O283" t="s">
        <v>126</v>
      </c>
      <c r="P283">
        <v>2022</v>
      </c>
    </row>
    <row r="284" spans="1:16">
      <c r="A284">
        <v>44584</v>
      </c>
      <c r="B284" t="s">
        <v>30</v>
      </c>
      <c r="C284">
        <v>8</v>
      </c>
      <c r="D284" t="s">
        <v>70</v>
      </c>
      <c r="E284" t="s">
        <v>71</v>
      </c>
      <c r="F284">
        <v>14</v>
      </c>
      <c r="G284" t="s">
        <v>80</v>
      </c>
      <c r="H284" t="s">
        <v>118</v>
      </c>
      <c r="I284" t="s">
        <v>122</v>
      </c>
      <c r="J284">
        <v>120</v>
      </c>
      <c r="K284">
        <v>162</v>
      </c>
      <c r="L284">
        <v>960</v>
      </c>
      <c r="M284">
        <v>1296</v>
      </c>
      <c r="N284">
        <v>23</v>
      </c>
      <c r="O284" t="s">
        <v>126</v>
      </c>
      <c r="P284">
        <v>2022</v>
      </c>
    </row>
    <row r="285" spans="1:16">
      <c r="A285">
        <v>44585</v>
      </c>
      <c r="B285" t="s">
        <v>48</v>
      </c>
      <c r="C285">
        <v>15</v>
      </c>
      <c r="D285" t="s">
        <v>69</v>
      </c>
      <c r="E285" t="s">
        <v>71</v>
      </c>
      <c r="F285">
        <v>19</v>
      </c>
      <c r="G285" t="s">
        <v>99</v>
      </c>
      <c r="H285" t="s">
        <v>121</v>
      </c>
      <c r="I285" t="s">
        <v>122</v>
      </c>
      <c r="J285">
        <v>148</v>
      </c>
      <c r="K285">
        <v>201.28</v>
      </c>
      <c r="L285">
        <v>2220</v>
      </c>
      <c r="M285">
        <v>3019.2</v>
      </c>
      <c r="N285">
        <v>24</v>
      </c>
      <c r="O285" t="s">
        <v>126</v>
      </c>
      <c r="P285">
        <v>2022</v>
      </c>
    </row>
    <row r="286" spans="1:16">
      <c r="A286">
        <v>44586</v>
      </c>
      <c r="B286" t="s">
        <v>59</v>
      </c>
      <c r="C286">
        <v>14</v>
      </c>
      <c r="D286" t="s">
        <v>70</v>
      </c>
      <c r="E286" t="s">
        <v>72</v>
      </c>
      <c r="F286">
        <v>44</v>
      </c>
      <c r="G286" t="s">
        <v>111</v>
      </c>
      <c r="H286" t="s">
        <v>120</v>
      </c>
      <c r="I286" t="s">
        <v>122</v>
      </c>
      <c r="J286">
        <v>134</v>
      </c>
      <c r="K286">
        <v>156.78</v>
      </c>
      <c r="L286">
        <v>1876</v>
      </c>
      <c r="M286">
        <v>2194.92</v>
      </c>
      <c r="N286">
        <v>25</v>
      </c>
      <c r="O286" t="s">
        <v>126</v>
      </c>
      <c r="P286">
        <v>2022</v>
      </c>
    </row>
    <row r="287" spans="1:16">
      <c r="A287">
        <v>44589</v>
      </c>
      <c r="B287" t="s">
        <v>41</v>
      </c>
      <c r="C287">
        <v>11</v>
      </c>
      <c r="D287" t="s">
        <v>70</v>
      </c>
      <c r="E287" t="s">
        <v>71</v>
      </c>
      <c r="F287">
        <v>0</v>
      </c>
      <c r="G287" t="s">
        <v>91</v>
      </c>
      <c r="H287" t="s">
        <v>120</v>
      </c>
      <c r="I287" t="s">
        <v>125</v>
      </c>
      <c r="J287">
        <v>13</v>
      </c>
      <c r="K287">
        <v>16.64</v>
      </c>
      <c r="L287">
        <v>143</v>
      </c>
      <c r="M287">
        <v>183.04</v>
      </c>
      <c r="N287">
        <v>28</v>
      </c>
      <c r="O287" t="s">
        <v>126</v>
      </c>
      <c r="P287">
        <v>2022</v>
      </c>
    </row>
    <row r="288" spans="1:16">
      <c r="A288">
        <v>44592</v>
      </c>
      <c r="B288" t="s">
        <v>32</v>
      </c>
      <c r="C288">
        <v>6</v>
      </c>
      <c r="D288" t="s">
        <v>69</v>
      </c>
      <c r="E288" t="s">
        <v>72</v>
      </c>
      <c r="F288">
        <v>27</v>
      </c>
      <c r="G288" t="s">
        <v>82</v>
      </c>
      <c r="H288" t="s">
        <v>117</v>
      </c>
      <c r="I288" t="s">
        <v>122</v>
      </c>
      <c r="J288">
        <v>141</v>
      </c>
      <c r="K288">
        <v>149.46</v>
      </c>
      <c r="L288">
        <v>846</v>
      </c>
      <c r="M288">
        <v>896.76</v>
      </c>
      <c r="N288">
        <v>31</v>
      </c>
      <c r="O288" t="s">
        <v>126</v>
      </c>
      <c r="P288">
        <v>2022</v>
      </c>
    </row>
    <row r="289" spans="1:16">
      <c r="A289">
        <v>44592</v>
      </c>
      <c r="B289" t="s">
        <v>61</v>
      </c>
      <c r="C289">
        <v>9</v>
      </c>
      <c r="D289" t="s">
        <v>70</v>
      </c>
      <c r="E289" t="s">
        <v>72</v>
      </c>
      <c r="F289">
        <v>20</v>
      </c>
      <c r="G289" t="s">
        <v>114</v>
      </c>
      <c r="H289" t="s">
        <v>118</v>
      </c>
      <c r="I289" t="s">
        <v>122</v>
      </c>
      <c r="J289">
        <v>138</v>
      </c>
      <c r="K289">
        <v>173.88</v>
      </c>
      <c r="L289">
        <v>1242</v>
      </c>
      <c r="M289">
        <v>1564.92</v>
      </c>
      <c r="N289">
        <v>31</v>
      </c>
      <c r="O289" t="s">
        <v>126</v>
      </c>
      <c r="P289">
        <v>2022</v>
      </c>
    </row>
    <row r="290" spans="1:16">
      <c r="A290">
        <v>44593</v>
      </c>
      <c r="B290" t="s">
        <v>44</v>
      </c>
      <c r="C290">
        <v>9</v>
      </c>
      <c r="D290" t="s">
        <v>70</v>
      </c>
      <c r="E290" t="s">
        <v>72</v>
      </c>
      <c r="F290">
        <v>17</v>
      </c>
      <c r="G290" t="s">
        <v>95</v>
      </c>
      <c r="H290" t="s">
        <v>119</v>
      </c>
      <c r="I290" t="s">
        <v>122</v>
      </c>
      <c r="J290">
        <v>133</v>
      </c>
      <c r="K290">
        <v>155.61000000000001</v>
      </c>
      <c r="L290">
        <v>1197</v>
      </c>
      <c r="M290">
        <v>1400.49</v>
      </c>
      <c r="N290">
        <v>1</v>
      </c>
      <c r="O290" t="s">
        <v>127</v>
      </c>
      <c r="P290">
        <v>2022</v>
      </c>
    </row>
    <row r="291" spans="1:16">
      <c r="A291">
        <v>44595</v>
      </c>
      <c r="B291" t="s">
        <v>29</v>
      </c>
      <c r="C291">
        <v>8</v>
      </c>
      <c r="D291" t="s">
        <v>70</v>
      </c>
      <c r="E291" t="s">
        <v>71</v>
      </c>
      <c r="F291">
        <v>28</v>
      </c>
      <c r="G291" t="s">
        <v>113</v>
      </c>
      <c r="H291" t="s">
        <v>120</v>
      </c>
      <c r="I291" t="s">
        <v>123</v>
      </c>
      <c r="J291">
        <v>112</v>
      </c>
      <c r="K291">
        <v>146.72</v>
      </c>
      <c r="L291">
        <v>896</v>
      </c>
      <c r="M291">
        <v>1173.76</v>
      </c>
      <c r="N291">
        <v>3</v>
      </c>
      <c r="O291" t="s">
        <v>127</v>
      </c>
      <c r="P291">
        <v>2022</v>
      </c>
    </row>
    <row r="292" spans="1:16">
      <c r="A292">
        <v>44597</v>
      </c>
      <c r="B292" t="s">
        <v>50</v>
      </c>
      <c r="C292">
        <v>6</v>
      </c>
      <c r="D292" t="s">
        <v>70</v>
      </c>
      <c r="E292" t="s">
        <v>72</v>
      </c>
      <c r="F292">
        <v>27</v>
      </c>
      <c r="G292" t="s">
        <v>102</v>
      </c>
      <c r="H292" t="s">
        <v>120</v>
      </c>
      <c r="I292" t="s">
        <v>125</v>
      </c>
      <c r="J292">
        <v>37</v>
      </c>
      <c r="K292">
        <v>49.21</v>
      </c>
      <c r="L292">
        <v>222</v>
      </c>
      <c r="M292">
        <v>295.26</v>
      </c>
      <c r="N292">
        <v>5</v>
      </c>
      <c r="O292" t="s">
        <v>127</v>
      </c>
      <c r="P292">
        <v>2022</v>
      </c>
    </row>
    <row r="293" spans="1:16">
      <c r="A293">
        <v>44598</v>
      </c>
      <c r="B293" t="s">
        <v>49</v>
      </c>
      <c r="C293">
        <v>6</v>
      </c>
      <c r="D293" t="s">
        <v>70</v>
      </c>
      <c r="E293" t="s">
        <v>72</v>
      </c>
      <c r="F293">
        <v>27</v>
      </c>
      <c r="G293" t="s">
        <v>101</v>
      </c>
      <c r="H293" t="s">
        <v>119</v>
      </c>
      <c r="I293" t="s">
        <v>123</v>
      </c>
      <c r="J293">
        <v>105</v>
      </c>
      <c r="K293">
        <v>142.80000000000001</v>
      </c>
      <c r="L293">
        <v>630</v>
      </c>
      <c r="M293">
        <v>856.80000000000007</v>
      </c>
      <c r="N293">
        <v>6</v>
      </c>
      <c r="O293" t="s">
        <v>127</v>
      </c>
      <c r="P293">
        <v>2022</v>
      </c>
    </row>
    <row r="294" spans="1:16">
      <c r="A294">
        <v>44600</v>
      </c>
      <c r="B294" t="s">
        <v>44</v>
      </c>
      <c r="C294">
        <v>11</v>
      </c>
      <c r="D294" t="s">
        <v>69</v>
      </c>
      <c r="E294" t="s">
        <v>72</v>
      </c>
      <c r="F294">
        <v>31</v>
      </c>
      <c r="G294" t="s">
        <v>95</v>
      </c>
      <c r="H294" t="s">
        <v>119</v>
      </c>
      <c r="I294" t="s">
        <v>122</v>
      </c>
      <c r="J294">
        <v>133</v>
      </c>
      <c r="K294">
        <v>155.61000000000001</v>
      </c>
      <c r="L294">
        <v>1463</v>
      </c>
      <c r="M294">
        <v>1711.71</v>
      </c>
      <c r="N294">
        <v>8</v>
      </c>
      <c r="O294" t="s">
        <v>127</v>
      </c>
      <c r="P294">
        <v>2022</v>
      </c>
    </row>
    <row r="295" spans="1:16">
      <c r="A295">
        <v>44600</v>
      </c>
      <c r="B295" t="s">
        <v>23</v>
      </c>
      <c r="C295">
        <v>3</v>
      </c>
      <c r="D295" t="s">
        <v>69</v>
      </c>
      <c r="E295" t="s">
        <v>72</v>
      </c>
      <c r="F295">
        <v>35</v>
      </c>
      <c r="G295" t="s">
        <v>76</v>
      </c>
      <c r="H295" t="s">
        <v>119</v>
      </c>
      <c r="I295" t="s">
        <v>124</v>
      </c>
      <c r="J295">
        <v>44</v>
      </c>
      <c r="K295">
        <v>48.84</v>
      </c>
      <c r="L295">
        <v>132</v>
      </c>
      <c r="M295">
        <v>146.52000000000001</v>
      </c>
      <c r="N295">
        <v>8</v>
      </c>
      <c r="O295" t="s">
        <v>127</v>
      </c>
      <c r="P295">
        <v>2022</v>
      </c>
    </row>
    <row r="296" spans="1:16">
      <c r="A296">
        <v>44601</v>
      </c>
      <c r="B296" t="s">
        <v>38</v>
      </c>
      <c r="C296">
        <v>14</v>
      </c>
      <c r="D296" t="s">
        <v>69</v>
      </c>
      <c r="E296" t="s">
        <v>71</v>
      </c>
      <c r="F296">
        <v>14</v>
      </c>
      <c r="G296" t="s">
        <v>88</v>
      </c>
      <c r="H296" t="s">
        <v>121</v>
      </c>
      <c r="I296" t="s">
        <v>123</v>
      </c>
      <c r="J296">
        <v>89</v>
      </c>
      <c r="K296">
        <v>117.48</v>
      </c>
      <c r="L296">
        <v>1246</v>
      </c>
      <c r="M296">
        <v>1644.72</v>
      </c>
      <c r="N296">
        <v>9</v>
      </c>
      <c r="O296" t="s">
        <v>127</v>
      </c>
      <c r="P296">
        <v>2022</v>
      </c>
    </row>
    <row r="297" spans="1:16">
      <c r="A297">
        <v>44604</v>
      </c>
      <c r="B297" t="s">
        <v>40</v>
      </c>
      <c r="C297">
        <v>13</v>
      </c>
      <c r="D297" t="s">
        <v>70</v>
      </c>
      <c r="E297" t="s">
        <v>72</v>
      </c>
      <c r="F297">
        <v>7</v>
      </c>
      <c r="G297" t="s">
        <v>90</v>
      </c>
      <c r="H297" t="s">
        <v>120</v>
      </c>
      <c r="I297" t="s">
        <v>122</v>
      </c>
      <c r="J297">
        <v>148</v>
      </c>
      <c r="K297">
        <v>164.28</v>
      </c>
      <c r="L297">
        <v>1924</v>
      </c>
      <c r="M297">
        <v>2135.64</v>
      </c>
      <c r="N297">
        <v>12</v>
      </c>
      <c r="O297" t="s">
        <v>127</v>
      </c>
      <c r="P297">
        <v>2022</v>
      </c>
    </row>
    <row r="298" spans="1:16">
      <c r="A298">
        <v>44606</v>
      </c>
      <c r="B298" t="s">
        <v>62</v>
      </c>
      <c r="C298">
        <v>8</v>
      </c>
      <c r="D298" t="s">
        <v>69</v>
      </c>
      <c r="E298" t="s">
        <v>72</v>
      </c>
      <c r="F298">
        <v>29</v>
      </c>
      <c r="G298" t="s">
        <v>115</v>
      </c>
      <c r="H298" t="s">
        <v>121</v>
      </c>
      <c r="I298" t="s">
        <v>125</v>
      </c>
      <c r="J298">
        <v>18</v>
      </c>
      <c r="K298">
        <v>24.66</v>
      </c>
      <c r="L298">
        <v>144</v>
      </c>
      <c r="M298">
        <v>197.28</v>
      </c>
      <c r="N298">
        <v>14</v>
      </c>
      <c r="O298" t="s">
        <v>127</v>
      </c>
      <c r="P298">
        <v>2022</v>
      </c>
    </row>
    <row r="299" spans="1:16">
      <c r="A299">
        <v>44606</v>
      </c>
      <c r="B299" t="s">
        <v>53</v>
      </c>
      <c r="C299">
        <v>3</v>
      </c>
      <c r="D299" t="s">
        <v>70</v>
      </c>
      <c r="E299" t="s">
        <v>72</v>
      </c>
      <c r="F299">
        <v>10</v>
      </c>
      <c r="G299" t="s">
        <v>105</v>
      </c>
      <c r="H299" t="s">
        <v>121</v>
      </c>
      <c r="I299" t="s">
        <v>125</v>
      </c>
      <c r="J299">
        <v>37</v>
      </c>
      <c r="K299">
        <v>41.81</v>
      </c>
      <c r="L299">
        <v>111</v>
      </c>
      <c r="M299">
        <v>125.43</v>
      </c>
      <c r="N299">
        <v>14</v>
      </c>
      <c r="O299" t="s">
        <v>127</v>
      </c>
      <c r="P299">
        <v>2022</v>
      </c>
    </row>
    <row r="300" spans="1:16">
      <c r="A300">
        <v>44608</v>
      </c>
      <c r="B300" t="s">
        <v>38</v>
      </c>
      <c r="C300">
        <v>1</v>
      </c>
      <c r="D300" t="s">
        <v>69</v>
      </c>
      <c r="E300" t="s">
        <v>72</v>
      </c>
      <c r="F300">
        <v>35</v>
      </c>
      <c r="G300" t="s">
        <v>88</v>
      </c>
      <c r="H300" t="s">
        <v>121</v>
      </c>
      <c r="I300" t="s">
        <v>123</v>
      </c>
      <c r="J300">
        <v>89</v>
      </c>
      <c r="K300">
        <v>117.48</v>
      </c>
      <c r="L300">
        <v>89</v>
      </c>
      <c r="M300">
        <v>117.48</v>
      </c>
      <c r="N300">
        <v>16</v>
      </c>
      <c r="O300" t="s">
        <v>127</v>
      </c>
      <c r="P300">
        <v>2022</v>
      </c>
    </row>
    <row r="301" spans="1:16">
      <c r="A301">
        <v>44611</v>
      </c>
      <c r="B301" t="s">
        <v>49</v>
      </c>
      <c r="C301">
        <v>13</v>
      </c>
      <c r="D301" t="s">
        <v>69</v>
      </c>
      <c r="E301" t="s">
        <v>72</v>
      </c>
      <c r="F301">
        <v>25</v>
      </c>
      <c r="G301" t="s">
        <v>101</v>
      </c>
      <c r="H301" t="s">
        <v>119</v>
      </c>
      <c r="I301" t="s">
        <v>123</v>
      </c>
      <c r="J301">
        <v>105</v>
      </c>
      <c r="K301">
        <v>142.80000000000001</v>
      </c>
      <c r="L301">
        <v>1365</v>
      </c>
      <c r="M301">
        <v>1856.4</v>
      </c>
      <c r="N301">
        <v>19</v>
      </c>
      <c r="O301" t="s">
        <v>127</v>
      </c>
      <c r="P301">
        <v>2022</v>
      </c>
    </row>
    <row r="302" spans="1:16">
      <c r="A302">
        <v>44612</v>
      </c>
      <c r="B302" t="s">
        <v>55</v>
      </c>
      <c r="C302">
        <v>6</v>
      </c>
      <c r="D302" t="s">
        <v>70</v>
      </c>
      <c r="E302" t="s">
        <v>72</v>
      </c>
      <c r="F302">
        <v>18</v>
      </c>
      <c r="G302" t="s">
        <v>107</v>
      </c>
      <c r="H302" t="s">
        <v>120</v>
      </c>
      <c r="I302" t="s">
        <v>123</v>
      </c>
      <c r="J302">
        <v>73</v>
      </c>
      <c r="K302">
        <v>94.17</v>
      </c>
      <c r="L302">
        <v>438</v>
      </c>
      <c r="M302">
        <v>565.02</v>
      </c>
      <c r="N302">
        <v>20</v>
      </c>
      <c r="O302" t="s">
        <v>127</v>
      </c>
      <c r="P302">
        <v>2022</v>
      </c>
    </row>
    <row r="303" spans="1:16">
      <c r="A303">
        <v>44615</v>
      </c>
      <c r="B303" t="s">
        <v>22</v>
      </c>
      <c r="C303">
        <v>6</v>
      </c>
      <c r="D303" t="s">
        <v>69</v>
      </c>
      <c r="E303" t="s">
        <v>71</v>
      </c>
      <c r="F303">
        <v>36</v>
      </c>
      <c r="G303" t="s">
        <v>75</v>
      </c>
      <c r="H303" t="s">
        <v>120</v>
      </c>
      <c r="I303" t="s">
        <v>123</v>
      </c>
      <c r="J303">
        <v>112</v>
      </c>
      <c r="K303">
        <v>122.08</v>
      </c>
      <c r="L303">
        <v>672</v>
      </c>
      <c r="M303">
        <v>732.48</v>
      </c>
      <c r="N303">
        <v>23</v>
      </c>
      <c r="O303" t="s">
        <v>127</v>
      </c>
      <c r="P303">
        <v>2022</v>
      </c>
    </row>
    <row r="304" spans="1:16">
      <c r="A304">
        <v>44615</v>
      </c>
      <c r="B304" t="s">
        <v>41</v>
      </c>
      <c r="C304">
        <v>15</v>
      </c>
      <c r="D304" t="s">
        <v>69</v>
      </c>
      <c r="E304" t="s">
        <v>72</v>
      </c>
      <c r="F304">
        <v>10</v>
      </c>
      <c r="G304" t="s">
        <v>91</v>
      </c>
      <c r="H304" t="s">
        <v>120</v>
      </c>
      <c r="I304" t="s">
        <v>125</v>
      </c>
      <c r="J304">
        <v>13</v>
      </c>
      <c r="K304">
        <v>16.64</v>
      </c>
      <c r="L304">
        <v>195</v>
      </c>
      <c r="M304">
        <v>249.6</v>
      </c>
      <c r="N304">
        <v>23</v>
      </c>
      <c r="O304" t="s">
        <v>127</v>
      </c>
      <c r="P304">
        <v>2022</v>
      </c>
    </row>
    <row r="305" spans="1:16">
      <c r="A305">
        <v>44615</v>
      </c>
      <c r="B305" t="s">
        <v>63</v>
      </c>
      <c r="C305">
        <v>8</v>
      </c>
      <c r="D305" t="s">
        <v>70</v>
      </c>
      <c r="E305" t="s">
        <v>71</v>
      </c>
      <c r="F305">
        <v>11</v>
      </c>
      <c r="G305" t="s">
        <v>116</v>
      </c>
      <c r="H305" t="s">
        <v>121</v>
      </c>
      <c r="I305" t="s">
        <v>123</v>
      </c>
      <c r="J305">
        <v>90</v>
      </c>
      <c r="K305">
        <v>96.3</v>
      </c>
      <c r="L305">
        <v>720</v>
      </c>
      <c r="M305">
        <v>770.4</v>
      </c>
      <c r="N305">
        <v>23</v>
      </c>
      <c r="O305" t="s">
        <v>127</v>
      </c>
      <c r="P305">
        <v>2022</v>
      </c>
    </row>
    <row r="306" spans="1:16">
      <c r="A306">
        <v>44619</v>
      </c>
      <c r="B306" t="s">
        <v>55</v>
      </c>
      <c r="C306">
        <v>7</v>
      </c>
      <c r="D306" t="s">
        <v>70</v>
      </c>
      <c r="E306" t="s">
        <v>72</v>
      </c>
      <c r="F306">
        <v>38</v>
      </c>
      <c r="G306" t="s">
        <v>107</v>
      </c>
      <c r="H306" t="s">
        <v>120</v>
      </c>
      <c r="I306" t="s">
        <v>123</v>
      </c>
      <c r="J306">
        <v>73</v>
      </c>
      <c r="K306">
        <v>94.17</v>
      </c>
      <c r="L306">
        <v>511</v>
      </c>
      <c r="M306">
        <v>659.19</v>
      </c>
      <c r="N306">
        <v>27</v>
      </c>
      <c r="O306" t="s">
        <v>127</v>
      </c>
      <c r="P306">
        <v>2022</v>
      </c>
    </row>
    <row r="307" spans="1:16">
      <c r="A307">
        <v>44619</v>
      </c>
      <c r="B307" t="s">
        <v>44</v>
      </c>
      <c r="C307">
        <v>15</v>
      </c>
      <c r="D307" t="s">
        <v>70</v>
      </c>
      <c r="E307" t="s">
        <v>71</v>
      </c>
      <c r="F307">
        <v>23</v>
      </c>
      <c r="G307" t="s">
        <v>95</v>
      </c>
      <c r="H307" t="s">
        <v>119</v>
      </c>
      <c r="I307" t="s">
        <v>122</v>
      </c>
      <c r="J307">
        <v>133</v>
      </c>
      <c r="K307">
        <v>155.61000000000001</v>
      </c>
      <c r="L307">
        <v>1995</v>
      </c>
      <c r="M307">
        <v>2334.15</v>
      </c>
      <c r="N307">
        <v>27</v>
      </c>
      <c r="O307" t="s">
        <v>127</v>
      </c>
      <c r="P307">
        <v>2022</v>
      </c>
    </row>
    <row r="308" spans="1:16">
      <c r="A308">
        <v>44620</v>
      </c>
      <c r="B308" t="s">
        <v>28</v>
      </c>
      <c r="C308">
        <v>15</v>
      </c>
      <c r="D308" t="s">
        <v>70</v>
      </c>
      <c r="E308" t="s">
        <v>72</v>
      </c>
      <c r="F308">
        <v>54</v>
      </c>
      <c r="G308" t="s">
        <v>93</v>
      </c>
      <c r="H308" t="s">
        <v>118</v>
      </c>
      <c r="I308" t="s">
        <v>123</v>
      </c>
      <c r="J308">
        <v>67</v>
      </c>
      <c r="K308">
        <v>85.76</v>
      </c>
      <c r="L308">
        <v>1005</v>
      </c>
      <c r="M308">
        <v>1286.4000000000001</v>
      </c>
      <c r="N308">
        <v>28</v>
      </c>
      <c r="O308" t="s">
        <v>127</v>
      </c>
      <c r="P308">
        <v>2022</v>
      </c>
    </row>
    <row r="309" spans="1:16">
      <c r="A309">
        <v>44624</v>
      </c>
      <c r="B309" t="s">
        <v>62</v>
      </c>
      <c r="C309">
        <v>13</v>
      </c>
      <c r="D309" t="s">
        <v>68</v>
      </c>
      <c r="E309" t="s">
        <v>71</v>
      </c>
      <c r="F309">
        <v>53</v>
      </c>
      <c r="G309" t="s">
        <v>115</v>
      </c>
      <c r="H309" t="s">
        <v>121</v>
      </c>
      <c r="I309" t="s">
        <v>125</v>
      </c>
      <c r="J309">
        <v>18</v>
      </c>
      <c r="K309">
        <v>24.66</v>
      </c>
      <c r="L309">
        <v>234</v>
      </c>
      <c r="M309">
        <v>320.58</v>
      </c>
      <c r="N309">
        <v>4</v>
      </c>
      <c r="O309" t="s">
        <v>128</v>
      </c>
      <c r="P309">
        <v>2022</v>
      </c>
    </row>
    <row r="310" spans="1:16">
      <c r="A310">
        <v>44626</v>
      </c>
      <c r="B310" t="s">
        <v>23</v>
      </c>
      <c r="C310">
        <v>2</v>
      </c>
      <c r="D310" t="s">
        <v>70</v>
      </c>
      <c r="E310" t="s">
        <v>72</v>
      </c>
      <c r="F310">
        <v>38</v>
      </c>
      <c r="G310" t="s">
        <v>76</v>
      </c>
      <c r="H310" t="s">
        <v>119</v>
      </c>
      <c r="I310" t="s">
        <v>124</v>
      </c>
      <c r="J310">
        <v>44</v>
      </c>
      <c r="K310">
        <v>48.84</v>
      </c>
      <c r="L310">
        <v>88</v>
      </c>
      <c r="M310">
        <v>97.68</v>
      </c>
      <c r="N310">
        <v>6</v>
      </c>
      <c r="O310" t="s">
        <v>128</v>
      </c>
      <c r="P310">
        <v>2022</v>
      </c>
    </row>
    <row r="311" spans="1:16">
      <c r="A311">
        <v>44627</v>
      </c>
      <c r="B311" t="s">
        <v>26</v>
      </c>
      <c r="C311">
        <v>1</v>
      </c>
      <c r="D311" t="s">
        <v>70</v>
      </c>
      <c r="E311" t="s">
        <v>72</v>
      </c>
      <c r="F311">
        <v>33</v>
      </c>
      <c r="G311" t="s">
        <v>79</v>
      </c>
      <c r="H311" t="s">
        <v>119</v>
      </c>
      <c r="I311" t="s">
        <v>123</v>
      </c>
      <c r="J311">
        <v>71</v>
      </c>
      <c r="K311">
        <v>80.94</v>
      </c>
      <c r="L311">
        <v>71</v>
      </c>
      <c r="M311">
        <v>80.94</v>
      </c>
      <c r="N311">
        <v>7</v>
      </c>
      <c r="O311" t="s">
        <v>128</v>
      </c>
      <c r="P311">
        <v>2022</v>
      </c>
    </row>
    <row r="312" spans="1:16">
      <c r="A312">
        <v>44628</v>
      </c>
      <c r="B312" t="s">
        <v>31</v>
      </c>
      <c r="C312">
        <v>6</v>
      </c>
      <c r="D312" t="s">
        <v>70</v>
      </c>
      <c r="E312" t="s">
        <v>71</v>
      </c>
      <c r="F312">
        <v>32</v>
      </c>
      <c r="G312" t="s">
        <v>81</v>
      </c>
      <c r="H312" t="s">
        <v>118</v>
      </c>
      <c r="I312" t="s">
        <v>123</v>
      </c>
      <c r="J312">
        <v>76</v>
      </c>
      <c r="K312">
        <v>82.08</v>
      </c>
      <c r="L312">
        <v>456</v>
      </c>
      <c r="M312">
        <v>492.48</v>
      </c>
      <c r="N312">
        <v>8</v>
      </c>
      <c r="O312" t="s">
        <v>128</v>
      </c>
      <c r="P312">
        <v>2022</v>
      </c>
    </row>
    <row r="313" spans="1:16">
      <c r="A313">
        <v>44629</v>
      </c>
      <c r="B313" t="s">
        <v>48</v>
      </c>
      <c r="C313">
        <v>3</v>
      </c>
      <c r="D313" t="s">
        <v>70</v>
      </c>
      <c r="E313" t="s">
        <v>71</v>
      </c>
      <c r="F313">
        <v>36</v>
      </c>
      <c r="G313" t="s">
        <v>99</v>
      </c>
      <c r="H313" t="s">
        <v>121</v>
      </c>
      <c r="I313" t="s">
        <v>122</v>
      </c>
      <c r="J313">
        <v>148</v>
      </c>
      <c r="K313">
        <v>201.28</v>
      </c>
      <c r="L313">
        <v>444</v>
      </c>
      <c r="M313">
        <v>603.84</v>
      </c>
      <c r="N313">
        <v>9</v>
      </c>
      <c r="O313" t="s">
        <v>128</v>
      </c>
      <c r="P313">
        <v>2022</v>
      </c>
    </row>
    <row r="314" spans="1:16">
      <c r="A314">
        <v>44629</v>
      </c>
      <c r="B314" t="s">
        <v>23</v>
      </c>
      <c r="C314">
        <v>11</v>
      </c>
      <c r="D314" t="s">
        <v>69</v>
      </c>
      <c r="E314" t="s">
        <v>72</v>
      </c>
      <c r="F314">
        <v>37</v>
      </c>
      <c r="G314" t="s">
        <v>76</v>
      </c>
      <c r="H314" t="s">
        <v>119</v>
      </c>
      <c r="I314" t="s">
        <v>124</v>
      </c>
      <c r="J314">
        <v>44</v>
      </c>
      <c r="K314">
        <v>48.84</v>
      </c>
      <c r="L314">
        <v>484</v>
      </c>
      <c r="M314">
        <v>537.24</v>
      </c>
      <c r="N314">
        <v>9</v>
      </c>
      <c r="O314" t="s">
        <v>128</v>
      </c>
      <c r="P314">
        <v>2022</v>
      </c>
    </row>
    <row r="315" spans="1:16">
      <c r="A315">
        <v>44630</v>
      </c>
      <c r="B315" t="s">
        <v>58</v>
      </c>
      <c r="C315">
        <v>12</v>
      </c>
      <c r="D315" t="s">
        <v>68</v>
      </c>
      <c r="E315" t="s">
        <v>71</v>
      </c>
      <c r="F315">
        <v>54</v>
      </c>
      <c r="G315" t="s">
        <v>110</v>
      </c>
      <c r="H315" t="s">
        <v>121</v>
      </c>
      <c r="I315" t="s">
        <v>123</v>
      </c>
      <c r="J315">
        <v>95</v>
      </c>
      <c r="K315">
        <v>119.7</v>
      </c>
      <c r="L315">
        <v>1140</v>
      </c>
      <c r="M315">
        <v>1436.4</v>
      </c>
      <c r="N315">
        <v>10</v>
      </c>
      <c r="O315" t="s">
        <v>128</v>
      </c>
      <c r="P315">
        <v>2022</v>
      </c>
    </row>
    <row r="316" spans="1:16">
      <c r="A316">
        <v>44634</v>
      </c>
      <c r="B316" t="s">
        <v>41</v>
      </c>
      <c r="C316">
        <v>2</v>
      </c>
      <c r="D316" t="s">
        <v>70</v>
      </c>
      <c r="E316" t="s">
        <v>72</v>
      </c>
      <c r="F316">
        <v>28</v>
      </c>
      <c r="G316" t="s">
        <v>91</v>
      </c>
      <c r="H316" t="s">
        <v>120</v>
      </c>
      <c r="I316" t="s">
        <v>125</v>
      </c>
      <c r="J316">
        <v>13</v>
      </c>
      <c r="K316">
        <v>16.64</v>
      </c>
      <c r="L316">
        <v>26</v>
      </c>
      <c r="M316">
        <v>33.28</v>
      </c>
      <c r="N316">
        <v>14</v>
      </c>
      <c r="O316" t="s">
        <v>128</v>
      </c>
      <c r="P316">
        <v>2022</v>
      </c>
    </row>
    <row r="317" spans="1:16">
      <c r="A317">
        <v>44634</v>
      </c>
      <c r="B317" t="s">
        <v>62</v>
      </c>
      <c r="C317">
        <v>13</v>
      </c>
      <c r="D317" t="s">
        <v>70</v>
      </c>
      <c r="E317" t="s">
        <v>71</v>
      </c>
      <c r="F317">
        <v>8</v>
      </c>
      <c r="G317" t="s">
        <v>115</v>
      </c>
      <c r="H317" t="s">
        <v>121</v>
      </c>
      <c r="I317" t="s">
        <v>125</v>
      </c>
      <c r="J317">
        <v>18</v>
      </c>
      <c r="K317">
        <v>24.66</v>
      </c>
      <c r="L317">
        <v>234</v>
      </c>
      <c r="M317">
        <v>320.58</v>
      </c>
      <c r="N317">
        <v>14</v>
      </c>
      <c r="O317" t="s">
        <v>128</v>
      </c>
      <c r="P317">
        <v>2022</v>
      </c>
    </row>
    <row r="318" spans="1:16">
      <c r="A318">
        <v>44638</v>
      </c>
      <c r="B318" t="s">
        <v>60</v>
      </c>
      <c r="C318">
        <v>2</v>
      </c>
      <c r="D318" t="s">
        <v>69</v>
      </c>
      <c r="E318" t="s">
        <v>72</v>
      </c>
      <c r="F318">
        <v>51</v>
      </c>
      <c r="G318" t="s">
        <v>112</v>
      </c>
      <c r="H318" t="s">
        <v>120</v>
      </c>
      <c r="I318" t="s">
        <v>122</v>
      </c>
      <c r="J318">
        <v>150</v>
      </c>
      <c r="K318">
        <v>210</v>
      </c>
      <c r="L318">
        <v>300</v>
      </c>
      <c r="M318">
        <v>420</v>
      </c>
      <c r="N318">
        <v>18</v>
      </c>
      <c r="O318" t="s">
        <v>128</v>
      </c>
      <c r="P318">
        <v>2022</v>
      </c>
    </row>
    <row r="319" spans="1:16">
      <c r="A319">
        <v>44638</v>
      </c>
      <c r="B319" t="s">
        <v>46</v>
      </c>
      <c r="C319">
        <v>10</v>
      </c>
      <c r="D319" t="s">
        <v>70</v>
      </c>
      <c r="E319" t="s">
        <v>72</v>
      </c>
      <c r="F319">
        <v>11</v>
      </c>
      <c r="G319" t="s">
        <v>97</v>
      </c>
      <c r="H319" t="s">
        <v>121</v>
      </c>
      <c r="I319" t="s">
        <v>124</v>
      </c>
      <c r="J319">
        <v>48</v>
      </c>
      <c r="K319">
        <v>57.12</v>
      </c>
      <c r="L319">
        <v>480</v>
      </c>
      <c r="M319">
        <v>571.20000000000005</v>
      </c>
      <c r="N319">
        <v>18</v>
      </c>
      <c r="O319" t="s">
        <v>128</v>
      </c>
      <c r="P319">
        <v>2022</v>
      </c>
    </row>
    <row r="320" spans="1:16">
      <c r="A320">
        <v>44639</v>
      </c>
      <c r="B320" t="s">
        <v>61</v>
      </c>
      <c r="C320">
        <v>6</v>
      </c>
      <c r="D320" t="s">
        <v>68</v>
      </c>
      <c r="E320" t="s">
        <v>72</v>
      </c>
      <c r="F320">
        <v>36</v>
      </c>
      <c r="G320" t="s">
        <v>114</v>
      </c>
      <c r="H320" t="s">
        <v>118</v>
      </c>
      <c r="I320" t="s">
        <v>122</v>
      </c>
      <c r="J320">
        <v>138</v>
      </c>
      <c r="K320">
        <v>173.88</v>
      </c>
      <c r="L320">
        <v>828</v>
      </c>
      <c r="M320">
        <v>1043.28</v>
      </c>
      <c r="N320">
        <v>19</v>
      </c>
      <c r="O320" t="s">
        <v>128</v>
      </c>
      <c r="P320">
        <v>2022</v>
      </c>
    </row>
    <row r="321" spans="1:16">
      <c r="A321">
        <v>44643</v>
      </c>
      <c r="B321" t="s">
        <v>38</v>
      </c>
      <c r="C321">
        <v>9</v>
      </c>
      <c r="D321" t="s">
        <v>70</v>
      </c>
      <c r="E321" t="s">
        <v>72</v>
      </c>
      <c r="F321">
        <v>12</v>
      </c>
      <c r="G321" t="s">
        <v>88</v>
      </c>
      <c r="H321" t="s">
        <v>121</v>
      </c>
      <c r="I321" t="s">
        <v>123</v>
      </c>
      <c r="J321">
        <v>89</v>
      </c>
      <c r="K321">
        <v>117.48</v>
      </c>
      <c r="L321">
        <v>801</v>
      </c>
      <c r="M321">
        <v>1057.32</v>
      </c>
      <c r="N321">
        <v>23</v>
      </c>
      <c r="O321" t="s">
        <v>128</v>
      </c>
      <c r="P321">
        <v>2022</v>
      </c>
    </row>
    <row r="322" spans="1:16">
      <c r="A322">
        <v>44645</v>
      </c>
      <c r="B322" t="s">
        <v>36</v>
      </c>
      <c r="C322">
        <v>2</v>
      </c>
      <c r="D322" t="s">
        <v>68</v>
      </c>
      <c r="E322" t="s">
        <v>71</v>
      </c>
      <c r="F322">
        <v>22</v>
      </c>
      <c r="G322" t="s">
        <v>86</v>
      </c>
      <c r="H322" t="s">
        <v>119</v>
      </c>
      <c r="I322" t="s">
        <v>123</v>
      </c>
      <c r="J322">
        <v>98</v>
      </c>
      <c r="K322">
        <v>103.88</v>
      </c>
      <c r="L322">
        <v>196</v>
      </c>
      <c r="M322">
        <v>207.76</v>
      </c>
      <c r="N322">
        <v>25</v>
      </c>
      <c r="O322" t="s">
        <v>128</v>
      </c>
      <c r="P322">
        <v>2022</v>
      </c>
    </row>
    <row r="323" spans="1:16">
      <c r="A323">
        <v>44645</v>
      </c>
      <c r="B323" t="s">
        <v>48</v>
      </c>
      <c r="C323">
        <v>11</v>
      </c>
      <c r="D323" t="s">
        <v>70</v>
      </c>
      <c r="E323" t="s">
        <v>71</v>
      </c>
      <c r="F323">
        <v>24</v>
      </c>
      <c r="G323" t="s">
        <v>99</v>
      </c>
      <c r="H323" t="s">
        <v>121</v>
      </c>
      <c r="I323" t="s">
        <v>122</v>
      </c>
      <c r="J323">
        <v>148</v>
      </c>
      <c r="K323">
        <v>201.28</v>
      </c>
      <c r="L323">
        <v>1628</v>
      </c>
      <c r="M323">
        <v>2214.08</v>
      </c>
      <c r="N323">
        <v>25</v>
      </c>
      <c r="O323" t="s">
        <v>128</v>
      </c>
      <c r="P323">
        <v>2022</v>
      </c>
    </row>
    <row r="324" spans="1:16">
      <c r="A324">
        <v>44649</v>
      </c>
      <c r="B324" t="s">
        <v>38</v>
      </c>
      <c r="C324">
        <v>12</v>
      </c>
      <c r="D324" t="s">
        <v>69</v>
      </c>
      <c r="E324" t="s">
        <v>71</v>
      </c>
      <c r="F324">
        <v>1</v>
      </c>
      <c r="G324" t="s">
        <v>88</v>
      </c>
      <c r="H324" t="s">
        <v>121</v>
      </c>
      <c r="I324" t="s">
        <v>123</v>
      </c>
      <c r="J324">
        <v>89</v>
      </c>
      <c r="K324">
        <v>117.48</v>
      </c>
      <c r="L324">
        <v>1068</v>
      </c>
      <c r="M324">
        <v>1409.76</v>
      </c>
      <c r="N324">
        <v>29</v>
      </c>
      <c r="O324" t="s">
        <v>128</v>
      </c>
      <c r="P324">
        <v>2022</v>
      </c>
    </row>
    <row r="325" spans="1:16">
      <c r="A325">
        <v>44650</v>
      </c>
      <c r="B325" t="s">
        <v>36</v>
      </c>
      <c r="C325">
        <v>13</v>
      </c>
      <c r="D325" t="s">
        <v>69</v>
      </c>
      <c r="E325" t="s">
        <v>72</v>
      </c>
      <c r="F325">
        <v>30</v>
      </c>
      <c r="G325" t="s">
        <v>86</v>
      </c>
      <c r="H325" t="s">
        <v>119</v>
      </c>
      <c r="I325" t="s">
        <v>123</v>
      </c>
      <c r="J325">
        <v>98</v>
      </c>
      <c r="K325">
        <v>103.88</v>
      </c>
      <c r="L325">
        <v>1274</v>
      </c>
      <c r="M325">
        <v>1350.44</v>
      </c>
      <c r="N325">
        <v>30</v>
      </c>
      <c r="O325" t="s">
        <v>128</v>
      </c>
      <c r="P325">
        <v>2022</v>
      </c>
    </row>
    <row r="326" spans="1:16">
      <c r="A326">
        <v>44652</v>
      </c>
      <c r="B326" t="s">
        <v>49</v>
      </c>
      <c r="C326">
        <v>2</v>
      </c>
      <c r="D326" t="s">
        <v>69</v>
      </c>
      <c r="E326" t="s">
        <v>72</v>
      </c>
      <c r="F326">
        <v>7</v>
      </c>
      <c r="G326" t="s">
        <v>101</v>
      </c>
      <c r="H326" t="s">
        <v>119</v>
      </c>
      <c r="I326" t="s">
        <v>123</v>
      </c>
      <c r="J326">
        <v>105</v>
      </c>
      <c r="K326">
        <v>142.80000000000001</v>
      </c>
      <c r="L326">
        <v>210</v>
      </c>
      <c r="M326">
        <v>285.60000000000002</v>
      </c>
      <c r="N326">
        <v>1</v>
      </c>
      <c r="O326" t="s">
        <v>129</v>
      </c>
      <c r="P326">
        <v>2022</v>
      </c>
    </row>
    <row r="327" spans="1:16">
      <c r="A327">
        <v>44653</v>
      </c>
      <c r="B327" t="s">
        <v>49</v>
      </c>
      <c r="C327">
        <v>3</v>
      </c>
      <c r="D327" t="s">
        <v>70</v>
      </c>
      <c r="E327" t="s">
        <v>72</v>
      </c>
      <c r="F327">
        <v>9</v>
      </c>
      <c r="G327" t="s">
        <v>101</v>
      </c>
      <c r="H327" t="s">
        <v>119</v>
      </c>
      <c r="I327" t="s">
        <v>123</v>
      </c>
      <c r="J327">
        <v>105</v>
      </c>
      <c r="K327">
        <v>142.80000000000001</v>
      </c>
      <c r="L327">
        <v>315</v>
      </c>
      <c r="M327">
        <v>428.4</v>
      </c>
      <c r="N327">
        <v>2</v>
      </c>
      <c r="O327" t="s">
        <v>129</v>
      </c>
      <c r="P327">
        <v>2022</v>
      </c>
    </row>
    <row r="328" spans="1:16">
      <c r="A328">
        <v>44657</v>
      </c>
      <c r="B328" t="s">
        <v>37</v>
      </c>
      <c r="C328">
        <v>2</v>
      </c>
      <c r="D328" t="s">
        <v>68</v>
      </c>
      <c r="E328" t="s">
        <v>72</v>
      </c>
      <c r="F328">
        <v>5</v>
      </c>
      <c r="G328" t="s">
        <v>87</v>
      </c>
      <c r="H328" t="s">
        <v>118</v>
      </c>
      <c r="I328" t="s">
        <v>123</v>
      </c>
      <c r="J328">
        <v>90</v>
      </c>
      <c r="K328">
        <v>115.2</v>
      </c>
      <c r="L328">
        <v>180</v>
      </c>
      <c r="M328">
        <v>230.4</v>
      </c>
      <c r="N328">
        <v>6</v>
      </c>
      <c r="O328" t="s">
        <v>129</v>
      </c>
      <c r="P328">
        <v>2022</v>
      </c>
    </row>
    <row r="329" spans="1:16">
      <c r="A329">
        <v>44658</v>
      </c>
      <c r="B329" t="s">
        <v>62</v>
      </c>
      <c r="C329">
        <v>7</v>
      </c>
      <c r="D329" t="s">
        <v>70</v>
      </c>
      <c r="E329" t="s">
        <v>71</v>
      </c>
      <c r="F329">
        <v>24</v>
      </c>
      <c r="G329" t="s">
        <v>115</v>
      </c>
      <c r="H329" t="s">
        <v>121</v>
      </c>
      <c r="I329" t="s">
        <v>125</v>
      </c>
      <c r="J329">
        <v>18</v>
      </c>
      <c r="K329">
        <v>24.66</v>
      </c>
      <c r="L329">
        <v>126</v>
      </c>
      <c r="M329">
        <v>172.62</v>
      </c>
      <c r="N329">
        <v>7</v>
      </c>
      <c r="O329" t="s">
        <v>129</v>
      </c>
      <c r="P329">
        <v>2022</v>
      </c>
    </row>
    <row r="330" spans="1:16">
      <c r="A330">
        <v>44660</v>
      </c>
      <c r="B330" t="s">
        <v>54</v>
      </c>
      <c r="C330">
        <v>12</v>
      </c>
      <c r="D330" t="s">
        <v>68</v>
      </c>
      <c r="E330" t="s">
        <v>72</v>
      </c>
      <c r="F330">
        <v>48</v>
      </c>
      <c r="G330" t="s">
        <v>106</v>
      </c>
      <c r="H330" t="s">
        <v>118</v>
      </c>
      <c r="I330" t="s">
        <v>125</v>
      </c>
      <c r="J330">
        <v>37</v>
      </c>
      <c r="K330">
        <v>42.55</v>
      </c>
      <c r="L330">
        <v>444</v>
      </c>
      <c r="M330">
        <v>510.6</v>
      </c>
      <c r="N330">
        <v>9</v>
      </c>
      <c r="O330" t="s">
        <v>129</v>
      </c>
      <c r="P330">
        <v>2022</v>
      </c>
    </row>
    <row r="331" spans="1:16">
      <c r="A331">
        <v>44660</v>
      </c>
      <c r="B331" t="s">
        <v>49</v>
      </c>
      <c r="C331">
        <v>9</v>
      </c>
      <c r="D331" t="s">
        <v>69</v>
      </c>
      <c r="E331" t="s">
        <v>71</v>
      </c>
      <c r="F331">
        <v>24</v>
      </c>
      <c r="G331" t="s">
        <v>101</v>
      </c>
      <c r="H331" t="s">
        <v>119</v>
      </c>
      <c r="I331" t="s">
        <v>123</v>
      </c>
      <c r="J331">
        <v>105</v>
      </c>
      <c r="K331">
        <v>142.80000000000001</v>
      </c>
      <c r="L331">
        <v>945</v>
      </c>
      <c r="M331">
        <v>1285.2</v>
      </c>
      <c r="N331">
        <v>9</v>
      </c>
      <c r="O331" t="s">
        <v>129</v>
      </c>
      <c r="P331">
        <v>2022</v>
      </c>
    </row>
    <row r="332" spans="1:16">
      <c r="A332">
        <v>44664</v>
      </c>
      <c r="B332" t="s">
        <v>41</v>
      </c>
      <c r="C332">
        <v>14</v>
      </c>
      <c r="D332" t="s">
        <v>68</v>
      </c>
      <c r="E332" t="s">
        <v>71</v>
      </c>
      <c r="F332">
        <v>42</v>
      </c>
      <c r="G332" t="s">
        <v>91</v>
      </c>
      <c r="H332" t="s">
        <v>120</v>
      </c>
      <c r="I332" t="s">
        <v>125</v>
      </c>
      <c r="J332">
        <v>13</v>
      </c>
      <c r="K332">
        <v>16.64</v>
      </c>
      <c r="L332">
        <v>182</v>
      </c>
      <c r="M332">
        <v>232.96</v>
      </c>
      <c r="N332">
        <v>13</v>
      </c>
      <c r="O332" t="s">
        <v>129</v>
      </c>
      <c r="P332">
        <v>2022</v>
      </c>
    </row>
    <row r="333" spans="1:16">
      <c r="A333">
        <v>44669</v>
      </c>
      <c r="B333" t="s">
        <v>61</v>
      </c>
      <c r="C333">
        <v>9</v>
      </c>
      <c r="D333" t="s">
        <v>70</v>
      </c>
      <c r="E333" t="s">
        <v>72</v>
      </c>
      <c r="F333">
        <v>36</v>
      </c>
      <c r="G333" t="s">
        <v>114</v>
      </c>
      <c r="H333" t="s">
        <v>118</v>
      </c>
      <c r="I333" t="s">
        <v>122</v>
      </c>
      <c r="J333">
        <v>138</v>
      </c>
      <c r="K333">
        <v>173.88</v>
      </c>
      <c r="L333">
        <v>1242</v>
      </c>
      <c r="M333">
        <v>1564.92</v>
      </c>
      <c r="N333">
        <v>18</v>
      </c>
      <c r="O333" t="s">
        <v>129</v>
      </c>
      <c r="P333">
        <v>2022</v>
      </c>
    </row>
    <row r="334" spans="1:16">
      <c r="A334">
        <v>44671</v>
      </c>
      <c r="B334" t="s">
        <v>50</v>
      </c>
      <c r="C334">
        <v>2</v>
      </c>
      <c r="D334" t="s">
        <v>68</v>
      </c>
      <c r="E334" t="s">
        <v>71</v>
      </c>
      <c r="F334">
        <v>36</v>
      </c>
      <c r="G334" t="s">
        <v>102</v>
      </c>
      <c r="H334" t="s">
        <v>120</v>
      </c>
      <c r="I334" t="s">
        <v>125</v>
      </c>
      <c r="J334">
        <v>37</v>
      </c>
      <c r="K334">
        <v>49.21</v>
      </c>
      <c r="L334">
        <v>74</v>
      </c>
      <c r="M334">
        <v>98.42</v>
      </c>
      <c r="N334">
        <v>20</v>
      </c>
      <c r="O334" t="s">
        <v>129</v>
      </c>
      <c r="P334">
        <v>2022</v>
      </c>
    </row>
    <row r="335" spans="1:16">
      <c r="A335">
        <v>44671</v>
      </c>
      <c r="B335" t="s">
        <v>55</v>
      </c>
      <c r="C335">
        <v>4</v>
      </c>
      <c r="D335" t="s">
        <v>70</v>
      </c>
      <c r="E335" t="s">
        <v>71</v>
      </c>
      <c r="F335">
        <v>38</v>
      </c>
      <c r="G335" t="s">
        <v>107</v>
      </c>
      <c r="H335" t="s">
        <v>120</v>
      </c>
      <c r="I335" t="s">
        <v>123</v>
      </c>
      <c r="J335">
        <v>73</v>
      </c>
      <c r="K335">
        <v>94.17</v>
      </c>
      <c r="L335">
        <v>292</v>
      </c>
      <c r="M335">
        <v>376.68</v>
      </c>
      <c r="N335">
        <v>20</v>
      </c>
      <c r="O335" t="s">
        <v>129</v>
      </c>
      <c r="P335">
        <v>2022</v>
      </c>
    </row>
    <row r="336" spans="1:16">
      <c r="A336">
        <v>44672</v>
      </c>
      <c r="B336" t="s">
        <v>48</v>
      </c>
      <c r="C336">
        <v>2</v>
      </c>
      <c r="D336" t="s">
        <v>70</v>
      </c>
      <c r="E336" t="s">
        <v>72</v>
      </c>
      <c r="F336">
        <v>2</v>
      </c>
      <c r="G336" t="s">
        <v>99</v>
      </c>
      <c r="H336" t="s">
        <v>121</v>
      </c>
      <c r="I336" t="s">
        <v>122</v>
      </c>
      <c r="J336">
        <v>148</v>
      </c>
      <c r="K336">
        <v>201.28</v>
      </c>
      <c r="L336">
        <v>296</v>
      </c>
      <c r="M336">
        <v>402.56</v>
      </c>
      <c r="N336">
        <v>21</v>
      </c>
      <c r="O336" t="s">
        <v>129</v>
      </c>
      <c r="P336">
        <v>2022</v>
      </c>
    </row>
    <row r="337" spans="1:16">
      <c r="A337">
        <v>44672</v>
      </c>
      <c r="B337" t="s">
        <v>62</v>
      </c>
      <c r="C337">
        <v>14</v>
      </c>
      <c r="D337" t="s">
        <v>69</v>
      </c>
      <c r="E337" t="s">
        <v>71</v>
      </c>
      <c r="F337">
        <v>2</v>
      </c>
      <c r="G337" t="s">
        <v>115</v>
      </c>
      <c r="H337" t="s">
        <v>121</v>
      </c>
      <c r="I337" t="s">
        <v>125</v>
      </c>
      <c r="J337">
        <v>18</v>
      </c>
      <c r="K337">
        <v>24.66</v>
      </c>
      <c r="L337">
        <v>252</v>
      </c>
      <c r="M337">
        <v>345.24</v>
      </c>
      <c r="N337">
        <v>21</v>
      </c>
      <c r="O337" t="s">
        <v>129</v>
      </c>
      <c r="P337">
        <v>2022</v>
      </c>
    </row>
    <row r="338" spans="1:16">
      <c r="A338">
        <v>44674</v>
      </c>
      <c r="B338" t="s">
        <v>31</v>
      </c>
      <c r="C338">
        <v>15</v>
      </c>
      <c r="D338" t="s">
        <v>69</v>
      </c>
      <c r="E338" t="s">
        <v>71</v>
      </c>
      <c r="F338">
        <v>39</v>
      </c>
      <c r="G338" t="s">
        <v>81</v>
      </c>
      <c r="H338" t="s">
        <v>118</v>
      </c>
      <c r="I338" t="s">
        <v>123</v>
      </c>
      <c r="J338">
        <v>76</v>
      </c>
      <c r="K338">
        <v>82.08</v>
      </c>
      <c r="L338">
        <v>1140</v>
      </c>
      <c r="M338">
        <v>1231.2</v>
      </c>
      <c r="N338">
        <v>23</v>
      </c>
      <c r="O338" t="s">
        <v>129</v>
      </c>
      <c r="P338">
        <v>2022</v>
      </c>
    </row>
    <row r="339" spans="1:16">
      <c r="A339">
        <v>44675</v>
      </c>
      <c r="B339" t="s">
        <v>33</v>
      </c>
      <c r="C339">
        <v>4</v>
      </c>
      <c r="D339" t="s">
        <v>70</v>
      </c>
      <c r="E339" t="s">
        <v>71</v>
      </c>
      <c r="F339">
        <v>0</v>
      </c>
      <c r="G339" t="s">
        <v>83</v>
      </c>
      <c r="H339" t="s">
        <v>121</v>
      </c>
      <c r="I339" t="s">
        <v>124</v>
      </c>
      <c r="J339">
        <v>55</v>
      </c>
      <c r="K339">
        <v>58.3</v>
      </c>
      <c r="L339">
        <v>220</v>
      </c>
      <c r="M339">
        <v>233.2</v>
      </c>
      <c r="N339">
        <v>24</v>
      </c>
      <c r="O339" t="s">
        <v>129</v>
      </c>
      <c r="P339">
        <v>2022</v>
      </c>
    </row>
    <row r="340" spans="1:16">
      <c r="A340">
        <v>44676</v>
      </c>
      <c r="B340" t="s">
        <v>23</v>
      </c>
      <c r="C340">
        <v>9</v>
      </c>
      <c r="D340" t="s">
        <v>70</v>
      </c>
      <c r="E340" t="s">
        <v>72</v>
      </c>
      <c r="F340">
        <v>17</v>
      </c>
      <c r="G340" t="s">
        <v>76</v>
      </c>
      <c r="H340" t="s">
        <v>119</v>
      </c>
      <c r="I340" t="s">
        <v>124</v>
      </c>
      <c r="J340">
        <v>44</v>
      </c>
      <c r="K340">
        <v>48.84</v>
      </c>
      <c r="L340">
        <v>396</v>
      </c>
      <c r="M340">
        <v>439.56000000000012</v>
      </c>
      <c r="N340">
        <v>25</v>
      </c>
      <c r="O340" t="s">
        <v>129</v>
      </c>
      <c r="P340">
        <v>2022</v>
      </c>
    </row>
    <row r="341" spans="1:16">
      <c r="A341">
        <v>44676</v>
      </c>
      <c r="B341" t="s">
        <v>26</v>
      </c>
      <c r="C341">
        <v>8</v>
      </c>
      <c r="D341" t="s">
        <v>69</v>
      </c>
      <c r="E341" t="s">
        <v>71</v>
      </c>
      <c r="F341">
        <v>40</v>
      </c>
      <c r="G341" t="s">
        <v>79</v>
      </c>
      <c r="H341" t="s">
        <v>119</v>
      </c>
      <c r="I341" t="s">
        <v>123</v>
      </c>
      <c r="J341">
        <v>71</v>
      </c>
      <c r="K341">
        <v>80.94</v>
      </c>
      <c r="L341">
        <v>568</v>
      </c>
      <c r="M341">
        <v>647.52</v>
      </c>
      <c r="N341">
        <v>25</v>
      </c>
      <c r="O341" t="s">
        <v>129</v>
      </c>
      <c r="P341">
        <v>2022</v>
      </c>
    </row>
    <row r="342" spans="1:16">
      <c r="A342">
        <v>44677</v>
      </c>
      <c r="B342" t="s">
        <v>46</v>
      </c>
      <c r="C342">
        <v>2</v>
      </c>
      <c r="D342" t="s">
        <v>70</v>
      </c>
      <c r="E342" t="s">
        <v>72</v>
      </c>
      <c r="F342">
        <v>26</v>
      </c>
      <c r="G342" t="s">
        <v>97</v>
      </c>
      <c r="H342" t="s">
        <v>121</v>
      </c>
      <c r="I342" t="s">
        <v>124</v>
      </c>
      <c r="J342">
        <v>48</v>
      </c>
      <c r="K342">
        <v>57.12</v>
      </c>
      <c r="L342">
        <v>96</v>
      </c>
      <c r="M342">
        <v>114.24</v>
      </c>
      <c r="N342">
        <v>26</v>
      </c>
      <c r="O342" t="s">
        <v>129</v>
      </c>
      <c r="P342">
        <v>2022</v>
      </c>
    </row>
    <row r="343" spans="1:16">
      <c r="A343">
        <v>44679</v>
      </c>
      <c r="B343" t="s">
        <v>29</v>
      </c>
      <c r="C343">
        <v>14</v>
      </c>
      <c r="D343" t="s">
        <v>70</v>
      </c>
      <c r="E343" t="s">
        <v>72</v>
      </c>
      <c r="F343">
        <v>20</v>
      </c>
      <c r="G343" t="s">
        <v>113</v>
      </c>
      <c r="H343" t="s">
        <v>120</v>
      </c>
      <c r="I343" t="s">
        <v>123</v>
      </c>
      <c r="J343">
        <v>112</v>
      </c>
      <c r="K343">
        <v>146.72</v>
      </c>
      <c r="L343">
        <v>1568</v>
      </c>
      <c r="M343">
        <v>2054.08</v>
      </c>
      <c r="N343">
        <v>28</v>
      </c>
      <c r="O343" t="s">
        <v>129</v>
      </c>
      <c r="P343">
        <v>2022</v>
      </c>
    </row>
    <row r="344" spans="1:16">
      <c r="A344">
        <v>44681</v>
      </c>
      <c r="B344" t="s">
        <v>41</v>
      </c>
      <c r="C344">
        <v>13</v>
      </c>
      <c r="D344" t="s">
        <v>69</v>
      </c>
      <c r="E344" t="s">
        <v>71</v>
      </c>
      <c r="F344">
        <v>26</v>
      </c>
      <c r="G344" t="s">
        <v>91</v>
      </c>
      <c r="H344" t="s">
        <v>120</v>
      </c>
      <c r="I344" t="s">
        <v>125</v>
      </c>
      <c r="J344">
        <v>13</v>
      </c>
      <c r="K344">
        <v>16.64</v>
      </c>
      <c r="L344">
        <v>169</v>
      </c>
      <c r="M344">
        <v>216.32</v>
      </c>
      <c r="N344">
        <v>30</v>
      </c>
      <c r="O344" t="s">
        <v>129</v>
      </c>
      <c r="P344">
        <v>2022</v>
      </c>
    </row>
    <row r="345" spans="1:16">
      <c r="A345">
        <v>44681</v>
      </c>
      <c r="B345" t="s">
        <v>46</v>
      </c>
      <c r="C345">
        <v>8</v>
      </c>
      <c r="D345" t="s">
        <v>70</v>
      </c>
      <c r="E345" t="s">
        <v>71</v>
      </c>
      <c r="F345">
        <v>23</v>
      </c>
      <c r="G345" t="s">
        <v>97</v>
      </c>
      <c r="H345" t="s">
        <v>121</v>
      </c>
      <c r="I345" t="s">
        <v>124</v>
      </c>
      <c r="J345">
        <v>48</v>
      </c>
      <c r="K345">
        <v>57.12</v>
      </c>
      <c r="L345">
        <v>384</v>
      </c>
      <c r="M345">
        <v>456.96</v>
      </c>
      <c r="N345">
        <v>30</v>
      </c>
      <c r="O345" t="s">
        <v>129</v>
      </c>
      <c r="P345">
        <v>2022</v>
      </c>
    </row>
    <row r="346" spans="1:16">
      <c r="A346">
        <v>44682</v>
      </c>
      <c r="B346" t="s">
        <v>33</v>
      </c>
      <c r="C346">
        <v>9</v>
      </c>
      <c r="D346" t="s">
        <v>68</v>
      </c>
      <c r="E346" t="s">
        <v>71</v>
      </c>
      <c r="F346">
        <v>6</v>
      </c>
      <c r="G346" t="s">
        <v>83</v>
      </c>
      <c r="H346" t="s">
        <v>121</v>
      </c>
      <c r="I346" t="s">
        <v>124</v>
      </c>
      <c r="J346">
        <v>55</v>
      </c>
      <c r="K346">
        <v>58.3</v>
      </c>
      <c r="L346">
        <v>495</v>
      </c>
      <c r="M346">
        <v>524.69999999999993</v>
      </c>
      <c r="N346">
        <v>1</v>
      </c>
      <c r="O346" t="s">
        <v>130</v>
      </c>
      <c r="P346">
        <v>2022</v>
      </c>
    </row>
    <row r="347" spans="1:16">
      <c r="A347">
        <v>44682</v>
      </c>
      <c r="B347" t="s">
        <v>58</v>
      </c>
      <c r="C347">
        <v>6</v>
      </c>
      <c r="D347" t="s">
        <v>69</v>
      </c>
      <c r="E347" t="s">
        <v>71</v>
      </c>
      <c r="F347">
        <v>42</v>
      </c>
      <c r="G347" t="s">
        <v>110</v>
      </c>
      <c r="H347" t="s">
        <v>121</v>
      </c>
      <c r="I347" t="s">
        <v>123</v>
      </c>
      <c r="J347">
        <v>95</v>
      </c>
      <c r="K347">
        <v>119.7</v>
      </c>
      <c r="L347">
        <v>570</v>
      </c>
      <c r="M347">
        <v>718.2</v>
      </c>
      <c r="N347">
        <v>1</v>
      </c>
      <c r="O347" t="s">
        <v>130</v>
      </c>
      <c r="P347">
        <v>2022</v>
      </c>
    </row>
    <row r="348" spans="1:16">
      <c r="A348">
        <v>44683</v>
      </c>
      <c r="B348" t="s">
        <v>22</v>
      </c>
      <c r="C348">
        <v>4</v>
      </c>
      <c r="D348" t="s">
        <v>69</v>
      </c>
      <c r="E348" t="s">
        <v>72</v>
      </c>
      <c r="F348">
        <v>33</v>
      </c>
      <c r="G348" t="s">
        <v>75</v>
      </c>
      <c r="H348" t="s">
        <v>120</v>
      </c>
      <c r="I348" t="s">
        <v>123</v>
      </c>
      <c r="J348">
        <v>112</v>
      </c>
      <c r="K348">
        <v>122.08</v>
      </c>
      <c r="L348">
        <v>448</v>
      </c>
      <c r="M348">
        <v>488.32</v>
      </c>
      <c r="N348">
        <v>2</v>
      </c>
      <c r="O348" t="s">
        <v>130</v>
      </c>
      <c r="P348">
        <v>2022</v>
      </c>
    </row>
    <row r="349" spans="1:16">
      <c r="A349">
        <v>44685</v>
      </c>
      <c r="B349" t="s">
        <v>34</v>
      </c>
      <c r="C349">
        <v>10</v>
      </c>
      <c r="D349" t="s">
        <v>70</v>
      </c>
      <c r="E349" t="s">
        <v>71</v>
      </c>
      <c r="F349">
        <v>43</v>
      </c>
      <c r="G349" t="s">
        <v>84</v>
      </c>
      <c r="H349" t="s">
        <v>117</v>
      </c>
      <c r="I349" t="s">
        <v>124</v>
      </c>
      <c r="J349">
        <v>61</v>
      </c>
      <c r="K349">
        <v>76.25</v>
      </c>
      <c r="L349">
        <v>610</v>
      </c>
      <c r="M349">
        <v>762.5</v>
      </c>
      <c r="N349">
        <v>4</v>
      </c>
      <c r="O349" t="s">
        <v>130</v>
      </c>
      <c r="P349">
        <v>2022</v>
      </c>
    </row>
    <row r="350" spans="1:16">
      <c r="A350">
        <v>44687</v>
      </c>
      <c r="B350" t="s">
        <v>33</v>
      </c>
      <c r="C350">
        <v>7</v>
      </c>
      <c r="D350" t="s">
        <v>70</v>
      </c>
      <c r="E350" t="s">
        <v>71</v>
      </c>
      <c r="F350">
        <v>13</v>
      </c>
      <c r="G350" t="s">
        <v>83</v>
      </c>
      <c r="H350" t="s">
        <v>121</v>
      </c>
      <c r="I350" t="s">
        <v>124</v>
      </c>
      <c r="J350">
        <v>55</v>
      </c>
      <c r="K350">
        <v>58.3</v>
      </c>
      <c r="L350">
        <v>385</v>
      </c>
      <c r="M350">
        <v>408.1</v>
      </c>
      <c r="N350">
        <v>6</v>
      </c>
      <c r="O350" t="s">
        <v>130</v>
      </c>
      <c r="P350">
        <v>2022</v>
      </c>
    </row>
    <row r="351" spans="1:16">
      <c r="A351">
        <v>44688</v>
      </c>
      <c r="B351" t="s">
        <v>47</v>
      </c>
      <c r="C351">
        <v>4</v>
      </c>
      <c r="D351" t="s">
        <v>69</v>
      </c>
      <c r="E351" t="s">
        <v>72</v>
      </c>
      <c r="F351">
        <v>11</v>
      </c>
      <c r="G351" t="s">
        <v>98</v>
      </c>
      <c r="H351" t="s">
        <v>120</v>
      </c>
      <c r="I351" t="s">
        <v>125</v>
      </c>
      <c r="J351">
        <v>12</v>
      </c>
      <c r="K351">
        <v>15.72</v>
      </c>
      <c r="L351">
        <v>48</v>
      </c>
      <c r="M351">
        <v>62.88</v>
      </c>
      <c r="N351">
        <v>7</v>
      </c>
      <c r="O351" t="s">
        <v>130</v>
      </c>
      <c r="P351">
        <v>2022</v>
      </c>
    </row>
    <row r="352" spans="1:16">
      <c r="A352">
        <v>44688</v>
      </c>
      <c r="B352" t="s">
        <v>46</v>
      </c>
      <c r="C352">
        <v>1</v>
      </c>
      <c r="D352" t="s">
        <v>69</v>
      </c>
      <c r="E352" t="s">
        <v>71</v>
      </c>
      <c r="F352">
        <v>44</v>
      </c>
      <c r="G352" t="s">
        <v>97</v>
      </c>
      <c r="H352" t="s">
        <v>121</v>
      </c>
      <c r="I352" t="s">
        <v>124</v>
      </c>
      <c r="J352">
        <v>48</v>
      </c>
      <c r="K352">
        <v>57.12</v>
      </c>
      <c r="L352">
        <v>48</v>
      </c>
      <c r="M352">
        <v>57.12</v>
      </c>
      <c r="N352">
        <v>7</v>
      </c>
      <c r="O352" t="s">
        <v>130</v>
      </c>
      <c r="P352">
        <v>2022</v>
      </c>
    </row>
    <row r="353" spans="1:16">
      <c r="A353">
        <v>44689</v>
      </c>
      <c r="B353" t="s">
        <v>42</v>
      </c>
      <c r="C353">
        <v>7</v>
      </c>
      <c r="D353" t="s">
        <v>69</v>
      </c>
      <c r="E353" t="s">
        <v>71</v>
      </c>
      <c r="F353">
        <v>40</v>
      </c>
      <c r="G353" t="s">
        <v>92</v>
      </c>
      <c r="H353" t="s">
        <v>117</v>
      </c>
      <c r="I353" t="s">
        <v>122</v>
      </c>
      <c r="J353">
        <v>121</v>
      </c>
      <c r="K353">
        <v>141.57</v>
      </c>
      <c r="L353">
        <v>847</v>
      </c>
      <c r="M353">
        <v>990.99</v>
      </c>
      <c r="N353">
        <v>8</v>
      </c>
      <c r="O353" t="s">
        <v>130</v>
      </c>
      <c r="P353">
        <v>2022</v>
      </c>
    </row>
    <row r="354" spans="1:16">
      <c r="A354">
        <v>44690</v>
      </c>
      <c r="B354" t="s">
        <v>59</v>
      </c>
      <c r="C354">
        <v>12</v>
      </c>
      <c r="D354" t="s">
        <v>68</v>
      </c>
      <c r="E354" t="s">
        <v>72</v>
      </c>
      <c r="F354">
        <v>23</v>
      </c>
      <c r="G354" t="s">
        <v>111</v>
      </c>
      <c r="H354" t="s">
        <v>120</v>
      </c>
      <c r="I354" t="s">
        <v>122</v>
      </c>
      <c r="J354">
        <v>134</v>
      </c>
      <c r="K354">
        <v>156.78</v>
      </c>
      <c r="L354">
        <v>1608</v>
      </c>
      <c r="M354">
        <v>1881.36</v>
      </c>
      <c r="N354">
        <v>9</v>
      </c>
      <c r="O354" t="s">
        <v>130</v>
      </c>
      <c r="P354">
        <v>2022</v>
      </c>
    </row>
    <row r="355" spans="1:16">
      <c r="A355">
        <v>44691</v>
      </c>
      <c r="B355" t="s">
        <v>57</v>
      </c>
      <c r="C355">
        <v>6</v>
      </c>
      <c r="D355" t="s">
        <v>70</v>
      </c>
      <c r="E355" t="s">
        <v>71</v>
      </c>
      <c r="F355">
        <v>1</v>
      </c>
      <c r="G355" t="s">
        <v>109</v>
      </c>
      <c r="H355" t="s">
        <v>119</v>
      </c>
      <c r="I355" t="s">
        <v>125</v>
      </c>
      <c r="J355">
        <v>6</v>
      </c>
      <c r="K355">
        <v>7.8599999999999994</v>
      </c>
      <c r="L355">
        <v>36</v>
      </c>
      <c r="M355">
        <v>47.16</v>
      </c>
      <c r="N355">
        <v>10</v>
      </c>
      <c r="O355" t="s">
        <v>130</v>
      </c>
      <c r="P355">
        <v>2022</v>
      </c>
    </row>
    <row r="356" spans="1:16">
      <c r="A356">
        <v>44693</v>
      </c>
      <c r="B356" t="s">
        <v>51</v>
      </c>
      <c r="C356">
        <v>7</v>
      </c>
      <c r="D356" t="s">
        <v>69</v>
      </c>
      <c r="E356" t="s">
        <v>72</v>
      </c>
      <c r="F356">
        <v>45</v>
      </c>
      <c r="G356" t="s">
        <v>103</v>
      </c>
      <c r="H356" t="s">
        <v>120</v>
      </c>
      <c r="I356" t="s">
        <v>124</v>
      </c>
      <c r="J356">
        <v>44</v>
      </c>
      <c r="K356">
        <v>48.4</v>
      </c>
      <c r="L356">
        <v>308</v>
      </c>
      <c r="M356">
        <v>338.8</v>
      </c>
      <c r="N356">
        <v>12</v>
      </c>
      <c r="O356" t="s">
        <v>130</v>
      </c>
      <c r="P356">
        <v>2022</v>
      </c>
    </row>
    <row r="357" spans="1:16">
      <c r="A357">
        <v>44694</v>
      </c>
      <c r="B357" t="s">
        <v>55</v>
      </c>
      <c r="C357">
        <v>5</v>
      </c>
      <c r="D357" t="s">
        <v>70</v>
      </c>
      <c r="E357" t="s">
        <v>71</v>
      </c>
      <c r="F357">
        <v>31</v>
      </c>
      <c r="G357" t="s">
        <v>107</v>
      </c>
      <c r="H357" t="s">
        <v>120</v>
      </c>
      <c r="I357" t="s">
        <v>123</v>
      </c>
      <c r="J357">
        <v>73</v>
      </c>
      <c r="K357">
        <v>94.17</v>
      </c>
      <c r="L357">
        <v>365</v>
      </c>
      <c r="M357">
        <v>470.85</v>
      </c>
      <c r="N357">
        <v>13</v>
      </c>
      <c r="O357" t="s">
        <v>130</v>
      </c>
      <c r="P357">
        <v>2022</v>
      </c>
    </row>
    <row r="358" spans="1:16">
      <c r="A358">
        <v>44695</v>
      </c>
      <c r="B358" t="s">
        <v>45</v>
      </c>
      <c r="C358">
        <v>14</v>
      </c>
      <c r="D358" t="s">
        <v>70</v>
      </c>
      <c r="E358" t="s">
        <v>72</v>
      </c>
      <c r="F358">
        <v>11</v>
      </c>
      <c r="G358" t="s">
        <v>96</v>
      </c>
      <c r="H358" t="s">
        <v>119</v>
      </c>
      <c r="I358" t="s">
        <v>123</v>
      </c>
      <c r="J358">
        <v>83</v>
      </c>
      <c r="K358">
        <v>94.62</v>
      </c>
      <c r="L358">
        <v>1162</v>
      </c>
      <c r="M358">
        <v>1324.68</v>
      </c>
      <c r="N358">
        <v>14</v>
      </c>
      <c r="O358" t="s">
        <v>130</v>
      </c>
      <c r="P358">
        <v>2022</v>
      </c>
    </row>
    <row r="359" spans="1:16">
      <c r="A359">
        <v>44696</v>
      </c>
      <c r="B359" t="s">
        <v>34</v>
      </c>
      <c r="C359">
        <v>5</v>
      </c>
      <c r="D359" t="s">
        <v>69</v>
      </c>
      <c r="E359" t="s">
        <v>71</v>
      </c>
      <c r="F359">
        <v>44</v>
      </c>
      <c r="G359" t="s">
        <v>84</v>
      </c>
      <c r="H359" t="s">
        <v>117</v>
      </c>
      <c r="I359" t="s">
        <v>124</v>
      </c>
      <c r="J359">
        <v>61</v>
      </c>
      <c r="K359">
        <v>76.25</v>
      </c>
      <c r="L359">
        <v>305</v>
      </c>
      <c r="M359">
        <v>381.25</v>
      </c>
      <c r="N359">
        <v>15</v>
      </c>
      <c r="O359" t="s">
        <v>130</v>
      </c>
      <c r="P359">
        <v>2022</v>
      </c>
    </row>
    <row r="360" spans="1:16">
      <c r="A360">
        <v>44697</v>
      </c>
      <c r="B360" t="s">
        <v>40</v>
      </c>
      <c r="C360">
        <v>13</v>
      </c>
      <c r="D360" t="s">
        <v>70</v>
      </c>
      <c r="E360" t="s">
        <v>72</v>
      </c>
      <c r="F360">
        <v>5</v>
      </c>
      <c r="G360" t="s">
        <v>90</v>
      </c>
      <c r="H360" t="s">
        <v>120</v>
      </c>
      <c r="I360" t="s">
        <v>122</v>
      </c>
      <c r="J360">
        <v>148</v>
      </c>
      <c r="K360">
        <v>164.28</v>
      </c>
      <c r="L360">
        <v>1924</v>
      </c>
      <c r="M360">
        <v>2135.64</v>
      </c>
      <c r="N360">
        <v>16</v>
      </c>
      <c r="O360" t="s">
        <v>130</v>
      </c>
      <c r="P360">
        <v>2022</v>
      </c>
    </row>
    <row r="361" spans="1:16">
      <c r="A361">
        <v>44697</v>
      </c>
      <c r="B361" t="s">
        <v>25</v>
      </c>
      <c r="C361">
        <v>13</v>
      </c>
      <c r="D361" t="s">
        <v>69</v>
      </c>
      <c r="E361" t="s">
        <v>71</v>
      </c>
      <c r="F361">
        <v>31</v>
      </c>
      <c r="G361" t="s">
        <v>78</v>
      </c>
      <c r="H361" t="s">
        <v>121</v>
      </c>
      <c r="I361" t="s">
        <v>123</v>
      </c>
      <c r="J361">
        <v>93</v>
      </c>
      <c r="K361">
        <v>104.16</v>
      </c>
      <c r="L361">
        <v>1209</v>
      </c>
      <c r="M361">
        <v>1354.08</v>
      </c>
      <c r="N361">
        <v>16</v>
      </c>
      <c r="O361" t="s">
        <v>130</v>
      </c>
      <c r="P361">
        <v>2022</v>
      </c>
    </row>
    <row r="362" spans="1:16">
      <c r="A362">
        <v>44698</v>
      </c>
      <c r="B362" t="s">
        <v>46</v>
      </c>
      <c r="C362">
        <v>8</v>
      </c>
      <c r="D362" t="s">
        <v>70</v>
      </c>
      <c r="E362" t="s">
        <v>72</v>
      </c>
      <c r="F362">
        <v>8</v>
      </c>
      <c r="G362" t="s">
        <v>97</v>
      </c>
      <c r="H362" t="s">
        <v>121</v>
      </c>
      <c r="I362" t="s">
        <v>124</v>
      </c>
      <c r="J362">
        <v>48</v>
      </c>
      <c r="K362">
        <v>57.12</v>
      </c>
      <c r="L362">
        <v>384</v>
      </c>
      <c r="M362">
        <v>456.96</v>
      </c>
      <c r="N362">
        <v>17</v>
      </c>
      <c r="O362" t="s">
        <v>130</v>
      </c>
      <c r="P362">
        <v>2022</v>
      </c>
    </row>
    <row r="363" spans="1:16">
      <c r="A363">
        <v>44699</v>
      </c>
      <c r="B363" t="s">
        <v>46</v>
      </c>
      <c r="C363">
        <v>4</v>
      </c>
      <c r="D363" t="s">
        <v>68</v>
      </c>
      <c r="E363" t="s">
        <v>71</v>
      </c>
      <c r="F363">
        <v>18</v>
      </c>
      <c r="G363" t="s">
        <v>97</v>
      </c>
      <c r="H363" t="s">
        <v>121</v>
      </c>
      <c r="I363" t="s">
        <v>124</v>
      </c>
      <c r="J363">
        <v>48</v>
      </c>
      <c r="K363">
        <v>57.12</v>
      </c>
      <c r="L363">
        <v>192</v>
      </c>
      <c r="M363">
        <v>228.48</v>
      </c>
      <c r="N363">
        <v>18</v>
      </c>
      <c r="O363" t="s">
        <v>130</v>
      </c>
      <c r="P363">
        <v>2022</v>
      </c>
    </row>
    <row r="364" spans="1:16">
      <c r="A364">
        <v>44699</v>
      </c>
      <c r="B364" t="s">
        <v>21</v>
      </c>
      <c r="C364">
        <v>8</v>
      </c>
      <c r="D364" t="s">
        <v>68</v>
      </c>
      <c r="E364" t="s">
        <v>71</v>
      </c>
      <c r="F364">
        <v>8</v>
      </c>
      <c r="G364" t="s">
        <v>74</v>
      </c>
      <c r="H364" t="s">
        <v>118</v>
      </c>
      <c r="I364" t="s">
        <v>123</v>
      </c>
      <c r="J364">
        <v>72</v>
      </c>
      <c r="K364">
        <v>79.92</v>
      </c>
      <c r="L364">
        <v>576</v>
      </c>
      <c r="M364">
        <v>639.36</v>
      </c>
      <c r="N364">
        <v>18</v>
      </c>
      <c r="O364" t="s">
        <v>130</v>
      </c>
      <c r="P364">
        <v>2022</v>
      </c>
    </row>
    <row r="365" spans="1:16">
      <c r="A365">
        <v>44701</v>
      </c>
      <c r="B365" t="s">
        <v>31</v>
      </c>
      <c r="C365">
        <v>15</v>
      </c>
      <c r="D365" t="s">
        <v>69</v>
      </c>
      <c r="E365" t="s">
        <v>72</v>
      </c>
      <c r="F365">
        <v>39</v>
      </c>
      <c r="G365" t="s">
        <v>81</v>
      </c>
      <c r="H365" t="s">
        <v>118</v>
      </c>
      <c r="I365" t="s">
        <v>123</v>
      </c>
      <c r="J365">
        <v>76</v>
      </c>
      <c r="K365">
        <v>82.08</v>
      </c>
      <c r="L365">
        <v>1140</v>
      </c>
      <c r="M365">
        <v>1231.2</v>
      </c>
      <c r="N365">
        <v>20</v>
      </c>
      <c r="O365" t="s">
        <v>130</v>
      </c>
      <c r="P365">
        <v>2022</v>
      </c>
    </row>
    <row r="366" spans="1:16">
      <c r="A366">
        <v>44703</v>
      </c>
      <c r="B366" t="s">
        <v>47</v>
      </c>
      <c r="C366">
        <v>12</v>
      </c>
      <c r="D366" t="s">
        <v>70</v>
      </c>
      <c r="E366" t="s">
        <v>71</v>
      </c>
      <c r="F366">
        <v>3</v>
      </c>
      <c r="G366" t="s">
        <v>98</v>
      </c>
      <c r="H366" t="s">
        <v>120</v>
      </c>
      <c r="I366" t="s">
        <v>125</v>
      </c>
      <c r="J366">
        <v>12</v>
      </c>
      <c r="K366">
        <v>15.72</v>
      </c>
      <c r="L366">
        <v>144</v>
      </c>
      <c r="M366">
        <v>188.64</v>
      </c>
      <c r="N366">
        <v>22</v>
      </c>
      <c r="O366" t="s">
        <v>130</v>
      </c>
      <c r="P366">
        <v>2022</v>
      </c>
    </row>
    <row r="367" spans="1:16">
      <c r="A367">
        <v>44706</v>
      </c>
      <c r="B367" t="s">
        <v>49</v>
      </c>
      <c r="C367">
        <v>7</v>
      </c>
      <c r="D367" t="s">
        <v>69</v>
      </c>
      <c r="E367" t="s">
        <v>71</v>
      </c>
      <c r="F367">
        <v>29</v>
      </c>
      <c r="G367" t="s">
        <v>101</v>
      </c>
      <c r="H367" t="s">
        <v>119</v>
      </c>
      <c r="I367" t="s">
        <v>123</v>
      </c>
      <c r="J367">
        <v>105</v>
      </c>
      <c r="K367">
        <v>142.80000000000001</v>
      </c>
      <c r="L367">
        <v>735</v>
      </c>
      <c r="M367">
        <v>999.60000000000014</v>
      </c>
      <c r="N367">
        <v>25</v>
      </c>
      <c r="O367" t="s">
        <v>130</v>
      </c>
      <c r="P367">
        <v>2022</v>
      </c>
    </row>
    <row r="368" spans="1:16">
      <c r="A368">
        <v>44707</v>
      </c>
      <c r="B368" t="s">
        <v>53</v>
      </c>
      <c r="C368">
        <v>2</v>
      </c>
      <c r="D368" t="s">
        <v>70</v>
      </c>
      <c r="E368" t="s">
        <v>71</v>
      </c>
      <c r="F368">
        <v>12</v>
      </c>
      <c r="G368" t="s">
        <v>105</v>
      </c>
      <c r="H368" t="s">
        <v>121</v>
      </c>
      <c r="I368" t="s">
        <v>125</v>
      </c>
      <c r="J368">
        <v>37</v>
      </c>
      <c r="K368">
        <v>41.81</v>
      </c>
      <c r="L368">
        <v>74</v>
      </c>
      <c r="M368">
        <v>83.62</v>
      </c>
      <c r="N368">
        <v>26</v>
      </c>
      <c r="O368" t="s">
        <v>130</v>
      </c>
      <c r="P368">
        <v>2022</v>
      </c>
    </row>
    <row r="369" spans="1:16">
      <c r="A369">
        <v>44707</v>
      </c>
      <c r="B369" t="s">
        <v>46</v>
      </c>
      <c r="C369">
        <v>2</v>
      </c>
      <c r="D369" t="s">
        <v>69</v>
      </c>
      <c r="E369" t="s">
        <v>71</v>
      </c>
      <c r="F369">
        <v>51</v>
      </c>
      <c r="G369" t="s">
        <v>97</v>
      </c>
      <c r="H369" t="s">
        <v>121</v>
      </c>
      <c r="I369" t="s">
        <v>124</v>
      </c>
      <c r="J369">
        <v>48</v>
      </c>
      <c r="K369">
        <v>57.12</v>
      </c>
      <c r="L369">
        <v>96</v>
      </c>
      <c r="M369">
        <v>114.24</v>
      </c>
      <c r="N369">
        <v>26</v>
      </c>
      <c r="O369" t="s">
        <v>130</v>
      </c>
      <c r="P369">
        <v>2022</v>
      </c>
    </row>
    <row r="370" spans="1:16">
      <c r="A370">
        <v>44709</v>
      </c>
      <c r="B370" t="s">
        <v>61</v>
      </c>
      <c r="C370">
        <v>10</v>
      </c>
      <c r="D370" t="s">
        <v>68</v>
      </c>
      <c r="E370" t="s">
        <v>72</v>
      </c>
      <c r="F370">
        <v>50</v>
      </c>
      <c r="G370" t="s">
        <v>114</v>
      </c>
      <c r="H370" t="s">
        <v>118</v>
      </c>
      <c r="I370" t="s">
        <v>122</v>
      </c>
      <c r="J370">
        <v>138</v>
      </c>
      <c r="K370">
        <v>173.88</v>
      </c>
      <c r="L370">
        <v>1380</v>
      </c>
      <c r="M370">
        <v>1738.8</v>
      </c>
      <c r="N370">
        <v>28</v>
      </c>
      <c r="O370" t="s">
        <v>130</v>
      </c>
      <c r="P370">
        <v>2022</v>
      </c>
    </row>
    <row r="371" spans="1:16">
      <c r="A371">
        <v>44709</v>
      </c>
      <c r="B371" t="s">
        <v>45</v>
      </c>
      <c r="C371">
        <v>5</v>
      </c>
      <c r="D371" t="s">
        <v>68</v>
      </c>
      <c r="E371" t="s">
        <v>71</v>
      </c>
      <c r="F371">
        <v>43</v>
      </c>
      <c r="G371" t="s">
        <v>96</v>
      </c>
      <c r="H371" t="s">
        <v>119</v>
      </c>
      <c r="I371" t="s">
        <v>123</v>
      </c>
      <c r="J371">
        <v>83</v>
      </c>
      <c r="K371">
        <v>94.62</v>
      </c>
      <c r="L371">
        <v>415</v>
      </c>
      <c r="M371">
        <v>473.1</v>
      </c>
      <c r="N371">
        <v>28</v>
      </c>
      <c r="O371" t="s">
        <v>130</v>
      </c>
      <c r="P371">
        <v>2022</v>
      </c>
    </row>
    <row r="372" spans="1:16">
      <c r="A372">
        <v>44709</v>
      </c>
      <c r="B372" t="s">
        <v>40</v>
      </c>
      <c r="C372">
        <v>9</v>
      </c>
      <c r="D372" t="s">
        <v>69</v>
      </c>
      <c r="E372" t="s">
        <v>72</v>
      </c>
      <c r="F372">
        <v>23</v>
      </c>
      <c r="G372" t="s">
        <v>90</v>
      </c>
      <c r="H372" t="s">
        <v>120</v>
      </c>
      <c r="I372" t="s">
        <v>122</v>
      </c>
      <c r="J372">
        <v>148</v>
      </c>
      <c r="K372">
        <v>164.28</v>
      </c>
      <c r="L372">
        <v>1332</v>
      </c>
      <c r="M372">
        <v>1478.52</v>
      </c>
      <c r="N372">
        <v>28</v>
      </c>
      <c r="O372" t="s">
        <v>130</v>
      </c>
      <c r="P372">
        <v>2022</v>
      </c>
    </row>
    <row r="373" spans="1:16">
      <c r="A373">
        <v>44709</v>
      </c>
      <c r="B373" t="s">
        <v>23</v>
      </c>
      <c r="C373">
        <v>12</v>
      </c>
      <c r="D373" t="s">
        <v>69</v>
      </c>
      <c r="E373" t="s">
        <v>71</v>
      </c>
      <c r="F373">
        <v>22</v>
      </c>
      <c r="G373" t="s">
        <v>76</v>
      </c>
      <c r="H373" t="s">
        <v>119</v>
      </c>
      <c r="I373" t="s">
        <v>124</v>
      </c>
      <c r="J373">
        <v>44</v>
      </c>
      <c r="K373">
        <v>48.84</v>
      </c>
      <c r="L373">
        <v>528</v>
      </c>
      <c r="M373">
        <v>586.08000000000004</v>
      </c>
      <c r="N373">
        <v>28</v>
      </c>
      <c r="O373" t="s">
        <v>130</v>
      </c>
      <c r="P373">
        <v>2022</v>
      </c>
    </row>
    <row r="374" spans="1:16">
      <c r="A374">
        <v>44709</v>
      </c>
      <c r="B374" t="s">
        <v>34</v>
      </c>
      <c r="C374">
        <v>14</v>
      </c>
      <c r="D374" t="s">
        <v>70</v>
      </c>
      <c r="E374" t="s">
        <v>72</v>
      </c>
      <c r="F374">
        <v>17</v>
      </c>
      <c r="G374" t="s">
        <v>84</v>
      </c>
      <c r="H374" t="s">
        <v>117</v>
      </c>
      <c r="I374" t="s">
        <v>124</v>
      </c>
      <c r="J374">
        <v>61</v>
      </c>
      <c r="K374">
        <v>76.25</v>
      </c>
      <c r="L374">
        <v>854</v>
      </c>
      <c r="M374">
        <v>1067.5</v>
      </c>
      <c r="N374">
        <v>28</v>
      </c>
      <c r="O374" t="s">
        <v>130</v>
      </c>
      <c r="P374">
        <v>2022</v>
      </c>
    </row>
    <row r="375" spans="1:16">
      <c r="A375">
        <v>44711</v>
      </c>
      <c r="B375" t="s">
        <v>31</v>
      </c>
      <c r="C375">
        <v>9</v>
      </c>
      <c r="D375" t="s">
        <v>70</v>
      </c>
      <c r="E375" t="s">
        <v>71</v>
      </c>
      <c r="F375">
        <v>21</v>
      </c>
      <c r="G375" t="s">
        <v>81</v>
      </c>
      <c r="H375" t="s">
        <v>118</v>
      </c>
      <c r="I375" t="s">
        <v>123</v>
      </c>
      <c r="J375">
        <v>76</v>
      </c>
      <c r="K375">
        <v>82.08</v>
      </c>
      <c r="L375">
        <v>684</v>
      </c>
      <c r="M375">
        <v>738.72</v>
      </c>
      <c r="N375">
        <v>30</v>
      </c>
      <c r="O375" t="s">
        <v>130</v>
      </c>
      <c r="P375">
        <v>2022</v>
      </c>
    </row>
    <row r="376" spans="1:16">
      <c r="A376">
        <v>44711</v>
      </c>
      <c r="B376" t="s">
        <v>44</v>
      </c>
      <c r="C376">
        <v>4</v>
      </c>
      <c r="D376" t="s">
        <v>68</v>
      </c>
      <c r="E376" t="s">
        <v>72</v>
      </c>
      <c r="F376">
        <v>16</v>
      </c>
      <c r="G376" t="s">
        <v>95</v>
      </c>
      <c r="H376" t="s">
        <v>119</v>
      </c>
      <c r="I376" t="s">
        <v>122</v>
      </c>
      <c r="J376">
        <v>133</v>
      </c>
      <c r="K376">
        <v>155.61000000000001</v>
      </c>
      <c r="L376">
        <v>532</v>
      </c>
      <c r="M376">
        <v>622.44000000000005</v>
      </c>
      <c r="N376">
        <v>30</v>
      </c>
      <c r="O376" t="s">
        <v>130</v>
      </c>
      <c r="P376">
        <v>2022</v>
      </c>
    </row>
    <row r="377" spans="1:16">
      <c r="A377">
        <v>44711</v>
      </c>
      <c r="B377" t="s">
        <v>58</v>
      </c>
      <c r="C377">
        <v>3</v>
      </c>
      <c r="D377" t="s">
        <v>69</v>
      </c>
      <c r="E377" t="s">
        <v>72</v>
      </c>
      <c r="F377">
        <v>31</v>
      </c>
      <c r="G377" t="s">
        <v>110</v>
      </c>
      <c r="H377" t="s">
        <v>121</v>
      </c>
      <c r="I377" t="s">
        <v>123</v>
      </c>
      <c r="J377">
        <v>95</v>
      </c>
      <c r="K377">
        <v>119.7</v>
      </c>
      <c r="L377">
        <v>285</v>
      </c>
      <c r="M377">
        <v>359.1</v>
      </c>
      <c r="N377">
        <v>30</v>
      </c>
      <c r="O377" t="s">
        <v>130</v>
      </c>
      <c r="P377">
        <v>2022</v>
      </c>
    </row>
    <row r="378" spans="1:16">
      <c r="A378">
        <v>44715</v>
      </c>
      <c r="B378" t="s">
        <v>45</v>
      </c>
      <c r="C378">
        <v>14</v>
      </c>
      <c r="D378" t="s">
        <v>69</v>
      </c>
      <c r="E378" t="s">
        <v>71</v>
      </c>
      <c r="F378">
        <v>3</v>
      </c>
      <c r="G378" t="s">
        <v>96</v>
      </c>
      <c r="H378" t="s">
        <v>119</v>
      </c>
      <c r="I378" t="s">
        <v>123</v>
      </c>
      <c r="J378">
        <v>83</v>
      </c>
      <c r="K378">
        <v>94.62</v>
      </c>
      <c r="L378">
        <v>1162</v>
      </c>
      <c r="M378">
        <v>1324.68</v>
      </c>
      <c r="N378">
        <v>3</v>
      </c>
      <c r="O378" t="s">
        <v>131</v>
      </c>
      <c r="P378">
        <v>2022</v>
      </c>
    </row>
    <row r="379" spans="1:16">
      <c r="A379">
        <v>44722</v>
      </c>
      <c r="B379" t="s">
        <v>53</v>
      </c>
      <c r="C379">
        <v>8</v>
      </c>
      <c r="D379" t="s">
        <v>68</v>
      </c>
      <c r="E379" t="s">
        <v>71</v>
      </c>
      <c r="F379">
        <v>32</v>
      </c>
      <c r="G379" t="s">
        <v>105</v>
      </c>
      <c r="H379" t="s">
        <v>121</v>
      </c>
      <c r="I379" t="s">
        <v>125</v>
      </c>
      <c r="J379">
        <v>37</v>
      </c>
      <c r="K379">
        <v>41.81</v>
      </c>
      <c r="L379">
        <v>296</v>
      </c>
      <c r="M379">
        <v>334.48</v>
      </c>
      <c r="N379">
        <v>10</v>
      </c>
      <c r="O379" t="s">
        <v>131</v>
      </c>
      <c r="P379">
        <v>2022</v>
      </c>
    </row>
    <row r="380" spans="1:16">
      <c r="A380">
        <v>44723</v>
      </c>
      <c r="B380" t="s">
        <v>54</v>
      </c>
      <c r="C380">
        <v>13</v>
      </c>
      <c r="D380" t="s">
        <v>69</v>
      </c>
      <c r="E380" t="s">
        <v>72</v>
      </c>
      <c r="F380">
        <v>53</v>
      </c>
      <c r="G380" t="s">
        <v>106</v>
      </c>
      <c r="H380" t="s">
        <v>118</v>
      </c>
      <c r="I380" t="s">
        <v>125</v>
      </c>
      <c r="J380">
        <v>37</v>
      </c>
      <c r="K380">
        <v>42.55</v>
      </c>
      <c r="L380">
        <v>481</v>
      </c>
      <c r="M380">
        <v>553.15</v>
      </c>
      <c r="N380">
        <v>11</v>
      </c>
      <c r="O380" t="s">
        <v>131</v>
      </c>
      <c r="P380">
        <v>2022</v>
      </c>
    </row>
    <row r="381" spans="1:16">
      <c r="A381">
        <v>44723</v>
      </c>
      <c r="B381" t="s">
        <v>52</v>
      </c>
      <c r="C381">
        <v>6</v>
      </c>
      <c r="D381" t="s">
        <v>70</v>
      </c>
      <c r="E381" t="s">
        <v>71</v>
      </c>
      <c r="F381">
        <v>26</v>
      </c>
      <c r="G381" t="s">
        <v>104</v>
      </c>
      <c r="H381" t="s">
        <v>117</v>
      </c>
      <c r="I381" t="s">
        <v>122</v>
      </c>
      <c r="J381">
        <v>126</v>
      </c>
      <c r="K381">
        <v>162.54</v>
      </c>
      <c r="L381">
        <v>756</v>
      </c>
      <c r="M381">
        <v>975.24</v>
      </c>
      <c r="N381">
        <v>11</v>
      </c>
      <c r="O381" t="s">
        <v>131</v>
      </c>
      <c r="P381">
        <v>2022</v>
      </c>
    </row>
    <row r="382" spans="1:16">
      <c r="A382">
        <v>44725</v>
      </c>
      <c r="B382" t="s">
        <v>62</v>
      </c>
      <c r="C382">
        <v>6</v>
      </c>
      <c r="D382" t="s">
        <v>70</v>
      </c>
      <c r="E382" t="s">
        <v>72</v>
      </c>
      <c r="F382">
        <v>23</v>
      </c>
      <c r="G382" t="s">
        <v>115</v>
      </c>
      <c r="H382" t="s">
        <v>121</v>
      </c>
      <c r="I382" t="s">
        <v>125</v>
      </c>
      <c r="J382">
        <v>18</v>
      </c>
      <c r="K382">
        <v>24.66</v>
      </c>
      <c r="L382">
        <v>108</v>
      </c>
      <c r="M382">
        <v>147.96</v>
      </c>
      <c r="N382">
        <v>13</v>
      </c>
      <c r="O382" t="s">
        <v>131</v>
      </c>
      <c r="P382">
        <v>2022</v>
      </c>
    </row>
    <row r="383" spans="1:16">
      <c r="A383">
        <v>44727</v>
      </c>
      <c r="B383" t="s">
        <v>30</v>
      </c>
      <c r="C383">
        <v>15</v>
      </c>
      <c r="D383" t="s">
        <v>68</v>
      </c>
      <c r="E383" t="s">
        <v>71</v>
      </c>
      <c r="F383">
        <v>31</v>
      </c>
      <c r="G383" t="s">
        <v>80</v>
      </c>
      <c r="H383" t="s">
        <v>118</v>
      </c>
      <c r="I383" t="s">
        <v>122</v>
      </c>
      <c r="J383">
        <v>120</v>
      </c>
      <c r="K383">
        <v>162</v>
      </c>
      <c r="L383">
        <v>1800</v>
      </c>
      <c r="M383">
        <v>2430</v>
      </c>
      <c r="N383">
        <v>15</v>
      </c>
      <c r="O383" t="s">
        <v>131</v>
      </c>
      <c r="P383">
        <v>2022</v>
      </c>
    </row>
    <row r="384" spans="1:16">
      <c r="A384">
        <v>44728</v>
      </c>
      <c r="B384" t="s">
        <v>39</v>
      </c>
      <c r="C384">
        <v>15</v>
      </c>
      <c r="D384" t="s">
        <v>69</v>
      </c>
      <c r="E384" t="s">
        <v>72</v>
      </c>
      <c r="F384">
        <v>26</v>
      </c>
      <c r="G384" t="s">
        <v>89</v>
      </c>
      <c r="H384" t="s">
        <v>121</v>
      </c>
      <c r="I384" t="s">
        <v>124</v>
      </c>
      <c r="J384">
        <v>47</v>
      </c>
      <c r="K384">
        <v>53.11</v>
      </c>
      <c r="L384">
        <v>705</v>
      </c>
      <c r="M384">
        <v>796.65</v>
      </c>
      <c r="N384">
        <v>16</v>
      </c>
      <c r="O384" t="s">
        <v>131</v>
      </c>
      <c r="P384">
        <v>2022</v>
      </c>
    </row>
    <row r="385" spans="1:16">
      <c r="A385">
        <v>44731</v>
      </c>
      <c r="B385" t="s">
        <v>49</v>
      </c>
      <c r="C385">
        <v>8</v>
      </c>
      <c r="D385" t="s">
        <v>70</v>
      </c>
      <c r="E385" t="s">
        <v>72</v>
      </c>
      <c r="F385">
        <v>29</v>
      </c>
      <c r="G385" t="s">
        <v>101</v>
      </c>
      <c r="H385" t="s">
        <v>119</v>
      </c>
      <c r="I385" t="s">
        <v>123</v>
      </c>
      <c r="J385">
        <v>105</v>
      </c>
      <c r="K385">
        <v>142.80000000000001</v>
      </c>
      <c r="L385">
        <v>840</v>
      </c>
      <c r="M385">
        <v>1142.4000000000001</v>
      </c>
      <c r="N385">
        <v>19</v>
      </c>
      <c r="O385" t="s">
        <v>131</v>
      </c>
      <c r="P385">
        <v>2022</v>
      </c>
    </row>
    <row r="386" spans="1:16">
      <c r="A386">
        <v>44733</v>
      </c>
      <c r="B386" t="s">
        <v>59</v>
      </c>
      <c r="C386">
        <v>14</v>
      </c>
      <c r="D386" t="s">
        <v>70</v>
      </c>
      <c r="E386" t="s">
        <v>72</v>
      </c>
      <c r="F386">
        <v>25</v>
      </c>
      <c r="G386" t="s">
        <v>111</v>
      </c>
      <c r="H386" t="s">
        <v>120</v>
      </c>
      <c r="I386" t="s">
        <v>122</v>
      </c>
      <c r="J386">
        <v>134</v>
      </c>
      <c r="K386">
        <v>156.78</v>
      </c>
      <c r="L386">
        <v>1876</v>
      </c>
      <c r="M386">
        <v>2194.92</v>
      </c>
      <c r="N386">
        <v>21</v>
      </c>
      <c r="O386" t="s">
        <v>131</v>
      </c>
      <c r="P386">
        <v>2022</v>
      </c>
    </row>
    <row r="387" spans="1:16">
      <c r="A387">
        <v>44734</v>
      </c>
      <c r="B387" t="s">
        <v>37</v>
      </c>
      <c r="C387">
        <v>10</v>
      </c>
      <c r="D387" t="s">
        <v>69</v>
      </c>
      <c r="E387" t="s">
        <v>72</v>
      </c>
      <c r="F387">
        <v>16</v>
      </c>
      <c r="G387" t="s">
        <v>87</v>
      </c>
      <c r="H387" t="s">
        <v>118</v>
      </c>
      <c r="I387" t="s">
        <v>123</v>
      </c>
      <c r="J387">
        <v>90</v>
      </c>
      <c r="K387">
        <v>115.2</v>
      </c>
      <c r="L387">
        <v>900</v>
      </c>
      <c r="M387">
        <v>1152</v>
      </c>
      <c r="N387">
        <v>22</v>
      </c>
      <c r="O387" t="s">
        <v>131</v>
      </c>
      <c r="P387">
        <v>2022</v>
      </c>
    </row>
    <row r="388" spans="1:16">
      <c r="A388">
        <v>44734</v>
      </c>
      <c r="B388" t="s">
        <v>36</v>
      </c>
      <c r="C388">
        <v>4</v>
      </c>
      <c r="D388" t="s">
        <v>70</v>
      </c>
      <c r="E388" t="s">
        <v>72</v>
      </c>
      <c r="F388">
        <v>45</v>
      </c>
      <c r="G388" t="s">
        <v>86</v>
      </c>
      <c r="H388" t="s">
        <v>119</v>
      </c>
      <c r="I388" t="s">
        <v>123</v>
      </c>
      <c r="J388">
        <v>98</v>
      </c>
      <c r="K388">
        <v>103.88</v>
      </c>
      <c r="L388">
        <v>392</v>
      </c>
      <c r="M388">
        <v>415.52</v>
      </c>
      <c r="N388">
        <v>22</v>
      </c>
      <c r="O388" t="s">
        <v>131</v>
      </c>
      <c r="P388">
        <v>2022</v>
      </c>
    </row>
    <row r="389" spans="1:16">
      <c r="A389">
        <v>44735</v>
      </c>
      <c r="B389" t="s">
        <v>23</v>
      </c>
      <c r="C389">
        <v>8</v>
      </c>
      <c r="D389" t="s">
        <v>70</v>
      </c>
      <c r="E389" t="s">
        <v>71</v>
      </c>
      <c r="F389">
        <v>20</v>
      </c>
      <c r="G389" t="s">
        <v>76</v>
      </c>
      <c r="H389" t="s">
        <v>119</v>
      </c>
      <c r="I389" t="s">
        <v>124</v>
      </c>
      <c r="J389">
        <v>44</v>
      </c>
      <c r="K389">
        <v>48.84</v>
      </c>
      <c r="L389">
        <v>352</v>
      </c>
      <c r="M389">
        <v>390.72</v>
      </c>
      <c r="N389">
        <v>23</v>
      </c>
      <c r="O389" t="s">
        <v>131</v>
      </c>
      <c r="P389">
        <v>2022</v>
      </c>
    </row>
    <row r="390" spans="1:16">
      <c r="A390">
        <v>44736</v>
      </c>
      <c r="B390" t="s">
        <v>50</v>
      </c>
      <c r="C390">
        <v>7</v>
      </c>
      <c r="D390" t="s">
        <v>70</v>
      </c>
      <c r="E390" t="s">
        <v>72</v>
      </c>
      <c r="F390">
        <v>1</v>
      </c>
      <c r="G390" t="s">
        <v>102</v>
      </c>
      <c r="H390" t="s">
        <v>120</v>
      </c>
      <c r="I390" t="s">
        <v>125</v>
      </c>
      <c r="J390">
        <v>37</v>
      </c>
      <c r="K390">
        <v>49.21</v>
      </c>
      <c r="L390">
        <v>259</v>
      </c>
      <c r="M390">
        <v>344.47</v>
      </c>
      <c r="N390">
        <v>24</v>
      </c>
      <c r="O390" t="s">
        <v>131</v>
      </c>
      <c r="P390">
        <v>2022</v>
      </c>
    </row>
    <row r="391" spans="1:16">
      <c r="A391">
        <v>44737</v>
      </c>
      <c r="B391" t="s">
        <v>55</v>
      </c>
      <c r="C391">
        <v>7</v>
      </c>
      <c r="D391" t="s">
        <v>69</v>
      </c>
      <c r="E391" t="s">
        <v>71</v>
      </c>
      <c r="F391">
        <v>31</v>
      </c>
      <c r="G391" t="s">
        <v>107</v>
      </c>
      <c r="H391" t="s">
        <v>120</v>
      </c>
      <c r="I391" t="s">
        <v>123</v>
      </c>
      <c r="J391">
        <v>73</v>
      </c>
      <c r="K391">
        <v>94.17</v>
      </c>
      <c r="L391">
        <v>511</v>
      </c>
      <c r="M391">
        <v>659.19</v>
      </c>
      <c r="N391">
        <v>25</v>
      </c>
      <c r="O391" t="s">
        <v>131</v>
      </c>
      <c r="P391">
        <v>2022</v>
      </c>
    </row>
    <row r="392" spans="1:16">
      <c r="A392">
        <v>44738</v>
      </c>
      <c r="B392" t="s">
        <v>33</v>
      </c>
      <c r="C392">
        <v>4</v>
      </c>
      <c r="D392" t="s">
        <v>70</v>
      </c>
      <c r="E392" t="s">
        <v>72</v>
      </c>
      <c r="F392">
        <v>50</v>
      </c>
      <c r="G392" t="s">
        <v>83</v>
      </c>
      <c r="H392" t="s">
        <v>121</v>
      </c>
      <c r="I392" t="s">
        <v>124</v>
      </c>
      <c r="J392">
        <v>55</v>
      </c>
      <c r="K392">
        <v>58.3</v>
      </c>
      <c r="L392">
        <v>220</v>
      </c>
      <c r="M392">
        <v>233.2</v>
      </c>
      <c r="N392">
        <v>26</v>
      </c>
      <c r="O392" t="s">
        <v>131</v>
      </c>
      <c r="P392">
        <v>2022</v>
      </c>
    </row>
    <row r="393" spans="1:16">
      <c r="A393">
        <v>44738</v>
      </c>
      <c r="B393" t="s">
        <v>43</v>
      </c>
      <c r="C393">
        <v>12</v>
      </c>
      <c r="D393" t="s">
        <v>70</v>
      </c>
      <c r="E393" t="s">
        <v>71</v>
      </c>
      <c r="F393">
        <v>20</v>
      </c>
      <c r="G393" t="s">
        <v>94</v>
      </c>
      <c r="H393" t="s">
        <v>118</v>
      </c>
      <c r="I393" t="s">
        <v>123</v>
      </c>
      <c r="J393">
        <v>67</v>
      </c>
      <c r="K393">
        <v>83.08</v>
      </c>
      <c r="L393">
        <v>804</v>
      </c>
      <c r="M393">
        <v>996.96</v>
      </c>
      <c r="N393">
        <v>26</v>
      </c>
      <c r="O393" t="s">
        <v>131</v>
      </c>
      <c r="P393">
        <v>2022</v>
      </c>
    </row>
    <row r="394" spans="1:16">
      <c r="A394">
        <v>44745</v>
      </c>
      <c r="B394" t="s">
        <v>58</v>
      </c>
      <c r="C394">
        <v>15</v>
      </c>
      <c r="D394" t="s">
        <v>70</v>
      </c>
      <c r="E394" t="s">
        <v>72</v>
      </c>
      <c r="F394">
        <v>42</v>
      </c>
      <c r="G394" t="s">
        <v>110</v>
      </c>
      <c r="H394" t="s">
        <v>121</v>
      </c>
      <c r="I394" t="s">
        <v>123</v>
      </c>
      <c r="J394">
        <v>95</v>
      </c>
      <c r="K394">
        <v>119.7</v>
      </c>
      <c r="L394">
        <v>1425</v>
      </c>
      <c r="M394">
        <v>1795.5</v>
      </c>
      <c r="N394">
        <v>3</v>
      </c>
      <c r="O394" t="s">
        <v>132</v>
      </c>
      <c r="P394">
        <v>2022</v>
      </c>
    </row>
    <row r="395" spans="1:16">
      <c r="A395">
        <v>44746</v>
      </c>
      <c r="B395" t="s">
        <v>56</v>
      </c>
      <c r="C395">
        <v>7</v>
      </c>
      <c r="D395" t="s">
        <v>70</v>
      </c>
      <c r="E395" t="s">
        <v>71</v>
      </c>
      <c r="F395">
        <v>35</v>
      </c>
      <c r="G395" t="s">
        <v>108</v>
      </c>
      <c r="H395" t="s">
        <v>119</v>
      </c>
      <c r="I395" t="s">
        <v>124</v>
      </c>
      <c r="J395">
        <v>43</v>
      </c>
      <c r="K395">
        <v>47.73</v>
      </c>
      <c r="L395">
        <v>301</v>
      </c>
      <c r="M395">
        <v>334.11</v>
      </c>
      <c r="N395">
        <v>4</v>
      </c>
      <c r="O395" t="s">
        <v>132</v>
      </c>
      <c r="P395">
        <v>2022</v>
      </c>
    </row>
    <row r="396" spans="1:16">
      <c r="A396">
        <v>44747</v>
      </c>
      <c r="B396" t="s">
        <v>27</v>
      </c>
      <c r="C396">
        <v>7</v>
      </c>
      <c r="D396" t="s">
        <v>69</v>
      </c>
      <c r="E396" t="s">
        <v>72</v>
      </c>
      <c r="F396">
        <v>0</v>
      </c>
      <c r="G396" t="s">
        <v>100</v>
      </c>
      <c r="H396" t="s">
        <v>117</v>
      </c>
      <c r="I396" t="s">
        <v>125</v>
      </c>
      <c r="J396">
        <v>7</v>
      </c>
      <c r="K396">
        <v>8.33</v>
      </c>
      <c r="L396">
        <v>49</v>
      </c>
      <c r="M396">
        <v>58.31</v>
      </c>
      <c r="N396">
        <v>5</v>
      </c>
      <c r="O396" t="s">
        <v>132</v>
      </c>
      <c r="P396">
        <v>2022</v>
      </c>
    </row>
    <row r="397" spans="1:16">
      <c r="A397">
        <v>44747</v>
      </c>
      <c r="B397" t="s">
        <v>47</v>
      </c>
      <c r="C397">
        <v>8</v>
      </c>
      <c r="D397" t="s">
        <v>70</v>
      </c>
      <c r="E397" t="s">
        <v>71</v>
      </c>
      <c r="F397">
        <v>34</v>
      </c>
      <c r="G397" t="s">
        <v>98</v>
      </c>
      <c r="H397" t="s">
        <v>120</v>
      </c>
      <c r="I397" t="s">
        <v>125</v>
      </c>
      <c r="J397">
        <v>12</v>
      </c>
      <c r="K397">
        <v>15.72</v>
      </c>
      <c r="L397">
        <v>96</v>
      </c>
      <c r="M397">
        <v>125.76</v>
      </c>
      <c r="N397">
        <v>5</v>
      </c>
      <c r="O397" t="s">
        <v>132</v>
      </c>
      <c r="P397">
        <v>2022</v>
      </c>
    </row>
    <row r="398" spans="1:16">
      <c r="A398">
        <v>44748</v>
      </c>
      <c r="B398" t="s">
        <v>61</v>
      </c>
      <c r="C398">
        <v>2</v>
      </c>
      <c r="D398" t="s">
        <v>70</v>
      </c>
      <c r="E398" t="s">
        <v>72</v>
      </c>
      <c r="F398">
        <v>2</v>
      </c>
      <c r="G398" t="s">
        <v>114</v>
      </c>
      <c r="H398" t="s">
        <v>118</v>
      </c>
      <c r="I398" t="s">
        <v>122</v>
      </c>
      <c r="J398">
        <v>138</v>
      </c>
      <c r="K398">
        <v>173.88</v>
      </c>
      <c r="L398">
        <v>276</v>
      </c>
      <c r="M398">
        <v>347.76</v>
      </c>
      <c r="N398">
        <v>6</v>
      </c>
      <c r="O398" t="s">
        <v>132</v>
      </c>
      <c r="P398">
        <v>2022</v>
      </c>
    </row>
    <row r="399" spans="1:16">
      <c r="A399">
        <v>44750</v>
      </c>
      <c r="B399" t="s">
        <v>50</v>
      </c>
      <c r="C399">
        <v>2</v>
      </c>
      <c r="D399" t="s">
        <v>70</v>
      </c>
      <c r="E399" t="s">
        <v>71</v>
      </c>
      <c r="F399">
        <v>16</v>
      </c>
      <c r="G399" t="s">
        <v>102</v>
      </c>
      <c r="H399" t="s">
        <v>120</v>
      </c>
      <c r="I399" t="s">
        <v>125</v>
      </c>
      <c r="J399">
        <v>37</v>
      </c>
      <c r="K399">
        <v>49.21</v>
      </c>
      <c r="L399">
        <v>74</v>
      </c>
      <c r="M399">
        <v>98.42</v>
      </c>
      <c r="N399">
        <v>8</v>
      </c>
      <c r="O399" t="s">
        <v>132</v>
      </c>
      <c r="P399">
        <v>2022</v>
      </c>
    </row>
    <row r="400" spans="1:16">
      <c r="A400">
        <v>44752</v>
      </c>
      <c r="B400" t="s">
        <v>38</v>
      </c>
      <c r="C400">
        <v>12</v>
      </c>
      <c r="D400" t="s">
        <v>69</v>
      </c>
      <c r="E400" t="s">
        <v>72</v>
      </c>
      <c r="F400">
        <v>23</v>
      </c>
      <c r="G400" t="s">
        <v>88</v>
      </c>
      <c r="H400" t="s">
        <v>121</v>
      </c>
      <c r="I400" t="s">
        <v>123</v>
      </c>
      <c r="J400">
        <v>89</v>
      </c>
      <c r="K400">
        <v>117.48</v>
      </c>
      <c r="L400">
        <v>1068</v>
      </c>
      <c r="M400">
        <v>1409.76</v>
      </c>
      <c r="N400">
        <v>10</v>
      </c>
      <c r="O400" t="s">
        <v>132</v>
      </c>
      <c r="P400">
        <v>2022</v>
      </c>
    </row>
    <row r="401" spans="1:16">
      <c r="A401">
        <v>44754</v>
      </c>
      <c r="B401" t="s">
        <v>53</v>
      </c>
      <c r="C401">
        <v>12</v>
      </c>
      <c r="D401" t="s">
        <v>70</v>
      </c>
      <c r="E401" t="s">
        <v>72</v>
      </c>
      <c r="F401">
        <v>5</v>
      </c>
      <c r="G401" t="s">
        <v>105</v>
      </c>
      <c r="H401" t="s">
        <v>121</v>
      </c>
      <c r="I401" t="s">
        <v>125</v>
      </c>
      <c r="J401">
        <v>37</v>
      </c>
      <c r="K401">
        <v>41.81</v>
      </c>
      <c r="L401">
        <v>444</v>
      </c>
      <c r="M401">
        <v>501.72</v>
      </c>
      <c r="N401">
        <v>12</v>
      </c>
      <c r="O401" t="s">
        <v>132</v>
      </c>
      <c r="P401">
        <v>2022</v>
      </c>
    </row>
    <row r="402" spans="1:16">
      <c r="A402">
        <v>44755</v>
      </c>
      <c r="B402" t="s">
        <v>27</v>
      </c>
      <c r="C402">
        <v>7</v>
      </c>
      <c r="D402" t="s">
        <v>70</v>
      </c>
      <c r="E402" t="s">
        <v>71</v>
      </c>
      <c r="F402">
        <v>40</v>
      </c>
      <c r="G402" t="s">
        <v>100</v>
      </c>
      <c r="H402" t="s">
        <v>117</v>
      </c>
      <c r="I402" t="s">
        <v>125</v>
      </c>
      <c r="J402">
        <v>7</v>
      </c>
      <c r="K402">
        <v>8.33</v>
      </c>
      <c r="L402">
        <v>49</v>
      </c>
      <c r="M402">
        <v>58.31</v>
      </c>
      <c r="N402">
        <v>13</v>
      </c>
      <c r="O402" t="s">
        <v>132</v>
      </c>
      <c r="P402">
        <v>2022</v>
      </c>
    </row>
    <row r="403" spans="1:16">
      <c r="A403">
        <v>44756</v>
      </c>
      <c r="B403" t="s">
        <v>58</v>
      </c>
      <c r="C403">
        <v>9</v>
      </c>
      <c r="D403" t="s">
        <v>70</v>
      </c>
      <c r="E403" t="s">
        <v>71</v>
      </c>
      <c r="F403">
        <v>45</v>
      </c>
      <c r="G403" t="s">
        <v>110</v>
      </c>
      <c r="H403" t="s">
        <v>121</v>
      </c>
      <c r="I403" t="s">
        <v>123</v>
      </c>
      <c r="J403">
        <v>95</v>
      </c>
      <c r="K403">
        <v>119.7</v>
      </c>
      <c r="L403">
        <v>855</v>
      </c>
      <c r="M403">
        <v>1077.3</v>
      </c>
      <c r="N403">
        <v>14</v>
      </c>
      <c r="O403" t="s">
        <v>132</v>
      </c>
      <c r="P403">
        <v>2022</v>
      </c>
    </row>
    <row r="404" spans="1:16">
      <c r="A404">
        <v>44757</v>
      </c>
      <c r="B404" t="s">
        <v>23</v>
      </c>
      <c r="C404">
        <v>2</v>
      </c>
      <c r="D404" t="s">
        <v>69</v>
      </c>
      <c r="E404" t="s">
        <v>71</v>
      </c>
      <c r="F404">
        <v>40</v>
      </c>
      <c r="G404" t="s">
        <v>76</v>
      </c>
      <c r="H404" t="s">
        <v>119</v>
      </c>
      <c r="I404" t="s">
        <v>124</v>
      </c>
      <c r="J404">
        <v>44</v>
      </c>
      <c r="K404">
        <v>48.84</v>
      </c>
      <c r="L404">
        <v>88</v>
      </c>
      <c r="M404">
        <v>97.68</v>
      </c>
      <c r="N404">
        <v>15</v>
      </c>
      <c r="O404" t="s">
        <v>132</v>
      </c>
      <c r="P404">
        <v>2022</v>
      </c>
    </row>
    <row r="405" spans="1:16">
      <c r="A405">
        <v>44759</v>
      </c>
      <c r="B405" t="s">
        <v>61</v>
      </c>
      <c r="C405">
        <v>8</v>
      </c>
      <c r="D405" t="s">
        <v>69</v>
      </c>
      <c r="E405" t="s">
        <v>72</v>
      </c>
      <c r="F405">
        <v>21</v>
      </c>
      <c r="G405" t="s">
        <v>114</v>
      </c>
      <c r="H405" t="s">
        <v>118</v>
      </c>
      <c r="I405" t="s">
        <v>122</v>
      </c>
      <c r="J405">
        <v>138</v>
      </c>
      <c r="K405">
        <v>173.88</v>
      </c>
      <c r="L405">
        <v>1104</v>
      </c>
      <c r="M405">
        <v>1391.04</v>
      </c>
      <c r="N405">
        <v>17</v>
      </c>
      <c r="O405" t="s">
        <v>132</v>
      </c>
      <c r="P405">
        <v>2022</v>
      </c>
    </row>
    <row r="406" spans="1:16">
      <c r="A406">
        <v>44760</v>
      </c>
      <c r="B406" t="s">
        <v>40</v>
      </c>
      <c r="C406">
        <v>12</v>
      </c>
      <c r="D406" t="s">
        <v>70</v>
      </c>
      <c r="E406" t="s">
        <v>71</v>
      </c>
      <c r="F406">
        <v>53</v>
      </c>
      <c r="G406" t="s">
        <v>90</v>
      </c>
      <c r="H406" t="s">
        <v>120</v>
      </c>
      <c r="I406" t="s">
        <v>122</v>
      </c>
      <c r="J406">
        <v>148</v>
      </c>
      <c r="K406">
        <v>164.28</v>
      </c>
      <c r="L406">
        <v>1776</v>
      </c>
      <c r="M406">
        <v>1971.36</v>
      </c>
      <c r="N406">
        <v>18</v>
      </c>
      <c r="O406" t="s">
        <v>132</v>
      </c>
      <c r="P406">
        <v>2022</v>
      </c>
    </row>
    <row r="407" spans="1:16">
      <c r="A407">
        <v>44762</v>
      </c>
      <c r="B407" t="s">
        <v>30</v>
      </c>
      <c r="C407">
        <v>8</v>
      </c>
      <c r="D407" t="s">
        <v>68</v>
      </c>
      <c r="E407" t="s">
        <v>71</v>
      </c>
      <c r="F407">
        <v>17</v>
      </c>
      <c r="G407" t="s">
        <v>80</v>
      </c>
      <c r="H407" t="s">
        <v>118</v>
      </c>
      <c r="I407" t="s">
        <v>122</v>
      </c>
      <c r="J407">
        <v>120</v>
      </c>
      <c r="K407">
        <v>162</v>
      </c>
      <c r="L407">
        <v>960</v>
      </c>
      <c r="M407">
        <v>1296</v>
      </c>
      <c r="N407">
        <v>20</v>
      </c>
      <c r="O407" t="s">
        <v>132</v>
      </c>
      <c r="P407">
        <v>2022</v>
      </c>
    </row>
    <row r="408" spans="1:16">
      <c r="A408">
        <v>44764</v>
      </c>
      <c r="B408" t="s">
        <v>33</v>
      </c>
      <c r="C408">
        <v>6</v>
      </c>
      <c r="D408" t="s">
        <v>70</v>
      </c>
      <c r="E408" t="s">
        <v>72</v>
      </c>
      <c r="F408">
        <v>20</v>
      </c>
      <c r="G408" t="s">
        <v>83</v>
      </c>
      <c r="H408" t="s">
        <v>121</v>
      </c>
      <c r="I408" t="s">
        <v>124</v>
      </c>
      <c r="J408">
        <v>55</v>
      </c>
      <c r="K408">
        <v>58.3</v>
      </c>
      <c r="L408">
        <v>330</v>
      </c>
      <c r="M408">
        <v>349.8</v>
      </c>
      <c r="N408">
        <v>22</v>
      </c>
      <c r="O408" t="s">
        <v>132</v>
      </c>
      <c r="P408">
        <v>2022</v>
      </c>
    </row>
    <row r="409" spans="1:16">
      <c r="A409">
        <v>44765</v>
      </c>
      <c r="B409" t="s">
        <v>50</v>
      </c>
      <c r="C409">
        <v>2</v>
      </c>
      <c r="D409" t="s">
        <v>69</v>
      </c>
      <c r="E409" t="s">
        <v>71</v>
      </c>
      <c r="F409">
        <v>28</v>
      </c>
      <c r="G409" t="s">
        <v>102</v>
      </c>
      <c r="H409" t="s">
        <v>120</v>
      </c>
      <c r="I409" t="s">
        <v>125</v>
      </c>
      <c r="J409">
        <v>37</v>
      </c>
      <c r="K409">
        <v>49.21</v>
      </c>
      <c r="L409">
        <v>74</v>
      </c>
      <c r="M409">
        <v>98.42</v>
      </c>
      <c r="N409">
        <v>23</v>
      </c>
      <c r="O409" t="s">
        <v>132</v>
      </c>
      <c r="P409">
        <v>2022</v>
      </c>
    </row>
    <row r="410" spans="1:16">
      <c r="A410">
        <v>44766</v>
      </c>
      <c r="B410" t="s">
        <v>35</v>
      </c>
      <c r="C410">
        <v>14</v>
      </c>
      <c r="D410" t="s">
        <v>70</v>
      </c>
      <c r="E410" t="s">
        <v>72</v>
      </c>
      <c r="F410">
        <v>5</v>
      </c>
      <c r="G410" t="s">
        <v>85</v>
      </c>
      <c r="H410" t="s">
        <v>119</v>
      </c>
      <c r="I410" t="s">
        <v>123</v>
      </c>
      <c r="J410">
        <v>75</v>
      </c>
      <c r="K410">
        <v>85.5</v>
      </c>
      <c r="L410">
        <v>1050</v>
      </c>
      <c r="M410">
        <v>1197</v>
      </c>
      <c r="N410">
        <v>24</v>
      </c>
      <c r="O410" t="s">
        <v>132</v>
      </c>
      <c r="P410">
        <v>2022</v>
      </c>
    </row>
    <row r="411" spans="1:16">
      <c r="A411">
        <v>44766</v>
      </c>
      <c r="B411" t="s">
        <v>46</v>
      </c>
      <c r="C411">
        <v>1</v>
      </c>
      <c r="D411" t="s">
        <v>69</v>
      </c>
      <c r="E411" t="s">
        <v>71</v>
      </c>
      <c r="F411">
        <v>17</v>
      </c>
      <c r="G411" t="s">
        <v>97</v>
      </c>
      <c r="H411" t="s">
        <v>121</v>
      </c>
      <c r="I411" t="s">
        <v>124</v>
      </c>
      <c r="J411">
        <v>48</v>
      </c>
      <c r="K411">
        <v>57.12</v>
      </c>
      <c r="L411">
        <v>48</v>
      </c>
      <c r="M411">
        <v>57.12</v>
      </c>
      <c r="N411">
        <v>24</v>
      </c>
      <c r="O411" t="s">
        <v>132</v>
      </c>
      <c r="P411">
        <v>2022</v>
      </c>
    </row>
    <row r="412" spans="1:16">
      <c r="A412">
        <v>44767</v>
      </c>
      <c r="B412" t="s">
        <v>31</v>
      </c>
      <c r="C412">
        <v>2</v>
      </c>
      <c r="D412" t="s">
        <v>70</v>
      </c>
      <c r="E412" t="s">
        <v>72</v>
      </c>
      <c r="F412">
        <v>26</v>
      </c>
      <c r="G412" t="s">
        <v>81</v>
      </c>
      <c r="H412" t="s">
        <v>118</v>
      </c>
      <c r="I412" t="s">
        <v>123</v>
      </c>
      <c r="J412">
        <v>76</v>
      </c>
      <c r="K412">
        <v>82.08</v>
      </c>
      <c r="L412">
        <v>152</v>
      </c>
      <c r="M412">
        <v>164.16</v>
      </c>
      <c r="N412">
        <v>25</v>
      </c>
      <c r="O412" t="s">
        <v>132</v>
      </c>
      <c r="P412">
        <v>2022</v>
      </c>
    </row>
    <row r="413" spans="1:16">
      <c r="A413">
        <v>44767</v>
      </c>
      <c r="B413" t="s">
        <v>59</v>
      </c>
      <c r="C413">
        <v>12</v>
      </c>
      <c r="D413" t="s">
        <v>70</v>
      </c>
      <c r="E413" t="s">
        <v>72</v>
      </c>
      <c r="F413">
        <v>42</v>
      </c>
      <c r="G413" t="s">
        <v>111</v>
      </c>
      <c r="H413" t="s">
        <v>120</v>
      </c>
      <c r="I413" t="s">
        <v>122</v>
      </c>
      <c r="J413">
        <v>134</v>
      </c>
      <c r="K413">
        <v>156.78</v>
      </c>
      <c r="L413">
        <v>1608</v>
      </c>
      <c r="M413">
        <v>1881.36</v>
      </c>
      <c r="N413">
        <v>25</v>
      </c>
      <c r="O413" t="s">
        <v>132</v>
      </c>
      <c r="P413">
        <v>2022</v>
      </c>
    </row>
    <row r="414" spans="1:16">
      <c r="A414">
        <v>44767</v>
      </c>
      <c r="B414" t="s">
        <v>26</v>
      </c>
      <c r="C414">
        <v>13</v>
      </c>
      <c r="D414" t="s">
        <v>69</v>
      </c>
      <c r="E414" t="s">
        <v>72</v>
      </c>
      <c r="F414">
        <v>21</v>
      </c>
      <c r="G414" t="s">
        <v>79</v>
      </c>
      <c r="H414" t="s">
        <v>119</v>
      </c>
      <c r="I414" t="s">
        <v>123</v>
      </c>
      <c r="J414">
        <v>71</v>
      </c>
      <c r="K414">
        <v>80.94</v>
      </c>
      <c r="L414">
        <v>923</v>
      </c>
      <c r="M414">
        <v>1052.22</v>
      </c>
      <c r="N414">
        <v>25</v>
      </c>
      <c r="O414" t="s">
        <v>132</v>
      </c>
      <c r="P414">
        <v>2022</v>
      </c>
    </row>
    <row r="415" spans="1:16">
      <c r="A415">
        <v>44768</v>
      </c>
      <c r="B415" t="s">
        <v>26</v>
      </c>
      <c r="C415">
        <v>10</v>
      </c>
      <c r="D415" t="s">
        <v>69</v>
      </c>
      <c r="E415" t="s">
        <v>71</v>
      </c>
      <c r="F415">
        <v>28</v>
      </c>
      <c r="G415" t="s">
        <v>79</v>
      </c>
      <c r="H415" t="s">
        <v>119</v>
      </c>
      <c r="I415" t="s">
        <v>123</v>
      </c>
      <c r="J415">
        <v>71</v>
      </c>
      <c r="K415">
        <v>80.94</v>
      </c>
      <c r="L415">
        <v>710</v>
      </c>
      <c r="M415">
        <v>809.4</v>
      </c>
      <c r="N415">
        <v>26</v>
      </c>
      <c r="O415" t="s">
        <v>132</v>
      </c>
      <c r="P415">
        <v>2022</v>
      </c>
    </row>
    <row r="416" spans="1:16">
      <c r="A416">
        <v>44768</v>
      </c>
      <c r="B416" t="s">
        <v>62</v>
      </c>
      <c r="C416">
        <v>1</v>
      </c>
      <c r="D416" t="s">
        <v>69</v>
      </c>
      <c r="E416" t="s">
        <v>72</v>
      </c>
      <c r="F416">
        <v>20</v>
      </c>
      <c r="G416" t="s">
        <v>115</v>
      </c>
      <c r="H416" t="s">
        <v>121</v>
      </c>
      <c r="I416" t="s">
        <v>125</v>
      </c>
      <c r="J416">
        <v>18</v>
      </c>
      <c r="K416">
        <v>24.66</v>
      </c>
      <c r="L416">
        <v>18</v>
      </c>
      <c r="M416">
        <v>24.66</v>
      </c>
      <c r="N416">
        <v>26</v>
      </c>
      <c r="O416" t="s">
        <v>132</v>
      </c>
      <c r="P416">
        <v>2022</v>
      </c>
    </row>
    <row r="417" spans="1:16">
      <c r="A417">
        <v>44776</v>
      </c>
      <c r="B417" t="s">
        <v>55</v>
      </c>
      <c r="C417">
        <v>5</v>
      </c>
      <c r="D417" t="s">
        <v>70</v>
      </c>
      <c r="E417" t="s">
        <v>72</v>
      </c>
      <c r="F417">
        <v>21</v>
      </c>
      <c r="G417" t="s">
        <v>107</v>
      </c>
      <c r="H417" t="s">
        <v>120</v>
      </c>
      <c r="I417" t="s">
        <v>123</v>
      </c>
      <c r="J417">
        <v>73</v>
      </c>
      <c r="K417">
        <v>94.17</v>
      </c>
      <c r="L417">
        <v>365</v>
      </c>
      <c r="M417">
        <v>470.85</v>
      </c>
      <c r="N417">
        <v>3</v>
      </c>
      <c r="O417" t="s">
        <v>133</v>
      </c>
      <c r="P417">
        <v>2022</v>
      </c>
    </row>
    <row r="418" spans="1:16">
      <c r="A418">
        <v>44779</v>
      </c>
      <c r="B418" t="s">
        <v>41</v>
      </c>
      <c r="C418">
        <v>9</v>
      </c>
      <c r="D418" t="s">
        <v>69</v>
      </c>
      <c r="E418" t="s">
        <v>71</v>
      </c>
      <c r="F418">
        <v>7</v>
      </c>
      <c r="G418" t="s">
        <v>91</v>
      </c>
      <c r="H418" t="s">
        <v>120</v>
      </c>
      <c r="I418" t="s">
        <v>125</v>
      </c>
      <c r="J418">
        <v>13</v>
      </c>
      <c r="K418">
        <v>16.64</v>
      </c>
      <c r="L418">
        <v>117</v>
      </c>
      <c r="M418">
        <v>149.76</v>
      </c>
      <c r="N418">
        <v>6</v>
      </c>
      <c r="O418" t="s">
        <v>133</v>
      </c>
      <c r="P418">
        <v>2022</v>
      </c>
    </row>
    <row r="419" spans="1:16">
      <c r="A419">
        <v>44781</v>
      </c>
      <c r="B419" t="s">
        <v>41</v>
      </c>
      <c r="C419">
        <v>2</v>
      </c>
      <c r="D419" t="s">
        <v>70</v>
      </c>
      <c r="E419" t="s">
        <v>71</v>
      </c>
      <c r="F419">
        <v>35</v>
      </c>
      <c r="G419" t="s">
        <v>91</v>
      </c>
      <c r="H419" t="s">
        <v>120</v>
      </c>
      <c r="I419" t="s">
        <v>125</v>
      </c>
      <c r="J419">
        <v>13</v>
      </c>
      <c r="K419">
        <v>16.64</v>
      </c>
      <c r="L419">
        <v>26</v>
      </c>
      <c r="M419">
        <v>33.28</v>
      </c>
      <c r="N419">
        <v>8</v>
      </c>
      <c r="O419" t="s">
        <v>133</v>
      </c>
      <c r="P419">
        <v>2022</v>
      </c>
    </row>
    <row r="420" spans="1:16">
      <c r="A420">
        <v>44781</v>
      </c>
      <c r="B420" t="s">
        <v>38</v>
      </c>
      <c r="C420">
        <v>12</v>
      </c>
      <c r="D420" t="s">
        <v>70</v>
      </c>
      <c r="E420" t="s">
        <v>72</v>
      </c>
      <c r="F420">
        <v>18</v>
      </c>
      <c r="G420" t="s">
        <v>88</v>
      </c>
      <c r="H420" t="s">
        <v>121</v>
      </c>
      <c r="I420" t="s">
        <v>123</v>
      </c>
      <c r="J420">
        <v>89</v>
      </c>
      <c r="K420">
        <v>117.48</v>
      </c>
      <c r="L420">
        <v>1068</v>
      </c>
      <c r="M420">
        <v>1409.76</v>
      </c>
      <c r="N420">
        <v>8</v>
      </c>
      <c r="O420" t="s">
        <v>133</v>
      </c>
      <c r="P420">
        <v>2022</v>
      </c>
    </row>
    <row r="421" spans="1:16">
      <c r="A421">
        <v>44781</v>
      </c>
      <c r="B421" t="s">
        <v>52</v>
      </c>
      <c r="C421">
        <v>11</v>
      </c>
      <c r="D421" t="s">
        <v>70</v>
      </c>
      <c r="E421" t="s">
        <v>72</v>
      </c>
      <c r="F421">
        <v>24</v>
      </c>
      <c r="G421" t="s">
        <v>104</v>
      </c>
      <c r="H421" t="s">
        <v>117</v>
      </c>
      <c r="I421" t="s">
        <v>122</v>
      </c>
      <c r="J421">
        <v>126</v>
      </c>
      <c r="K421">
        <v>162.54</v>
      </c>
      <c r="L421">
        <v>1386</v>
      </c>
      <c r="M421">
        <v>1787.94</v>
      </c>
      <c r="N421">
        <v>8</v>
      </c>
      <c r="O421" t="s">
        <v>133</v>
      </c>
      <c r="P421">
        <v>2022</v>
      </c>
    </row>
    <row r="422" spans="1:16">
      <c r="A422">
        <v>44787</v>
      </c>
      <c r="B422" t="s">
        <v>48</v>
      </c>
      <c r="C422">
        <v>14</v>
      </c>
      <c r="D422" t="s">
        <v>70</v>
      </c>
      <c r="E422" t="s">
        <v>72</v>
      </c>
      <c r="F422">
        <v>44</v>
      </c>
      <c r="G422" t="s">
        <v>99</v>
      </c>
      <c r="H422" t="s">
        <v>121</v>
      </c>
      <c r="I422" t="s">
        <v>122</v>
      </c>
      <c r="J422">
        <v>148</v>
      </c>
      <c r="K422">
        <v>201.28</v>
      </c>
      <c r="L422">
        <v>2072</v>
      </c>
      <c r="M422">
        <v>2817.92</v>
      </c>
      <c r="N422">
        <v>14</v>
      </c>
      <c r="O422" t="s">
        <v>133</v>
      </c>
      <c r="P422">
        <v>2022</v>
      </c>
    </row>
    <row r="423" spans="1:16">
      <c r="A423">
        <v>44788</v>
      </c>
      <c r="B423" t="s">
        <v>51</v>
      </c>
      <c r="C423">
        <v>10</v>
      </c>
      <c r="D423" t="s">
        <v>68</v>
      </c>
      <c r="E423" t="s">
        <v>72</v>
      </c>
      <c r="F423">
        <v>11</v>
      </c>
      <c r="G423" t="s">
        <v>103</v>
      </c>
      <c r="H423" t="s">
        <v>120</v>
      </c>
      <c r="I423" t="s">
        <v>124</v>
      </c>
      <c r="J423">
        <v>44</v>
      </c>
      <c r="K423">
        <v>48.4</v>
      </c>
      <c r="L423">
        <v>440</v>
      </c>
      <c r="M423">
        <v>484</v>
      </c>
      <c r="N423">
        <v>15</v>
      </c>
      <c r="O423" t="s">
        <v>133</v>
      </c>
      <c r="P423">
        <v>2022</v>
      </c>
    </row>
    <row r="424" spans="1:16">
      <c r="A424">
        <v>44788</v>
      </c>
      <c r="B424" t="s">
        <v>47</v>
      </c>
      <c r="C424">
        <v>7</v>
      </c>
      <c r="D424" t="s">
        <v>70</v>
      </c>
      <c r="E424" t="s">
        <v>71</v>
      </c>
      <c r="F424">
        <v>45</v>
      </c>
      <c r="G424" t="s">
        <v>98</v>
      </c>
      <c r="H424" t="s">
        <v>120</v>
      </c>
      <c r="I424" t="s">
        <v>125</v>
      </c>
      <c r="J424">
        <v>12</v>
      </c>
      <c r="K424">
        <v>15.72</v>
      </c>
      <c r="L424">
        <v>84</v>
      </c>
      <c r="M424">
        <v>110.04</v>
      </c>
      <c r="N424">
        <v>15</v>
      </c>
      <c r="O424" t="s">
        <v>133</v>
      </c>
      <c r="P424">
        <v>2022</v>
      </c>
    </row>
    <row r="425" spans="1:16">
      <c r="A425">
        <v>44791</v>
      </c>
      <c r="B425" t="s">
        <v>39</v>
      </c>
      <c r="C425">
        <v>8</v>
      </c>
      <c r="D425" t="s">
        <v>69</v>
      </c>
      <c r="E425" t="s">
        <v>71</v>
      </c>
      <c r="F425">
        <v>26</v>
      </c>
      <c r="G425" t="s">
        <v>89</v>
      </c>
      <c r="H425" t="s">
        <v>121</v>
      </c>
      <c r="I425" t="s">
        <v>124</v>
      </c>
      <c r="J425">
        <v>47</v>
      </c>
      <c r="K425">
        <v>53.11</v>
      </c>
      <c r="L425">
        <v>376</v>
      </c>
      <c r="M425">
        <v>424.88</v>
      </c>
      <c r="N425">
        <v>18</v>
      </c>
      <c r="O425" t="s">
        <v>133</v>
      </c>
      <c r="P425">
        <v>2022</v>
      </c>
    </row>
    <row r="426" spans="1:16">
      <c r="A426">
        <v>44791</v>
      </c>
      <c r="B426" t="s">
        <v>40</v>
      </c>
      <c r="C426">
        <v>2</v>
      </c>
      <c r="D426" t="s">
        <v>69</v>
      </c>
      <c r="E426" t="s">
        <v>72</v>
      </c>
      <c r="F426">
        <v>14</v>
      </c>
      <c r="G426" t="s">
        <v>90</v>
      </c>
      <c r="H426" t="s">
        <v>120</v>
      </c>
      <c r="I426" t="s">
        <v>122</v>
      </c>
      <c r="J426">
        <v>148</v>
      </c>
      <c r="K426">
        <v>164.28</v>
      </c>
      <c r="L426">
        <v>296</v>
      </c>
      <c r="M426">
        <v>328.56</v>
      </c>
      <c r="N426">
        <v>18</v>
      </c>
      <c r="O426" t="s">
        <v>133</v>
      </c>
      <c r="P426">
        <v>2022</v>
      </c>
    </row>
    <row r="427" spans="1:16">
      <c r="A427">
        <v>44792</v>
      </c>
      <c r="B427" t="s">
        <v>56</v>
      </c>
      <c r="C427">
        <v>3</v>
      </c>
      <c r="D427" t="s">
        <v>69</v>
      </c>
      <c r="E427" t="s">
        <v>71</v>
      </c>
      <c r="F427">
        <v>5</v>
      </c>
      <c r="G427" t="s">
        <v>108</v>
      </c>
      <c r="H427" t="s">
        <v>119</v>
      </c>
      <c r="I427" t="s">
        <v>124</v>
      </c>
      <c r="J427">
        <v>43</v>
      </c>
      <c r="K427">
        <v>47.73</v>
      </c>
      <c r="L427">
        <v>129</v>
      </c>
      <c r="M427">
        <v>143.19</v>
      </c>
      <c r="N427">
        <v>19</v>
      </c>
      <c r="O427" t="s">
        <v>133</v>
      </c>
      <c r="P427">
        <v>2022</v>
      </c>
    </row>
    <row r="428" spans="1:16">
      <c r="A428">
        <v>44793</v>
      </c>
      <c r="B428" t="s">
        <v>32</v>
      </c>
      <c r="C428">
        <v>13</v>
      </c>
      <c r="D428" t="s">
        <v>70</v>
      </c>
      <c r="E428" t="s">
        <v>71</v>
      </c>
      <c r="F428">
        <v>38</v>
      </c>
      <c r="G428" t="s">
        <v>82</v>
      </c>
      <c r="H428" t="s">
        <v>117</v>
      </c>
      <c r="I428" t="s">
        <v>122</v>
      </c>
      <c r="J428">
        <v>141</v>
      </c>
      <c r="K428">
        <v>149.46</v>
      </c>
      <c r="L428">
        <v>1833</v>
      </c>
      <c r="M428">
        <v>1942.98</v>
      </c>
      <c r="N428">
        <v>20</v>
      </c>
      <c r="O428" t="s">
        <v>133</v>
      </c>
      <c r="P428">
        <v>2022</v>
      </c>
    </row>
    <row r="429" spans="1:16">
      <c r="A429">
        <v>44793</v>
      </c>
      <c r="B429" t="s">
        <v>58</v>
      </c>
      <c r="C429">
        <v>14</v>
      </c>
      <c r="D429" t="s">
        <v>70</v>
      </c>
      <c r="E429" t="s">
        <v>71</v>
      </c>
      <c r="F429">
        <v>14</v>
      </c>
      <c r="G429" t="s">
        <v>110</v>
      </c>
      <c r="H429" t="s">
        <v>121</v>
      </c>
      <c r="I429" t="s">
        <v>123</v>
      </c>
      <c r="J429">
        <v>95</v>
      </c>
      <c r="K429">
        <v>119.7</v>
      </c>
      <c r="L429">
        <v>1330</v>
      </c>
      <c r="M429">
        <v>1675.8</v>
      </c>
      <c r="N429">
        <v>20</v>
      </c>
      <c r="O429" t="s">
        <v>133</v>
      </c>
      <c r="P429">
        <v>2022</v>
      </c>
    </row>
    <row r="430" spans="1:16">
      <c r="A430">
        <v>44794</v>
      </c>
      <c r="B430" t="s">
        <v>41</v>
      </c>
      <c r="C430">
        <v>4</v>
      </c>
      <c r="D430" t="s">
        <v>70</v>
      </c>
      <c r="E430" t="s">
        <v>71</v>
      </c>
      <c r="F430">
        <v>3</v>
      </c>
      <c r="G430" t="s">
        <v>91</v>
      </c>
      <c r="H430" t="s">
        <v>120</v>
      </c>
      <c r="I430" t="s">
        <v>125</v>
      </c>
      <c r="J430">
        <v>13</v>
      </c>
      <c r="K430">
        <v>16.64</v>
      </c>
      <c r="L430">
        <v>52</v>
      </c>
      <c r="M430">
        <v>66.56</v>
      </c>
      <c r="N430">
        <v>21</v>
      </c>
      <c r="O430" t="s">
        <v>133</v>
      </c>
      <c r="P430">
        <v>2022</v>
      </c>
    </row>
    <row r="431" spans="1:16">
      <c r="A431">
        <v>44796</v>
      </c>
      <c r="B431" t="s">
        <v>31</v>
      </c>
      <c r="C431">
        <v>11</v>
      </c>
      <c r="D431" t="s">
        <v>69</v>
      </c>
      <c r="E431" t="s">
        <v>71</v>
      </c>
      <c r="F431">
        <v>30</v>
      </c>
      <c r="G431" t="s">
        <v>81</v>
      </c>
      <c r="H431" t="s">
        <v>118</v>
      </c>
      <c r="I431" t="s">
        <v>123</v>
      </c>
      <c r="J431">
        <v>76</v>
      </c>
      <c r="K431">
        <v>82.08</v>
      </c>
      <c r="L431">
        <v>836</v>
      </c>
      <c r="M431">
        <v>902.88</v>
      </c>
      <c r="N431">
        <v>23</v>
      </c>
      <c r="O431" t="s">
        <v>133</v>
      </c>
      <c r="P431">
        <v>2022</v>
      </c>
    </row>
    <row r="432" spans="1:16">
      <c r="A432">
        <v>44796</v>
      </c>
      <c r="B432" t="s">
        <v>39</v>
      </c>
      <c r="C432">
        <v>14</v>
      </c>
      <c r="D432" t="s">
        <v>70</v>
      </c>
      <c r="E432" t="s">
        <v>72</v>
      </c>
      <c r="F432">
        <v>31</v>
      </c>
      <c r="G432" t="s">
        <v>89</v>
      </c>
      <c r="H432" t="s">
        <v>121</v>
      </c>
      <c r="I432" t="s">
        <v>124</v>
      </c>
      <c r="J432">
        <v>47</v>
      </c>
      <c r="K432">
        <v>53.11</v>
      </c>
      <c r="L432">
        <v>658</v>
      </c>
      <c r="M432">
        <v>743.54</v>
      </c>
      <c r="N432">
        <v>23</v>
      </c>
      <c r="O432" t="s">
        <v>133</v>
      </c>
      <c r="P432">
        <v>2022</v>
      </c>
    </row>
    <row r="433" spans="1:16">
      <c r="A433">
        <v>44797</v>
      </c>
      <c r="B433" t="s">
        <v>44</v>
      </c>
      <c r="C433">
        <v>5</v>
      </c>
      <c r="D433" t="s">
        <v>70</v>
      </c>
      <c r="E433" t="s">
        <v>72</v>
      </c>
      <c r="F433">
        <v>50</v>
      </c>
      <c r="G433" t="s">
        <v>95</v>
      </c>
      <c r="H433" t="s">
        <v>119</v>
      </c>
      <c r="I433" t="s">
        <v>122</v>
      </c>
      <c r="J433">
        <v>133</v>
      </c>
      <c r="K433">
        <v>155.61000000000001</v>
      </c>
      <c r="L433">
        <v>665</v>
      </c>
      <c r="M433">
        <v>778.05000000000007</v>
      </c>
      <c r="N433">
        <v>24</v>
      </c>
      <c r="O433" t="s">
        <v>133</v>
      </c>
      <c r="P433">
        <v>2022</v>
      </c>
    </row>
    <row r="434" spans="1:16">
      <c r="A434">
        <v>44799</v>
      </c>
      <c r="B434" t="s">
        <v>60</v>
      </c>
      <c r="C434">
        <v>13</v>
      </c>
      <c r="D434" t="s">
        <v>68</v>
      </c>
      <c r="E434" t="s">
        <v>72</v>
      </c>
      <c r="F434">
        <v>18</v>
      </c>
      <c r="G434" t="s">
        <v>112</v>
      </c>
      <c r="H434" t="s">
        <v>120</v>
      </c>
      <c r="I434" t="s">
        <v>122</v>
      </c>
      <c r="J434">
        <v>150</v>
      </c>
      <c r="K434">
        <v>210</v>
      </c>
      <c r="L434">
        <v>1950</v>
      </c>
      <c r="M434">
        <v>2730</v>
      </c>
      <c r="N434">
        <v>26</v>
      </c>
      <c r="O434" t="s">
        <v>133</v>
      </c>
      <c r="P434">
        <v>2022</v>
      </c>
    </row>
    <row r="435" spans="1:16">
      <c r="A435">
        <v>44799</v>
      </c>
      <c r="B435" t="s">
        <v>28</v>
      </c>
      <c r="C435">
        <v>8</v>
      </c>
      <c r="D435" t="s">
        <v>69</v>
      </c>
      <c r="E435" t="s">
        <v>71</v>
      </c>
      <c r="F435">
        <v>27</v>
      </c>
      <c r="G435" t="s">
        <v>93</v>
      </c>
      <c r="H435" t="s">
        <v>118</v>
      </c>
      <c r="I435" t="s">
        <v>123</v>
      </c>
      <c r="J435">
        <v>67</v>
      </c>
      <c r="K435">
        <v>85.76</v>
      </c>
      <c r="L435">
        <v>536</v>
      </c>
      <c r="M435">
        <v>686.08</v>
      </c>
      <c r="N435">
        <v>26</v>
      </c>
      <c r="O435" t="s">
        <v>133</v>
      </c>
      <c r="P435">
        <v>2022</v>
      </c>
    </row>
    <row r="436" spans="1:16">
      <c r="A436">
        <v>44800</v>
      </c>
      <c r="B436" t="s">
        <v>54</v>
      </c>
      <c r="C436">
        <v>15</v>
      </c>
      <c r="D436" t="s">
        <v>68</v>
      </c>
      <c r="E436" t="s">
        <v>71</v>
      </c>
      <c r="F436">
        <v>32</v>
      </c>
      <c r="G436" t="s">
        <v>106</v>
      </c>
      <c r="H436" t="s">
        <v>118</v>
      </c>
      <c r="I436" t="s">
        <v>125</v>
      </c>
      <c r="J436">
        <v>37</v>
      </c>
      <c r="K436">
        <v>42.55</v>
      </c>
      <c r="L436">
        <v>555</v>
      </c>
      <c r="M436">
        <v>638.25</v>
      </c>
      <c r="N436">
        <v>27</v>
      </c>
      <c r="O436" t="s">
        <v>133</v>
      </c>
      <c r="P436">
        <v>2022</v>
      </c>
    </row>
    <row r="437" spans="1:16">
      <c r="A437">
        <v>44801</v>
      </c>
      <c r="B437" t="s">
        <v>44</v>
      </c>
      <c r="C437">
        <v>9</v>
      </c>
      <c r="D437" t="s">
        <v>69</v>
      </c>
      <c r="E437" t="s">
        <v>71</v>
      </c>
      <c r="F437">
        <v>13</v>
      </c>
      <c r="G437" t="s">
        <v>95</v>
      </c>
      <c r="H437" t="s">
        <v>119</v>
      </c>
      <c r="I437" t="s">
        <v>122</v>
      </c>
      <c r="J437">
        <v>133</v>
      </c>
      <c r="K437">
        <v>155.61000000000001</v>
      </c>
      <c r="L437">
        <v>1197</v>
      </c>
      <c r="M437">
        <v>1400.49</v>
      </c>
      <c r="N437">
        <v>28</v>
      </c>
      <c r="O437" t="s">
        <v>133</v>
      </c>
      <c r="P437">
        <v>2022</v>
      </c>
    </row>
    <row r="438" spans="1:16">
      <c r="A438">
        <v>44801</v>
      </c>
      <c r="B438" t="s">
        <v>54</v>
      </c>
      <c r="C438">
        <v>5</v>
      </c>
      <c r="D438" t="s">
        <v>70</v>
      </c>
      <c r="E438" t="s">
        <v>71</v>
      </c>
      <c r="F438">
        <v>47</v>
      </c>
      <c r="G438" t="s">
        <v>106</v>
      </c>
      <c r="H438" t="s">
        <v>118</v>
      </c>
      <c r="I438" t="s">
        <v>125</v>
      </c>
      <c r="J438">
        <v>37</v>
      </c>
      <c r="K438">
        <v>42.55</v>
      </c>
      <c r="L438">
        <v>185</v>
      </c>
      <c r="M438">
        <v>212.75</v>
      </c>
      <c r="N438">
        <v>28</v>
      </c>
      <c r="O438" t="s">
        <v>133</v>
      </c>
      <c r="P438">
        <v>2022</v>
      </c>
    </row>
    <row r="439" spans="1:16">
      <c r="A439">
        <v>44803</v>
      </c>
      <c r="B439" t="s">
        <v>35</v>
      </c>
      <c r="C439">
        <v>6</v>
      </c>
      <c r="D439" t="s">
        <v>69</v>
      </c>
      <c r="E439" t="s">
        <v>72</v>
      </c>
      <c r="F439">
        <v>50</v>
      </c>
      <c r="G439" t="s">
        <v>85</v>
      </c>
      <c r="H439" t="s">
        <v>119</v>
      </c>
      <c r="I439" t="s">
        <v>123</v>
      </c>
      <c r="J439">
        <v>75</v>
      </c>
      <c r="K439">
        <v>85.5</v>
      </c>
      <c r="L439">
        <v>450</v>
      </c>
      <c r="M439">
        <v>513</v>
      </c>
      <c r="N439">
        <v>30</v>
      </c>
      <c r="O439" t="s">
        <v>133</v>
      </c>
      <c r="P439">
        <v>2022</v>
      </c>
    </row>
    <row r="440" spans="1:16">
      <c r="A440">
        <v>44803</v>
      </c>
      <c r="B440" t="s">
        <v>43</v>
      </c>
      <c r="C440">
        <v>6</v>
      </c>
      <c r="D440" t="s">
        <v>70</v>
      </c>
      <c r="E440" t="s">
        <v>72</v>
      </c>
      <c r="F440">
        <v>53</v>
      </c>
      <c r="G440" t="s">
        <v>94</v>
      </c>
      <c r="H440" t="s">
        <v>118</v>
      </c>
      <c r="I440" t="s">
        <v>123</v>
      </c>
      <c r="J440">
        <v>67</v>
      </c>
      <c r="K440">
        <v>83.08</v>
      </c>
      <c r="L440">
        <v>402</v>
      </c>
      <c r="M440">
        <v>498.48</v>
      </c>
      <c r="N440">
        <v>30</v>
      </c>
      <c r="O440" t="s">
        <v>133</v>
      </c>
      <c r="P440">
        <v>2022</v>
      </c>
    </row>
    <row r="441" spans="1:16">
      <c r="A441">
        <v>44803</v>
      </c>
      <c r="B441" t="s">
        <v>27</v>
      </c>
      <c r="C441">
        <v>5</v>
      </c>
      <c r="D441" t="s">
        <v>70</v>
      </c>
      <c r="E441" t="s">
        <v>72</v>
      </c>
      <c r="F441">
        <v>44</v>
      </c>
      <c r="G441" t="s">
        <v>100</v>
      </c>
      <c r="H441" t="s">
        <v>117</v>
      </c>
      <c r="I441" t="s">
        <v>125</v>
      </c>
      <c r="J441">
        <v>7</v>
      </c>
      <c r="K441">
        <v>8.33</v>
      </c>
      <c r="L441">
        <v>35</v>
      </c>
      <c r="M441">
        <v>41.65</v>
      </c>
      <c r="N441">
        <v>30</v>
      </c>
      <c r="O441" t="s">
        <v>133</v>
      </c>
      <c r="P441">
        <v>2022</v>
      </c>
    </row>
    <row r="442" spans="1:16">
      <c r="A442">
        <v>44804</v>
      </c>
      <c r="B442" t="s">
        <v>47</v>
      </c>
      <c r="C442">
        <v>13</v>
      </c>
      <c r="D442" t="s">
        <v>70</v>
      </c>
      <c r="E442" t="s">
        <v>72</v>
      </c>
      <c r="F442">
        <v>14</v>
      </c>
      <c r="G442" t="s">
        <v>98</v>
      </c>
      <c r="H442" t="s">
        <v>120</v>
      </c>
      <c r="I442" t="s">
        <v>125</v>
      </c>
      <c r="J442">
        <v>12</v>
      </c>
      <c r="K442">
        <v>15.72</v>
      </c>
      <c r="L442">
        <v>156</v>
      </c>
      <c r="M442">
        <v>204.36</v>
      </c>
      <c r="N442">
        <v>31</v>
      </c>
      <c r="O442" t="s">
        <v>133</v>
      </c>
      <c r="P442">
        <v>2022</v>
      </c>
    </row>
    <row r="443" spans="1:16">
      <c r="A443">
        <v>44808</v>
      </c>
      <c r="B443" t="s">
        <v>49</v>
      </c>
      <c r="C443">
        <v>1</v>
      </c>
      <c r="D443" t="s">
        <v>70</v>
      </c>
      <c r="E443" t="s">
        <v>72</v>
      </c>
      <c r="F443">
        <v>31</v>
      </c>
      <c r="G443" t="s">
        <v>101</v>
      </c>
      <c r="H443" t="s">
        <v>119</v>
      </c>
      <c r="I443" t="s">
        <v>123</v>
      </c>
      <c r="J443">
        <v>105</v>
      </c>
      <c r="K443">
        <v>142.80000000000001</v>
      </c>
      <c r="L443">
        <v>105</v>
      </c>
      <c r="M443">
        <v>142.80000000000001</v>
      </c>
      <c r="N443">
        <v>4</v>
      </c>
      <c r="O443" t="s">
        <v>134</v>
      </c>
      <c r="P443">
        <v>2022</v>
      </c>
    </row>
    <row r="444" spans="1:16">
      <c r="A444">
        <v>44810</v>
      </c>
      <c r="B444" t="s">
        <v>44</v>
      </c>
      <c r="C444">
        <v>12</v>
      </c>
      <c r="D444" t="s">
        <v>68</v>
      </c>
      <c r="E444" t="s">
        <v>71</v>
      </c>
      <c r="F444">
        <v>27</v>
      </c>
      <c r="G444" t="s">
        <v>95</v>
      </c>
      <c r="H444" t="s">
        <v>119</v>
      </c>
      <c r="I444" t="s">
        <v>122</v>
      </c>
      <c r="J444">
        <v>133</v>
      </c>
      <c r="K444">
        <v>155.61000000000001</v>
      </c>
      <c r="L444">
        <v>1596</v>
      </c>
      <c r="M444">
        <v>1867.32</v>
      </c>
      <c r="N444">
        <v>6</v>
      </c>
      <c r="O444" t="s">
        <v>134</v>
      </c>
      <c r="P444">
        <v>2022</v>
      </c>
    </row>
    <row r="445" spans="1:16">
      <c r="A445">
        <v>44813</v>
      </c>
      <c r="B445" t="s">
        <v>61</v>
      </c>
      <c r="C445">
        <v>9</v>
      </c>
      <c r="D445" t="s">
        <v>70</v>
      </c>
      <c r="E445" t="s">
        <v>71</v>
      </c>
      <c r="F445">
        <v>53</v>
      </c>
      <c r="G445" t="s">
        <v>114</v>
      </c>
      <c r="H445" t="s">
        <v>118</v>
      </c>
      <c r="I445" t="s">
        <v>122</v>
      </c>
      <c r="J445">
        <v>138</v>
      </c>
      <c r="K445">
        <v>173.88</v>
      </c>
      <c r="L445">
        <v>1242</v>
      </c>
      <c r="M445">
        <v>1564.92</v>
      </c>
      <c r="N445">
        <v>9</v>
      </c>
      <c r="O445" t="s">
        <v>134</v>
      </c>
      <c r="P445">
        <v>2022</v>
      </c>
    </row>
    <row r="446" spans="1:16">
      <c r="A446">
        <v>44813</v>
      </c>
      <c r="B446" t="s">
        <v>26</v>
      </c>
      <c r="C446">
        <v>3</v>
      </c>
      <c r="D446" t="s">
        <v>70</v>
      </c>
      <c r="E446" t="s">
        <v>71</v>
      </c>
      <c r="F446">
        <v>28</v>
      </c>
      <c r="G446" t="s">
        <v>79</v>
      </c>
      <c r="H446" t="s">
        <v>119</v>
      </c>
      <c r="I446" t="s">
        <v>123</v>
      </c>
      <c r="J446">
        <v>71</v>
      </c>
      <c r="K446">
        <v>80.94</v>
      </c>
      <c r="L446">
        <v>213</v>
      </c>
      <c r="M446">
        <v>242.82</v>
      </c>
      <c r="N446">
        <v>9</v>
      </c>
      <c r="O446" t="s">
        <v>134</v>
      </c>
      <c r="P446">
        <v>2022</v>
      </c>
    </row>
    <row r="447" spans="1:16">
      <c r="A447">
        <v>44814</v>
      </c>
      <c r="B447" t="s">
        <v>24</v>
      </c>
      <c r="C447">
        <v>15</v>
      </c>
      <c r="D447" t="s">
        <v>69</v>
      </c>
      <c r="E447" t="s">
        <v>72</v>
      </c>
      <c r="F447">
        <v>42</v>
      </c>
      <c r="G447" t="s">
        <v>77</v>
      </c>
      <c r="H447" t="s">
        <v>121</v>
      </c>
      <c r="I447" t="s">
        <v>125</v>
      </c>
      <c r="J447">
        <v>5</v>
      </c>
      <c r="K447">
        <v>6.7</v>
      </c>
      <c r="L447">
        <v>75</v>
      </c>
      <c r="M447">
        <v>100.5</v>
      </c>
      <c r="N447">
        <v>10</v>
      </c>
      <c r="O447" t="s">
        <v>134</v>
      </c>
      <c r="P447">
        <v>2022</v>
      </c>
    </row>
    <row r="448" spans="1:16">
      <c r="A448">
        <v>44814</v>
      </c>
      <c r="B448" t="s">
        <v>21</v>
      </c>
      <c r="C448">
        <v>4</v>
      </c>
      <c r="D448" t="s">
        <v>70</v>
      </c>
      <c r="E448" t="s">
        <v>72</v>
      </c>
      <c r="F448">
        <v>3</v>
      </c>
      <c r="G448" t="s">
        <v>74</v>
      </c>
      <c r="H448" t="s">
        <v>118</v>
      </c>
      <c r="I448" t="s">
        <v>123</v>
      </c>
      <c r="J448">
        <v>72</v>
      </c>
      <c r="K448">
        <v>79.92</v>
      </c>
      <c r="L448">
        <v>288</v>
      </c>
      <c r="M448">
        <v>319.68</v>
      </c>
      <c r="N448">
        <v>10</v>
      </c>
      <c r="O448" t="s">
        <v>134</v>
      </c>
      <c r="P448">
        <v>2022</v>
      </c>
    </row>
    <row r="449" spans="1:16">
      <c r="A449">
        <v>44818</v>
      </c>
      <c r="B449" t="s">
        <v>39</v>
      </c>
      <c r="C449">
        <v>3</v>
      </c>
      <c r="D449" t="s">
        <v>70</v>
      </c>
      <c r="E449" t="s">
        <v>72</v>
      </c>
      <c r="F449">
        <v>39</v>
      </c>
      <c r="G449" t="s">
        <v>89</v>
      </c>
      <c r="H449" t="s">
        <v>121</v>
      </c>
      <c r="I449" t="s">
        <v>124</v>
      </c>
      <c r="J449">
        <v>47</v>
      </c>
      <c r="K449">
        <v>53.11</v>
      </c>
      <c r="L449">
        <v>141</v>
      </c>
      <c r="M449">
        <v>159.33000000000001</v>
      </c>
      <c r="N449">
        <v>14</v>
      </c>
      <c r="O449" t="s">
        <v>134</v>
      </c>
      <c r="P449">
        <v>2022</v>
      </c>
    </row>
    <row r="450" spans="1:16">
      <c r="A450">
        <v>44819</v>
      </c>
      <c r="B450" t="s">
        <v>28</v>
      </c>
      <c r="C450">
        <v>15</v>
      </c>
      <c r="D450" t="s">
        <v>69</v>
      </c>
      <c r="E450" t="s">
        <v>71</v>
      </c>
      <c r="F450">
        <v>33</v>
      </c>
      <c r="G450" t="s">
        <v>93</v>
      </c>
      <c r="H450" t="s">
        <v>118</v>
      </c>
      <c r="I450" t="s">
        <v>123</v>
      </c>
      <c r="J450">
        <v>67</v>
      </c>
      <c r="K450">
        <v>85.76</v>
      </c>
      <c r="L450">
        <v>1005</v>
      </c>
      <c r="M450">
        <v>1286.4000000000001</v>
      </c>
      <c r="N450">
        <v>15</v>
      </c>
      <c r="O450" t="s">
        <v>134</v>
      </c>
      <c r="P450">
        <v>2022</v>
      </c>
    </row>
    <row r="451" spans="1:16">
      <c r="A451">
        <v>44822</v>
      </c>
      <c r="B451" t="s">
        <v>62</v>
      </c>
      <c r="C451">
        <v>14</v>
      </c>
      <c r="D451" t="s">
        <v>69</v>
      </c>
      <c r="E451" t="s">
        <v>72</v>
      </c>
      <c r="F451">
        <v>28</v>
      </c>
      <c r="G451" t="s">
        <v>115</v>
      </c>
      <c r="H451" t="s">
        <v>121</v>
      </c>
      <c r="I451" t="s">
        <v>125</v>
      </c>
      <c r="J451">
        <v>18</v>
      </c>
      <c r="K451">
        <v>24.66</v>
      </c>
      <c r="L451">
        <v>252</v>
      </c>
      <c r="M451">
        <v>345.24</v>
      </c>
      <c r="N451">
        <v>18</v>
      </c>
      <c r="O451" t="s">
        <v>134</v>
      </c>
      <c r="P451">
        <v>2022</v>
      </c>
    </row>
    <row r="452" spans="1:16">
      <c r="A452">
        <v>44823</v>
      </c>
      <c r="B452" t="s">
        <v>58</v>
      </c>
      <c r="C452">
        <v>8</v>
      </c>
      <c r="D452" t="s">
        <v>68</v>
      </c>
      <c r="E452" t="s">
        <v>72</v>
      </c>
      <c r="F452">
        <v>54</v>
      </c>
      <c r="G452" t="s">
        <v>110</v>
      </c>
      <c r="H452" t="s">
        <v>121</v>
      </c>
      <c r="I452" t="s">
        <v>123</v>
      </c>
      <c r="J452">
        <v>95</v>
      </c>
      <c r="K452">
        <v>119.7</v>
      </c>
      <c r="L452">
        <v>760</v>
      </c>
      <c r="M452">
        <v>957.6</v>
      </c>
      <c r="N452">
        <v>19</v>
      </c>
      <c r="O452" t="s">
        <v>134</v>
      </c>
      <c r="P452">
        <v>2022</v>
      </c>
    </row>
    <row r="453" spans="1:16">
      <c r="A453">
        <v>44824</v>
      </c>
      <c r="B453" t="s">
        <v>58</v>
      </c>
      <c r="C453">
        <v>6</v>
      </c>
      <c r="D453" t="s">
        <v>70</v>
      </c>
      <c r="E453" t="s">
        <v>71</v>
      </c>
      <c r="F453">
        <v>45</v>
      </c>
      <c r="G453" t="s">
        <v>110</v>
      </c>
      <c r="H453" t="s">
        <v>121</v>
      </c>
      <c r="I453" t="s">
        <v>123</v>
      </c>
      <c r="J453">
        <v>95</v>
      </c>
      <c r="K453">
        <v>119.7</v>
      </c>
      <c r="L453">
        <v>570</v>
      </c>
      <c r="M453">
        <v>718.2</v>
      </c>
      <c r="N453">
        <v>20</v>
      </c>
      <c r="O453" t="s">
        <v>134</v>
      </c>
      <c r="P453">
        <v>2022</v>
      </c>
    </row>
    <row r="454" spans="1:16">
      <c r="A454">
        <v>44824</v>
      </c>
      <c r="B454" t="s">
        <v>36</v>
      </c>
      <c r="C454">
        <v>10</v>
      </c>
      <c r="D454" t="s">
        <v>70</v>
      </c>
      <c r="E454" t="s">
        <v>71</v>
      </c>
      <c r="F454">
        <v>35</v>
      </c>
      <c r="G454" t="s">
        <v>86</v>
      </c>
      <c r="H454" t="s">
        <v>119</v>
      </c>
      <c r="I454" t="s">
        <v>123</v>
      </c>
      <c r="J454">
        <v>98</v>
      </c>
      <c r="K454">
        <v>103.88</v>
      </c>
      <c r="L454">
        <v>980</v>
      </c>
      <c r="M454">
        <v>1038.8</v>
      </c>
      <c r="N454">
        <v>20</v>
      </c>
      <c r="O454" t="s">
        <v>134</v>
      </c>
      <c r="P454">
        <v>2022</v>
      </c>
    </row>
    <row r="455" spans="1:16">
      <c r="A455">
        <v>44825</v>
      </c>
      <c r="B455" t="s">
        <v>50</v>
      </c>
      <c r="C455">
        <v>14</v>
      </c>
      <c r="D455" t="s">
        <v>69</v>
      </c>
      <c r="E455" t="s">
        <v>71</v>
      </c>
      <c r="F455">
        <v>31</v>
      </c>
      <c r="G455" t="s">
        <v>102</v>
      </c>
      <c r="H455" t="s">
        <v>120</v>
      </c>
      <c r="I455" t="s">
        <v>125</v>
      </c>
      <c r="J455">
        <v>37</v>
      </c>
      <c r="K455">
        <v>49.21</v>
      </c>
      <c r="L455">
        <v>518</v>
      </c>
      <c r="M455">
        <v>688.94</v>
      </c>
      <c r="N455">
        <v>21</v>
      </c>
      <c r="O455" t="s">
        <v>134</v>
      </c>
      <c r="P455">
        <v>2022</v>
      </c>
    </row>
    <row r="456" spans="1:16">
      <c r="A456">
        <v>44825</v>
      </c>
      <c r="B456" t="s">
        <v>62</v>
      </c>
      <c r="C456">
        <v>5</v>
      </c>
      <c r="D456" t="s">
        <v>70</v>
      </c>
      <c r="E456" t="s">
        <v>72</v>
      </c>
      <c r="F456">
        <v>12</v>
      </c>
      <c r="G456" t="s">
        <v>115</v>
      </c>
      <c r="H456" t="s">
        <v>121</v>
      </c>
      <c r="I456" t="s">
        <v>125</v>
      </c>
      <c r="J456">
        <v>18</v>
      </c>
      <c r="K456">
        <v>24.66</v>
      </c>
      <c r="L456">
        <v>90</v>
      </c>
      <c r="M456">
        <v>123.3</v>
      </c>
      <c r="N456">
        <v>21</v>
      </c>
      <c r="O456" t="s">
        <v>134</v>
      </c>
      <c r="P456">
        <v>2022</v>
      </c>
    </row>
    <row r="457" spans="1:16">
      <c r="A457">
        <v>44826</v>
      </c>
      <c r="B457" t="s">
        <v>43</v>
      </c>
      <c r="C457">
        <v>12</v>
      </c>
      <c r="D457" t="s">
        <v>69</v>
      </c>
      <c r="E457" t="s">
        <v>71</v>
      </c>
      <c r="F457">
        <v>28</v>
      </c>
      <c r="G457" t="s">
        <v>94</v>
      </c>
      <c r="H457" t="s">
        <v>118</v>
      </c>
      <c r="I457" t="s">
        <v>123</v>
      </c>
      <c r="J457">
        <v>67</v>
      </c>
      <c r="K457">
        <v>83.08</v>
      </c>
      <c r="L457">
        <v>804</v>
      </c>
      <c r="M457">
        <v>996.96</v>
      </c>
      <c r="N457">
        <v>22</v>
      </c>
      <c r="O457" t="s">
        <v>134</v>
      </c>
      <c r="P457">
        <v>2022</v>
      </c>
    </row>
    <row r="458" spans="1:16">
      <c r="A458">
        <v>44827</v>
      </c>
      <c r="B458" t="s">
        <v>55</v>
      </c>
      <c r="C458">
        <v>12</v>
      </c>
      <c r="D458" t="s">
        <v>70</v>
      </c>
      <c r="E458" t="s">
        <v>71</v>
      </c>
      <c r="F458">
        <v>3</v>
      </c>
      <c r="G458" t="s">
        <v>107</v>
      </c>
      <c r="H458" t="s">
        <v>120</v>
      </c>
      <c r="I458" t="s">
        <v>123</v>
      </c>
      <c r="J458">
        <v>73</v>
      </c>
      <c r="K458">
        <v>94.17</v>
      </c>
      <c r="L458">
        <v>876</v>
      </c>
      <c r="M458">
        <v>1130.04</v>
      </c>
      <c r="N458">
        <v>23</v>
      </c>
      <c r="O458" t="s">
        <v>134</v>
      </c>
      <c r="P458">
        <v>2022</v>
      </c>
    </row>
    <row r="459" spans="1:16">
      <c r="A459">
        <v>44828</v>
      </c>
      <c r="B459" t="s">
        <v>38</v>
      </c>
      <c r="C459">
        <v>14</v>
      </c>
      <c r="D459" t="s">
        <v>70</v>
      </c>
      <c r="E459" t="s">
        <v>71</v>
      </c>
      <c r="F459">
        <v>48</v>
      </c>
      <c r="G459" t="s">
        <v>88</v>
      </c>
      <c r="H459" t="s">
        <v>121</v>
      </c>
      <c r="I459" t="s">
        <v>123</v>
      </c>
      <c r="J459">
        <v>89</v>
      </c>
      <c r="K459">
        <v>117.48</v>
      </c>
      <c r="L459">
        <v>1246</v>
      </c>
      <c r="M459">
        <v>1644.72</v>
      </c>
      <c r="N459">
        <v>24</v>
      </c>
      <c r="O459" t="s">
        <v>134</v>
      </c>
      <c r="P459">
        <v>2022</v>
      </c>
    </row>
    <row r="460" spans="1:16">
      <c r="A460">
        <v>44828</v>
      </c>
      <c r="B460" t="s">
        <v>38</v>
      </c>
      <c r="C460">
        <v>8</v>
      </c>
      <c r="D460" t="s">
        <v>70</v>
      </c>
      <c r="E460" t="s">
        <v>72</v>
      </c>
      <c r="F460">
        <v>10</v>
      </c>
      <c r="G460" t="s">
        <v>88</v>
      </c>
      <c r="H460" t="s">
        <v>121</v>
      </c>
      <c r="I460" t="s">
        <v>123</v>
      </c>
      <c r="J460">
        <v>89</v>
      </c>
      <c r="K460">
        <v>117.48</v>
      </c>
      <c r="L460">
        <v>712</v>
      </c>
      <c r="M460">
        <v>939.84</v>
      </c>
      <c r="N460">
        <v>24</v>
      </c>
      <c r="O460" t="s">
        <v>134</v>
      </c>
      <c r="P460">
        <v>2022</v>
      </c>
    </row>
    <row r="461" spans="1:16">
      <c r="A461">
        <v>44831</v>
      </c>
      <c r="B461" t="s">
        <v>63</v>
      </c>
      <c r="C461">
        <v>4</v>
      </c>
      <c r="D461" t="s">
        <v>70</v>
      </c>
      <c r="E461" t="s">
        <v>72</v>
      </c>
      <c r="F461">
        <v>32</v>
      </c>
      <c r="G461" t="s">
        <v>116</v>
      </c>
      <c r="H461" t="s">
        <v>121</v>
      </c>
      <c r="I461" t="s">
        <v>123</v>
      </c>
      <c r="J461">
        <v>90</v>
      </c>
      <c r="K461">
        <v>96.3</v>
      </c>
      <c r="L461">
        <v>360</v>
      </c>
      <c r="M461">
        <v>385.2</v>
      </c>
      <c r="N461">
        <v>27</v>
      </c>
      <c r="O461" t="s">
        <v>134</v>
      </c>
      <c r="P461">
        <v>2022</v>
      </c>
    </row>
    <row r="462" spans="1:16">
      <c r="A462">
        <v>44831</v>
      </c>
      <c r="B462" t="s">
        <v>31</v>
      </c>
      <c r="C462">
        <v>9</v>
      </c>
      <c r="D462" t="s">
        <v>70</v>
      </c>
      <c r="E462" t="s">
        <v>72</v>
      </c>
      <c r="F462">
        <v>12</v>
      </c>
      <c r="G462" t="s">
        <v>81</v>
      </c>
      <c r="H462" t="s">
        <v>118</v>
      </c>
      <c r="I462" t="s">
        <v>123</v>
      </c>
      <c r="J462">
        <v>76</v>
      </c>
      <c r="K462">
        <v>82.08</v>
      </c>
      <c r="L462">
        <v>684</v>
      </c>
      <c r="M462">
        <v>738.72</v>
      </c>
      <c r="N462">
        <v>27</v>
      </c>
      <c r="O462" t="s">
        <v>134</v>
      </c>
      <c r="P462">
        <v>2022</v>
      </c>
    </row>
    <row r="463" spans="1:16">
      <c r="A463">
        <v>44831</v>
      </c>
      <c r="B463" t="s">
        <v>21</v>
      </c>
      <c r="C463">
        <v>3</v>
      </c>
      <c r="D463" t="s">
        <v>68</v>
      </c>
      <c r="E463" t="s">
        <v>72</v>
      </c>
      <c r="F463">
        <v>25</v>
      </c>
      <c r="G463" t="s">
        <v>74</v>
      </c>
      <c r="H463" t="s">
        <v>118</v>
      </c>
      <c r="I463" t="s">
        <v>123</v>
      </c>
      <c r="J463">
        <v>72</v>
      </c>
      <c r="K463">
        <v>79.92</v>
      </c>
      <c r="L463">
        <v>216</v>
      </c>
      <c r="M463">
        <v>239.76</v>
      </c>
      <c r="N463">
        <v>27</v>
      </c>
      <c r="O463" t="s">
        <v>134</v>
      </c>
      <c r="P463">
        <v>2022</v>
      </c>
    </row>
    <row r="464" spans="1:16">
      <c r="A464">
        <v>44833</v>
      </c>
      <c r="B464" t="s">
        <v>33</v>
      </c>
      <c r="C464">
        <v>13</v>
      </c>
      <c r="D464" t="s">
        <v>70</v>
      </c>
      <c r="E464" t="s">
        <v>71</v>
      </c>
      <c r="F464">
        <v>20</v>
      </c>
      <c r="G464" t="s">
        <v>83</v>
      </c>
      <c r="H464" t="s">
        <v>121</v>
      </c>
      <c r="I464" t="s">
        <v>124</v>
      </c>
      <c r="J464">
        <v>55</v>
      </c>
      <c r="K464">
        <v>58.3</v>
      </c>
      <c r="L464">
        <v>715</v>
      </c>
      <c r="M464">
        <v>757.9</v>
      </c>
      <c r="N464">
        <v>29</v>
      </c>
      <c r="O464" t="s">
        <v>134</v>
      </c>
      <c r="P464">
        <v>2022</v>
      </c>
    </row>
    <row r="465" spans="1:16">
      <c r="A465">
        <v>44837</v>
      </c>
      <c r="B465" t="s">
        <v>51</v>
      </c>
      <c r="C465">
        <v>5</v>
      </c>
      <c r="D465" t="s">
        <v>70</v>
      </c>
      <c r="E465" t="s">
        <v>72</v>
      </c>
      <c r="F465">
        <v>42</v>
      </c>
      <c r="G465" t="s">
        <v>103</v>
      </c>
      <c r="H465" t="s">
        <v>120</v>
      </c>
      <c r="I465" t="s">
        <v>124</v>
      </c>
      <c r="J465">
        <v>44</v>
      </c>
      <c r="K465">
        <v>48.4</v>
      </c>
      <c r="L465">
        <v>220</v>
      </c>
      <c r="M465">
        <v>242</v>
      </c>
      <c r="N465">
        <v>3</v>
      </c>
      <c r="O465" t="s">
        <v>135</v>
      </c>
      <c r="P465">
        <v>2022</v>
      </c>
    </row>
    <row r="466" spans="1:16">
      <c r="A466">
        <v>44838</v>
      </c>
      <c r="B466" t="s">
        <v>56</v>
      </c>
      <c r="C466">
        <v>15</v>
      </c>
      <c r="D466" t="s">
        <v>70</v>
      </c>
      <c r="E466" t="s">
        <v>71</v>
      </c>
      <c r="F466">
        <v>13</v>
      </c>
      <c r="G466" t="s">
        <v>108</v>
      </c>
      <c r="H466" t="s">
        <v>119</v>
      </c>
      <c r="I466" t="s">
        <v>124</v>
      </c>
      <c r="J466">
        <v>43</v>
      </c>
      <c r="K466">
        <v>47.73</v>
      </c>
      <c r="L466">
        <v>645</v>
      </c>
      <c r="M466">
        <v>715.95</v>
      </c>
      <c r="N466">
        <v>4</v>
      </c>
      <c r="O466" t="s">
        <v>135</v>
      </c>
      <c r="P466">
        <v>2022</v>
      </c>
    </row>
    <row r="467" spans="1:16">
      <c r="A467">
        <v>44840</v>
      </c>
      <c r="B467" t="s">
        <v>24</v>
      </c>
      <c r="C467">
        <v>1</v>
      </c>
      <c r="D467" t="s">
        <v>70</v>
      </c>
      <c r="E467" t="s">
        <v>71</v>
      </c>
      <c r="F467">
        <v>27</v>
      </c>
      <c r="G467" t="s">
        <v>77</v>
      </c>
      <c r="H467" t="s">
        <v>121</v>
      </c>
      <c r="I467" t="s">
        <v>125</v>
      </c>
      <c r="J467">
        <v>5</v>
      </c>
      <c r="K467">
        <v>6.7</v>
      </c>
      <c r="L467">
        <v>5</v>
      </c>
      <c r="M467">
        <v>6.7</v>
      </c>
      <c r="N467">
        <v>6</v>
      </c>
      <c r="O467" t="s">
        <v>135</v>
      </c>
      <c r="P467">
        <v>2022</v>
      </c>
    </row>
    <row r="468" spans="1:16">
      <c r="A468">
        <v>44843</v>
      </c>
      <c r="B468" t="s">
        <v>21</v>
      </c>
      <c r="C468">
        <v>14</v>
      </c>
      <c r="D468" t="s">
        <v>69</v>
      </c>
      <c r="E468" t="s">
        <v>71</v>
      </c>
      <c r="F468">
        <v>13</v>
      </c>
      <c r="G468" t="s">
        <v>74</v>
      </c>
      <c r="H468" t="s">
        <v>118</v>
      </c>
      <c r="I468" t="s">
        <v>123</v>
      </c>
      <c r="J468">
        <v>72</v>
      </c>
      <c r="K468">
        <v>79.92</v>
      </c>
      <c r="L468">
        <v>1008</v>
      </c>
      <c r="M468">
        <v>1118.8800000000001</v>
      </c>
      <c r="N468">
        <v>9</v>
      </c>
      <c r="O468" t="s">
        <v>135</v>
      </c>
      <c r="P468">
        <v>2022</v>
      </c>
    </row>
    <row r="469" spans="1:16">
      <c r="A469">
        <v>44844</v>
      </c>
      <c r="B469" t="s">
        <v>60</v>
      </c>
      <c r="C469">
        <v>9</v>
      </c>
      <c r="D469" t="s">
        <v>70</v>
      </c>
      <c r="E469" t="s">
        <v>71</v>
      </c>
      <c r="F469">
        <v>51</v>
      </c>
      <c r="G469" t="s">
        <v>112</v>
      </c>
      <c r="H469" t="s">
        <v>120</v>
      </c>
      <c r="I469" t="s">
        <v>122</v>
      </c>
      <c r="J469">
        <v>150</v>
      </c>
      <c r="K469">
        <v>210</v>
      </c>
      <c r="L469">
        <v>1350</v>
      </c>
      <c r="M469">
        <v>1890</v>
      </c>
      <c r="N469">
        <v>10</v>
      </c>
      <c r="O469" t="s">
        <v>135</v>
      </c>
      <c r="P469">
        <v>2022</v>
      </c>
    </row>
    <row r="470" spans="1:16">
      <c r="A470">
        <v>44844</v>
      </c>
      <c r="B470" t="s">
        <v>31</v>
      </c>
      <c r="C470">
        <v>12</v>
      </c>
      <c r="D470" t="s">
        <v>69</v>
      </c>
      <c r="E470" t="s">
        <v>71</v>
      </c>
      <c r="F470">
        <v>18</v>
      </c>
      <c r="G470" t="s">
        <v>81</v>
      </c>
      <c r="H470" t="s">
        <v>118</v>
      </c>
      <c r="I470" t="s">
        <v>123</v>
      </c>
      <c r="J470">
        <v>76</v>
      </c>
      <c r="K470">
        <v>82.08</v>
      </c>
      <c r="L470">
        <v>912</v>
      </c>
      <c r="M470">
        <v>984.96</v>
      </c>
      <c r="N470">
        <v>10</v>
      </c>
      <c r="O470" t="s">
        <v>135</v>
      </c>
      <c r="P470">
        <v>2022</v>
      </c>
    </row>
    <row r="471" spans="1:16">
      <c r="A471">
        <v>44845</v>
      </c>
      <c r="B471" t="s">
        <v>45</v>
      </c>
      <c r="C471">
        <v>10</v>
      </c>
      <c r="D471" t="s">
        <v>70</v>
      </c>
      <c r="E471" t="s">
        <v>71</v>
      </c>
      <c r="F471">
        <v>40</v>
      </c>
      <c r="G471" t="s">
        <v>96</v>
      </c>
      <c r="H471" t="s">
        <v>119</v>
      </c>
      <c r="I471" t="s">
        <v>123</v>
      </c>
      <c r="J471">
        <v>83</v>
      </c>
      <c r="K471">
        <v>94.62</v>
      </c>
      <c r="L471">
        <v>830</v>
      </c>
      <c r="M471">
        <v>946.2</v>
      </c>
      <c r="N471">
        <v>11</v>
      </c>
      <c r="O471" t="s">
        <v>135</v>
      </c>
      <c r="P471">
        <v>2022</v>
      </c>
    </row>
    <row r="472" spans="1:16">
      <c r="A472">
        <v>44847</v>
      </c>
      <c r="B472" t="s">
        <v>49</v>
      </c>
      <c r="C472">
        <v>15</v>
      </c>
      <c r="D472" t="s">
        <v>69</v>
      </c>
      <c r="E472" t="s">
        <v>71</v>
      </c>
      <c r="F472">
        <v>33</v>
      </c>
      <c r="G472" t="s">
        <v>101</v>
      </c>
      <c r="H472" t="s">
        <v>119</v>
      </c>
      <c r="I472" t="s">
        <v>123</v>
      </c>
      <c r="J472">
        <v>105</v>
      </c>
      <c r="K472">
        <v>142.80000000000001</v>
      </c>
      <c r="L472">
        <v>1575</v>
      </c>
      <c r="M472">
        <v>2142</v>
      </c>
      <c r="N472">
        <v>13</v>
      </c>
      <c r="O472" t="s">
        <v>135</v>
      </c>
      <c r="P472">
        <v>2022</v>
      </c>
    </row>
    <row r="473" spans="1:16">
      <c r="A473">
        <v>44848</v>
      </c>
      <c r="B473" t="s">
        <v>31</v>
      </c>
      <c r="C473">
        <v>15</v>
      </c>
      <c r="D473" t="s">
        <v>68</v>
      </c>
      <c r="E473" t="s">
        <v>71</v>
      </c>
      <c r="F473">
        <v>47</v>
      </c>
      <c r="G473" t="s">
        <v>81</v>
      </c>
      <c r="H473" t="s">
        <v>118</v>
      </c>
      <c r="I473" t="s">
        <v>123</v>
      </c>
      <c r="J473">
        <v>76</v>
      </c>
      <c r="K473">
        <v>82.08</v>
      </c>
      <c r="L473">
        <v>1140</v>
      </c>
      <c r="M473">
        <v>1231.2</v>
      </c>
      <c r="N473">
        <v>14</v>
      </c>
      <c r="O473" t="s">
        <v>135</v>
      </c>
      <c r="P473">
        <v>2022</v>
      </c>
    </row>
    <row r="474" spans="1:16">
      <c r="A474">
        <v>44849</v>
      </c>
      <c r="B474" t="s">
        <v>47</v>
      </c>
      <c r="C474">
        <v>10</v>
      </c>
      <c r="D474" t="s">
        <v>70</v>
      </c>
      <c r="E474" t="s">
        <v>72</v>
      </c>
      <c r="F474">
        <v>35</v>
      </c>
      <c r="G474" t="s">
        <v>98</v>
      </c>
      <c r="H474" t="s">
        <v>120</v>
      </c>
      <c r="I474" t="s">
        <v>125</v>
      </c>
      <c r="J474">
        <v>12</v>
      </c>
      <c r="K474">
        <v>15.72</v>
      </c>
      <c r="L474">
        <v>120</v>
      </c>
      <c r="M474">
        <v>157.19999999999999</v>
      </c>
      <c r="N474">
        <v>15</v>
      </c>
      <c r="O474" t="s">
        <v>135</v>
      </c>
      <c r="P474">
        <v>2022</v>
      </c>
    </row>
    <row r="475" spans="1:16">
      <c r="A475">
        <v>44850</v>
      </c>
      <c r="B475" t="s">
        <v>63</v>
      </c>
      <c r="C475">
        <v>3</v>
      </c>
      <c r="D475" t="s">
        <v>69</v>
      </c>
      <c r="E475" t="s">
        <v>71</v>
      </c>
      <c r="F475">
        <v>3</v>
      </c>
      <c r="G475" t="s">
        <v>116</v>
      </c>
      <c r="H475" t="s">
        <v>121</v>
      </c>
      <c r="I475" t="s">
        <v>123</v>
      </c>
      <c r="J475">
        <v>90</v>
      </c>
      <c r="K475">
        <v>96.3</v>
      </c>
      <c r="L475">
        <v>270</v>
      </c>
      <c r="M475">
        <v>288.89999999999998</v>
      </c>
      <c r="N475">
        <v>16</v>
      </c>
      <c r="O475" t="s">
        <v>135</v>
      </c>
      <c r="P475">
        <v>2022</v>
      </c>
    </row>
    <row r="476" spans="1:16">
      <c r="A476">
        <v>44857</v>
      </c>
      <c r="B476" t="s">
        <v>20</v>
      </c>
      <c r="C476">
        <v>14</v>
      </c>
      <c r="D476" t="s">
        <v>69</v>
      </c>
      <c r="E476" t="s">
        <v>72</v>
      </c>
      <c r="F476">
        <v>14</v>
      </c>
      <c r="G476" t="s">
        <v>73</v>
      </c>
      <c r="H476" t="s">
        <v>117</v>
      </c>
      <c r="I476" t="s">
        <v>122</v>
      </c>
      <c r="J476">
        <v>144</v>
      </c>
      <c r="K476">
        <v>156.96</v>
      </c>
      <c r="L476">
        <v>2016</v>
      </c>
      <c r="M476">
        <v>2197.44</v>
      </c>
      <c r="N476">
        <v>23</v>
      </c>
      <c r="O476" t="s">
        <v>135</v>
      </c>
      <c r="P476">
        <v>2022</v>
      </c>
    </row>
    <row r="477" spans="1:16">
      <c r="A477">
        <v>44864</v>
      </c>
      <c r="B477" t="s">
        <v>30</v>
      </c>
      <c r="C477">
        <v>3</v>
      </c>
      <c r="D477" t="s">
        <v>70</v>
      </c>
      <c r="E477" t="s">
        <v>72</v>
      </c>
      <c r="F477">
        <v>39</v>
      </c>
      <c r="G477" t="s">
        <v>80</v>
      </c>
      <c r="H477" t="s">
        <v>118</v>
      </c>
      <c r="I477" t="s">
        <v>122</v>
      </c>
      <c r="J477">
        <v>120</v>
      </c>
      <c r="K477">
        <v>162</v>
      </c>
      <c r="L477">
        <v>360</v>
      </c>
      <c r="M477">
        <v>486</v>
      </c>
      <c r="N477">
        <v>30</v>
      </c>
      <c r="O477" t="s">
        <v>135</v>
      </c>
      <c r="P477">
        <v>2022</v>
      </c>
    </row>
    <row r="478" spans="1:16">
      <c r="A478">
        <v>44865</v>
      </c>
      <c r="B478" t="s">
        <v>21</v>
      </c>
      <c r="C478">
        <v>8</v>
      </c>
      <c r="D478" t="s">
        <v>70</v>
      </c>
      <c r="E478" t="s">
        <v>71</v>
      </c>
      <c r="F478">
        <v>15</v>
      </c>
      <c r="G478" t="s">
        <v>74</v>
      </c>
      <c r="H478" t="s">
        <v>118</v>
      </c>
      <c r="I478" t="s">
        <v>123</v>
      </c>
      <c r="J478">
        <v>72</v>
      </c>
      <c r="K478">
        <v>79.92</v>
      </c>
      <c r="L478">
        <v>576</v>
      </c>
      <c r="M478">
        <v>639.36</v>
      </c>
      <c r="N478">
        <v>31</v>
      </c>
      <c r="O478" t="s">
        <v>135</v>
      </c>
      <c r="P478">
        <v>2022</v>
      </c>
    </row>
    <row r="479" spans="1:16">
      <c r="A479">
        <v>44866</v>
      </c>
      <c r="B479" t="s">
        <v>55</v>
      </c>
      <c r="C479">
        <v>15</v>
      </c>
      <c r="D479" t="s">
        <v>68</v>
      </c>
      <c r="E479" t="s">
        <v>71</v>
      </c>
      <c r="F479">
        <v>16</v>
      </c>
      <c r="G479" t="s">
        <v>107</v>
      </c>
      <c r="H479" t="s">
        <v>120</v>
      </c>
      <c r="I479" t="s">
        <v>123</v>
      </c>
      <c r="J479">
        <v>73</v>
      </c>
      <c r="K479">
        <v>94.17</v>
      </c>
      <c r="L479">
        <v>1095</v>
      </c>
      <c r="M479">
        <v>1412.55</v>
      </c>
      <c r="N479">
        <v>1</v>
      </c>
      <c r="O479" t="s">
        <v>136</v>
      </c>
      <c r="P479">
        <v>2022</v>
      </c>
    </row>
    <row r="480" spans="1:16">
      <c r="A480">
        <v>44867</v>
      </c>
      <c r="B480" t="s">
        <v>47</v>
      </c>
      <c r="C480">
        <v>15</v>
      </c>
      <c r="D480" t="s">
        <v>68</v>
      </c>
      <c r="E480" t="s">
        <v>72</v>
      </c>
      <c r="F480">
        <v>8</v>
      </c>
      <c r="G480" t="s">
        <v>98</v>
      </c>
      <c r="H480" t="s">
        <v>120</v>
      </c>
      <c r="I480" t="s">
        <v>125</v>
      </c>
      <c r="J480">
        <v>12</v>
      </c>
      <c r="K480">
        <v>15.72</v>
      </c>
      <c r="L480">
        <v>180</v>
      </c>
      <c r="M480">
        <v>235.8</v>
      </c>
      <c r="N480">
        <v>2</v>
      </c>
      <c r="O480" t="s">
        <v>136</v>
      </c>
      <c r="P480">
        <v>2022</v>
      </c>
    </row>
    <row r="481" spans="1:16">
      <c r="A481">
        <v>44867</v>
      </c>
      <c r="B481" t="s">
        <v>48</v>
      </c>
      <c r="C481">
        <v>15</v>
      </c>
      <c r="D481" t="s">
        <v>70</v>
      </c>
      <c r="E481" t="s">
        <v>72</v>
      </c>
      <c r="F481">
        <v>53</v>
      </c>
      <c r="G481" t="s">
        <v>99</v>
      </c>
      <c r="H481" t="s">
        <v>121</v>
      </c>
      <c r="I481" t="s">
        <v>122</v>
      </c>
      <c r="J481">
        <v>148</v>
      </c>
      <c r="K481">
        <v>201.28</v>
      </c>
      <c r="L481">
        <v>2220</v>
      </c>
      <c r="M481">
        <v>3019.2</v>
      </c>
      <c r="N481">
        <v>2</v>
      </c>
      <c r="O481" t="s">
        <v>136</v>
      </c>
      <c r="P481">
        <v>2022</v>
      </c>
    </row>
    <row r="482" spans="1:16">
      <c r="A482">
        <v>44867</v>
      </c>
      <c r="B482" t="s">
        <v>24</v>
      </c>
      <c r="C482">
        <v>5</v>
      </c>
      <c r="D482" t="s">
        <v>70</v>
      </c>
      <c r="E482" t="s">
        <v>72</v>
      </c>
      <c r="F482">
        <v>50</v>
      </c>
      <c r="G482" t="s">
        <v>77</v>
      </c>
      <c r="H482" t="s">
        <v>121</v>
      </c>
      <c r="I482" t="s">
        <v>125</v>
      </c>
      <c r="J482">
        <v>5</v>
      </c>
      <c r="K482">
        <v>6.7</v>
      </c>
      <c r="L482">
        <v>25</v>
      </c>
      <c r="M482">
        <v>33.5</v>
      </c>
      <c r="N482">
        <v>2</v>
      </c>
      <c r="O482" t="s">
        <v>136</v>
      </c>
      <c r="P482">
        <v>2022</v>
      </c>
    </row>
    <row r="483" spans="1:16">
      <c r="A483">
        <v>44868</v>
      </c>
      <c r="B483" t="s">
        <v>34</v>
      </c>
      <c r="C483">
        <v>11</v>
      </c>
      <c r="D483" t="s">
        <v>69</v>
      </c>
      <c r="E483" t="s">
        <v>71</v>
      </c>
      <c r="F483">
        <v>26</v>
      </c>
      <c r="G483" t="s">
        <v>84</v>
      </c>
      <c r="H483" t="s">
        <v>117</v>
      </c>
      <c r="I483" t="s">
        <v>124</v>
      </c>
      <c r="J483">
        <v>61</v>
      </c>
      <c r="K483">
        <v>76.25</v>
      </c>
      <c r="L483">
        <v>671</v>
      </c>
      <c r="M483">
        <v>838.75</v>
      </c>
      <c r="N483">
        <v>3</v>
      </c>
      <c r="O483" t="s">
        <v>136</v>
      </c>
      <c r="P483">
        <v>2022</v>
      </c>
    </row>
    <row r="484" spans="1:16">
      <c r="A484">
        <v>44869</v>
      </c>
      <c r="B484" t="s">
        <v>45</v>
      </c>
      <c r="C484">
        <v>10</v>
      </c>
      <c r="D484" t="s">
        <v>70</v>
      </c>
      <c r="E484" t="s">
        <v>71</v>
      </c>
      <c r="F484">
        <v>7</v>
      </c>
      <c r="G484" t="s">
        <v>96</v>
      </c>
      <c r="H484" t="s">
        <v>119</v>
      </c>
      <c r="I484" t="s">
        <v>123</v>
      </c>
      <c r="J484">
        <v>83</v>
      </c>
      <c r="K484">
        <v>94.62</v>
      </c>
      <c r="L484">
        <v>830</v>
      </c>
      <c r="M484">
        <v>946.2</v>
      </c>
      <c r="N484">
        <v>4</v>
      </c>
      <c r="O484" t="s">
        <v>136</v>
      </c>
      <c r="P484">
        <v>2022</v>
      </c>
    </row>
    <row r="485" spans="1:16">
      <c r="A485">
        <v>44870</v>
      </c>
      <c r="B485" t="s">
        <v>60</v>
      </c>
      <c r="C485">
        <v>15</v>
      </c>
      <c r="D485" t="s">
        <v>70</v>
      </c>
      <c r="E485" t="s">
        <v>72</v>
      </c>
      <c r="F485">
        <v>34</v>
      </c>
      <c r="G485" t="s">
        <v>112</v>
      </c>
      <c r="H485" t="s">
        <v>120</v>
      </c>
      <c r="I485" t="s">
        <v>122</v>
      </c>
      <c r="J485">
        <v>150</v>
      </c>
      <c r="K485">
        <v>210</v>
      </c>
      <c r="L485">
        <v>2250</v>
      </c>
      <c r="M485">
        <v>3150</v>
      </c>
      <c r="N485">
        <v>5</v>
      </c>
      <c r="O485" t="s">
        <v>136</v>
      </c>
      <c r="P485">
        <v>2022</v>
      </c>
    </row>
    <row r="486" spans="1:16">
      <c r="A486">
        <v>44871</v>
      </c>
      <c r="B486" t="s">
        <v>43</v>
      </c>
      <c r="C486">
        <v>13</v>
      </c>
      <c r="D486" t="s">
        <v>70</v>
      </c>
      <c r="E486" t="s">
        <v>72</v>
      </c>
      <c r="F486">
        <v>9</v>
      </c>
      <c r="G486" t="s">
        <v>94</v>
      </c>
      <c r="H486" t="s">
        <v>118</v>
      </c>
      <c r="I486" t="s">
        <v>123</v>
      </c>
      <c r="J486">
        <v>67</v>
      </c>
      <c r="K486">
        <v>83.08</v>
      </c>
      <c r="L486">
        <v>871</v>
      </c>
      <c r="M486">
        <v>1080.04</v>
      </c>
      <c r="N486">
        <v>6</v>
      </c>
      <c r="O486" t="s">
        <v>136</v>
      </c>
      <c r="P486">
        <v>2022</v>
      </c>
    </row>
    <row r="487" spans="1:16">
      <c r="A487">
        <v>44871</v>
      </c>
      <c r="B487" t="s">
        <v>47</v>
      </c>
      <c r="C487">
        <v>13</v>
      </c>
      <c r="D487" t="s">
        <v>69</v>
      </c>
      <c r="E487" t="s">
        <v>71</v>
      </c>
      <c r="F487">
        <v>48</v>
      </c>
      <c r="G487" t="s">
        <v>98</v>
      </c>
      <c r="H487" t="s">
        <v>120</v>
      </c>
      <c r="I487" t="s">
        <v>125</v>
      </c>
      <c r="J487">
        <v>12</v>
      </c>
      <c r="K487">
        <v>15.72</v>
      </c>
      <c r="L487">
        <v>156</v>
      </c>
      <c r="M487">
        <v>204.36</v>
      </c>
      <c r="N487">
        <v>6</v>
      </c>
      <c r="O487" t="s">
        <v>136</v>
      </c>
      <c r="P487">
        <v>2022</v>
      </c>
    </row>
    <row r="488" spans="1:16">
      <c r="A488">
        <v>44871</v>
      </c>
      <c r="B488" t="s">
        <v>30</v>
      </c>
      <c r="C488">
        <v>13</v>
      </c>
      <c r="D488" t="s">
        <v>70</v>
      </c>
      <c r="E488" t="s">
        <v>72</v>
      </c>
      <c r="F488">
        <v>27</v>
      </c>
      <c r="G488" t="s">
        <v>80</v>
      </c>
      <c r="H488" t="s">
        <v>118</v>
      </c>
      <c r="I488" t="s">
        <v>122</v>
      </c>
      <c r="J488">
        <v>120</v>
      </c>
      <c r="K488">
        <v>162</v>
      </c>
      <c r="L488">
        <v>1560</v>
      </c>
      <c r="M488">
        <v>2106</v>
      </c>
      <c r="N488">
        <v>6</v>
      </c>
      <c r="O488" t="s">
        <v>136</v>
      </c>
      <c r="P488">
        <v>2022</v>
      </c>
    </row>
    <row r="489" spans="1:16">
      <c r="A489">
        <v>44872</v>
      </c>
      <c r="B489" t="s">
        <v>37</v>
      </c>
      <c r="C489">
        <v>13</v>
      </c>
      <c r="D489" t="s">
        <v>69</v>
      </c>
      <c r="E489" t="s">
        <v>72</v>
      </c>
      <c r="F489">
        <v>53</v>
      </c>
      <c r="G489" t="s">
        <v>87</v>
      </c>
      <c r="H489" t="s">
        <v>118</v>
      </c>
      <c r="I489" t="s">
        <v>123</v>
      </c>
      <c r="J489">
        <v>90</v>
      </c>
      <c r="K489">
        <v>115.2</v>
      </c>
      <c r="L489">
        <v>1170</v>
      </c>
      <c r="M489">
        <v>1497.6</v>
      </c>
      <c r="N489">
        <v>7</v>
      </c>
      <c r="O489" t="s">
        <v>136</v>
      </c>
      <c r="P489">
        <v>2022</v>
      </c>
    </row>
    <row r="490" spans="1:16">
      <c r="A490">
        <v>44873</v>
      </c>
      <c r="B490" t="s">
        <v>63</v>
      </c>
      <c r="C490">
        <v>11</v>
      </c>
      <c r="D490" t="s">
        <v>68</v>
      </c>
      <c r="E490" t="s">
        <v>72</v>
      </c>
      <c r="F490">
        <v>14</v>
      </c>
      <c r="G490" t="s">
        <v>116</v>
      </c>
      <c r="H490" t="s">
        <v>121</v>
      </c>
      <c r="I490" t="s">
        <v>123</v>
      </c>
      <c r="J490">
        <v>90</v>
      </c>
      <c r="K490">
        <v>96.3</v>
      </c>
      <c r="L490">
        <v>990</v>
      </c>
      <c r="M490">
        <v>1059.3</v>
      </c>
      <c r="N490">
        <v>8</v>
      </c>
      <c r="O490" t="s">
        <v>136</v>
      </c>
      <c r="P490">
        <v>2022</v>
      </c>
    </row>
    <row r="491" spans="1:16">
      <c r="A491">
        <v>44873</v>
      </c>
      <c r="B491" t="s">
        <v>60</v>
      </c>
      <c r="C491">
        <v>10</v>
      </c>
      <c r="D491" t="s">
        <v>68</v>
      </c>
      <c r="E491" t="s">
        <v>71</v>
      </c>
      <c r="F491">
        <v>34</v>
      </c>
      <c r="G491" t="s">
        <v>112</v>
      </c>
      <c r="H491" t="s">
        <v>120</v>
      </c>
      <c r="I491" t="s">
        <v>122</v>
      </c>
      <c r="J491">
        <v>150</v>
      </c>
      <c r="K491">
        <v>210</v>
      </c>
      <c r="L491">
        <v>1500</v>
      </c>
      <c r="M491">
        <v>2100</v>
      </c>
      <c r="N491">
        <v>8</v>
      </c>
      <c r="O491" t="s">
        <v>136</v>
      </c>
      <c r="P491">
        <v>2022</v>
      </c>
    </row>
    <row r="492" spans="1:16">
      <c r="A492">
        <v>44874</v>
      </c>
      <c r="B492" t="s">
        <v>46</v>
      </c>
      <c r="C492">
        <v>8</v>
      </c>
      <c r="D492" t="s">
        <v>69</v>
      </c>
      <c r="E492" t="s">
        <v>72</v>
      </c>
      <c r="F492">
        <v>18</v>
      </c>
      <c r="G492" t="s">
        <v>97</v>
      </c>
      <c r="H492" t="s">
        <v>121</v>
      </c>
      <c r="I492" t="s">
        <v>124</v>
      </c>
      <c r="J492">
        <v>48</v>
      </c>
      <c r="K492">
        <v>57.12</v>
      </c>
      <c r="L492">
        <v>384</v>
      </c>
      <c r="M492">
        <v>456.96</v>
      </c>
      <c r="N492">
        <v>9</v>
      </c>
      <c r="O492" t="s">
        <v>136</v>
      </c>
      <c r="P492">
        <v>2022</v>
      </c>
    </row>
    <row r="493" spans="1:16">
      <c r="A493">
        <v>44875</v>
      </c>
      <c r="B493" t="s">
        <v>50</v>
      </c>
      <c r="C493">
        <v>7</v>
      </c>
      <c r="D493" t="s">
        <v>70</v>
      </c>
      <c r="E493" t="s">
        <v>71</v>
      </c>
      <c r="F493">
        <v>14</v>
      </c>
      <c r="G493" t="s">
        <v>102</v>
      </c>
      <c r="H493" t="s">
        <v>120</v>
      </c>
      <c r="I493" t="s">
        <v>125</v>
      </c>
      <c r="J493">
        <v>37</v>
      </c>
      <c r="K493">
        <v>49.21</v>
      </c>
      <c r="L493">
        <v>259</v>
      </c>
      <c r="M493">
        <v>344.47</v>
      </c>
      <c r="N493">
        <v>10</v>
      </c>
      <c r="O493" t="s">
        <v>136</v>
      </c>
      <c r="P493">
        <v>2022</v>
      </c>
    </row>
    <row r="494" spans="1:16">
      <c r="A494">
        <v>44878</v>
      </c>
      <c r="B494" t="s">
        <v>46</v>
      </c>
      <c r="C494">
        <v>10</v>
      </c>
      <c r="D494" t="s">
        <v>68</v>
      </c>
      <c r="E494" t="s">
        <v>72</v>
      </c>
      <c r="F494">
        <v>0</v>
      </c>
      <c r="G494" t="s">
        <v>97</v>
      </c>
      <c r="H494" t="s">
        <v>121</v>
      </c>
      <c r="I494" t="s">
        <v>124</v>
      </c>
      <c r="J494">
        <v>48</v>
      </c>
      <c r="K494">
        <v>57.12</v>
      </c>
      <c r="L494">
        <v>480</v>
      </c>
      <c r="M494">
        <v>571.20000000000005</v>
      </c>
      <c r="N494">
        <v>13</v>
      </c>
      <c r="O494" t="s">
        <v>136</v>
      </c>
      <c r="P494">
        <v>2022</v>
      </c>
    </row>
    <row r="495" spans="1:16">
      <c r="A495">
        <v>44879</v>
      </c>
      <c r="B495" t="s">
        <v>49</v>
      </c>
      <c r="C495">
        <v>1</v>
      </c>
      <c r="D495" t="s">
        <v>70</v>
      </c>
      <c r="E495" t="s">
        <v>72</v>
      </c>
      <c r="F495">
        <v>15</v>
      </c>
      <c r="G495" t="s">
        <v>101</v>
      </c>
      <c r="H495" t="s">
        <v>119</v>
      </c>
      <c r="I495" t="s">
        <v>123</v>
      </c>
      <c r="J495">
        <v>105</v>
      </c>
      <c r="K495">
        <v>142.80000000000001</v>
      </c>
      <c r="L495">
        <v>105</v>
      </c>
      <c r="M495">
        <v>142.80000000000001</v>
      </c>
      <c r="N495">
        <v>14</v>
      </c>
      <c r="O495" t="s">
        <v>136</v>
      </c>
      <c r="P495">
        <v>2022</v>
      </c>
    </row>
    <row r="496" spans="1:16">
      <c r="A496">
        <v>44880</v>
      </c>
      <c r="B496" t="s">
        <v>55</v>
      </c>
      <c r="C496">
        <v>14</v>
      </c>
      <c r="D496" t="s">
        <v>70</v>
      </c>
      <c r="E496" t="s">
        <v>72</v>
      </c>
      <c r="F496">
        <v>4</v>
      </c>
      <c r="G496" t="s">
        <v>107</v>
      </c>
      <c r="H496" t="s">
        <v>120</v>
      </c>
      <c r="I496" t="s">
        <v>123</v>
      </c>
      <c r="J496">
        <v>73</v>
      </c>
      <c r="K496">
        <v>94.17</v>
      </c>
      <c r="L496">
        <v>1022</v>
      </c>
      <c r="M496">
        <v>1318.38</v>
      </c>
      <c r="N496">
        <v>15</v>
      </c>
      <c r="O496" t="s">
        <v>136</v>
      </c>
      <c r="P496">
        <v>2022</v>
      </c>
    </row>
    <row r="497" spans="1:16">
      <c r="A497">
        <v>44881</v>
      </c>
      <c r="B497" t="s">
        <v>59</v>
      </c>
      <c r="C497">
        <v>8</v>
      </c>
      <c r="D497" t="s">
        <v>69</v>
      </c>
      <c r="E497" t="s">
        <v>71</v>
      </c>
      <c r="F497">
        <v>41</v>
      </c>
      <c r="G497" t="s">
        <v>111</v>
      </c>
      <c r="H497" t="s">
        <v>120</v>
      </c>
      <c r="I497" t="s">
        <v>122</v>
      </c>
      <c r="J497">
        <v>134</v>
      </c>
      <c r="K497">
        <v>156.78</v>
      </c>
      <c r="L497">
        <v>1072</v>
      </c>
      <c r="M497">
        <v>1254.24</v>
      </c>
      <c r="N497">
        <v>16</v>
      </c>
      <c r="O497" t="s">
        <v>136</v>
      </c>
      <c r="P497">
        <v>2022</v>
      </c>
    </row>
    <row r="498" spans="1:16">
      <c r="A498">
        <v>44883</v>
      </c>
      <c r="B498" t="s">
        <v>33</v>
      </c>
      <c r="C498">
        <v>8</v>
      </c>
      <c r="D498" t="s">
        <v>70</v>
      </c>
      <c r="E498" t="s">
        <v>72</v>
      </c>
      <c r="F498">
        <v>33</v>
      </c>
      <c r="G498" t="s">
        <v>83</v>
      </c>
      <c r="H498" t="s">
        <v>121</v>
      </c>
      <c r="I498" t="s">
        <v>124</v>
      </c>
      <c r="J498">
        <v>55</v>
      </c>
      <c r="K498">
        <v>58.3</v>
      </c>
      <c r="L498">
        <v>440</v>
      </c>
      <c r="M498">
        <v>466.4</v>
      </c>
      <c r="N498">
        <v>18</v>
      </c>
      <c r="O498" t="s">
        <v>136</v>
      </c>
      <c r="P498">
        <v>2022</v>
      </c>
    </row>
    <row r="499" spans="1:16">
      <c r="A499">
        <v>44886</v>
      </c>
      <c r="B499" t="s">
        <v>34</v>
      </c>
      <c r="C499">
        <v>6</v>
      </c>
      <c r="D499" t="s">
        <v>70</v>
      </c>
      <c r="E499" t="s">
        <v>72</v>
      </c>
      <c r="F499">
        <v>24</v>
      </c>
      <c r="G499" t="s">
        <v>84</v>
      </c>
      <c r="H499" t="s">
        <v>117</v>
      </c>
      <c r="I499" t="s">
        <v>124</v>
      </c>
      <c r="J499">
        <v>61</v>
      </c>
      <c r="K499">
        <v>76.25</v>
      </c>
      <c r="L499">
        <v>366</v>
      </c>
      <c r="M499">
        <v>457.5</v>
      </c>
      <c r="N499">
        <v>21</v>
      </c>
      <c r="O499" t="s">
        <v>136</v>
      </c>
      <c r="P499">
        <v>2022</v>
      </c>
    </row>
    <row r="500" spans="1:16">
      <c r="A500">
        <v>44888</v>
      </c>
      <c r="B500" t="s">
        <v>63</v>
      </c>
      <c r="C500">
        <v>12</v>
      </c>
      <c r="D500" t="s">
        <v>69</v>
      </c>
      <c r="E500" t="s">
        <v>71</v>
      </c>
      <c r="F500">
        <v>16</v>
      </c>
      <c r="G500" t="s">
        <v>116</v>
      </c>
      <c r="H500" t="s">
        <v>121</v>
      </c>
      <c r="I500" t="s">
        <v>123</v>
      </c>
      <c r="J500">
        <v>90</v>
      </c>
      <c r="K500">
        <v>96.3</v>
      </c>
      <c r="L500">
        <v>1080</v>
      </c>
      <c r="M500">
        <v>1155.5999999999999</v>
      </c>
      <c r="N500">
        <v>23</v>
      </c>
      <c r="O500" t="s">
        <v>136</v>
      </c>
      <c r="P500">
        <v>2022</v>
      </c>
    </row>
    <row r="501" spans="1:16">
      <c r="A501">
        <v>44890</v>
      </c>
      <c r="B501" t="s">
        <v>23</v>
      </c>
      <c r="C501">
        <v>5</v>
      </c>
      <c r="D501" t="s">
        <v>70</v>
      </c>
      <c r="E501" t="s">
        <v>72</v>
      </c>
      <c r="F501">
        <v>38</v>
      </c>
      <c r="G501" t="s">
        <v>76</v>
      </c>
      <c r="H501" t="s">
        <v>119</v>
      </c>
      <c r="I501" t="s">
        <v>124</v>
      </c>
      <c r="J501">
        <v>44</v>
      </c>
      <c r="K501">
        <v>48.84</v>
      </c>
      <c r="L501">
        <v>220</v>
      </c>
      <c r="M501">
        <v>244.2</v>
      </c>
      <c r="N501">
        <v>25</v>
      </c>
      <c r="O501" t="s">
        <v>136</v>
      </c>
      <c r="P501">
        <v>2022</v>
      </c>
    </row>
    <row r="502" spans="1:16">
      <c r="A502">
        <v>44891</v>
      </c>
      <c r="B502" t="s">
        <v>38</v>
      </c>
      <c r="C502">
        <v>5</v>
      </c>
      <c r="D502" t="s">
        <v>70</v>
      </c>
      <c r="E502" t="s">
        <v>71</v>
      </c>
      <c r="F502">
        <v>52</v>
      </c>
      <c r="G502" t="s">
        <v>88</v>
      </c>
      <c r="H502" t="s">
        <v>121</v>
      </c>
      <c r="I502" t="s">
        <v>123</v>
      </c>
      <c r="J502">
        <v>89</v>
      </c>
      <c r="K502">
        <v>117.48</v>
      </c>
      <c r="L502">
        <v>445</v>
      </c>
      <c r="M502">
        <v>587.4</v>
      </c>
      <c r="N502">
        <v>26</v>
      </c>
      <c r="O502" t="s">
        <v>136</v>
      </c>
      <c r="P502">
        <v>2022</v>
      </c>
    </row>
    <row r="503" spans="1:16">
      <c r="A503">
        <v>44892</v>
      </c>
      <c r="B503" t="s">
        <v>33</v>
      </c>
      <c r="C503">
        <v>15</v>
      </c>
      <c r="D503" t="s">
        <v>70</v>
      </c>
      <c r="E503" t="s">
        <v>71</v>
      </c>
      <c r="F503">
        <v>36</v>
      </c>
      <c r="G503" t="s">
        <v>83</v>
      </c>
      <c r="H503" t="s">
        <v>121</v>
      </c>
      <c r="I503" t="s">
        <v>124</v>
      </c>
      <c r="J503">
        <v>55</v>
      </c>
      <c r="K503">
        <v>58.3</v>
      </c>
      <c r="L503">
        <v>825</v>
      </c>
      <c r="M503">
        <v>874.5</v>
      </c>
      <c r="N503">
        <v>27</v>
      </c>
      <c r="O503" t="s">
        <v>136</v>
      </c>
      <c r="P503">
        <v>2022</v>
      </c>
    </row>
    <row r="504" spans="1:16">
      <c r="A504">
        <v>44893</v>
      </c>
      <c r="B504" t="s">
        <v>25</v>
      </c>
      <c r="C504">
        <v>8</v>
      </c>
      <c r="D504" t="s">
        <v>70</v>
      </c>
      <c r="E504" t="s">
        <v>72</v>
      </c>
      <c r="F504">
        <v>16</v>
      </c>
      <c r="G504" t="s">
        <v>78</v>
      </c>
      <c r="H504" t="s">
        <v>121</v>
      </c>
      <c r="I504" t="s">
        <v>123</v>
      </c>
      <c r="J504">
        <v>93</v>
      </c>
      <c r="K504">
        <v>104.16</v>
      </c>
      <c r="L504">
        <v>744</v>
      </c>
      <c r="M504">
        <v>833.28</v>
      </c>
      <c r="N504">
        <v>28</v>
      </c>
      <c r="O504" t="s">
        <v>136</v>
      </c>
      <c r="P504">
        <v>2022</v>
      </c>
    </row>
    <row r="505" spans="1:16">
      <c r="A505">
        <v>44895</v>
      </c>
      <c r="B505" t="s">
        <v>47</v>
      </c>
      <c r="C505">
        <v>2</v>
      </c>
      <c r="D505" t="s">
        <v>70</v>
      </c>
      <c r="E505" t="s">
        <v>71</v>
      </c>
      <c r="F505">
        <v>41</v>
      </c>
      <c r="G505" t="s">
        <v>98</v>
      </c>
      <c r="H505" t="s">
        <v>120</v>
      </c>
      <c r="I505" t="s">
        <v>125</v>
      </c>
      <c r="J505">
        <v>12</v>
      </c>
      <c r="K505">
        <v>15.72</v>
      </c>
      <c r="L505">
        <v>24</v>
      </c>
      <c r="M505">
        <v>31.44</v>
      </c>
      <c r="N505">
        <v>30</v>
      </c>
      <c r="O505" t="s">
        <v>136</v>
      </c>
      <c r="P505">
        <v>2022</v>
      </c>
    </row>
    <row r="506" spans="1:16">
      <c r="A506">
        <v>44898</v>
      </c>
      <c r="B506" t="s">
        <v>53</v>
      </c>
      <c r="C506">
        <v>5</v>
      </c>
      <c r="D506" t="s">
        <v>68</v>
      </c>
      <c r="E506" t="s">
        <v>72</v>
      </c>
      <c r="F506">
        <v>54</v>
      </c>
      <c r="G506" t="s">
        <v>105</v>
      </c>
      <c r="H506" t="s">
        <v>121</v>
      </c>
      <c r="I506" t="s">
        <v>125</v>
      </c>
      <c r="J506">
        <v>37</v>
      </c>
      <c r="K506">
        <v>41.81</v>
      </c>
      <c r="L506">
        <v>185</v>
      </c>
      <c r="M506">
        <v>209.05</v>
      </c>
      <c r="N506">
        <v>3</v>
      </c>
      <c r="O506" t="s">
        <v>137</v>
      </c>
      <c r="P506">
        <v>2022</v>
      </c>
    </row>
    <row r="507" spans="1:16">
      <c r="A507">
        <v>44899</v>
      </c>
      <c r="B507" t="s">
        <v>62</v>
      </c>
      <c r="C507">
        <v>10</v>
      </c>
      <c r="D507" t="s">
        <v>70</v>
      </c>
      <c r="E507" t="s">
        <v>72</v>
      </c>
      <c r="F507">
        <v>43</v>
      </c>
      <c r="G507" t="s">
        <v>115</v>
      </c>
      <c r="H507" t="s">
        <v>121</v>
      </c>
      <c r="I507" t="s">
        <v>125</v>
      </c>
      <c r="J507">
        <v>18</v>
      </c>
      <c r="K507">
        <v>24.66</v>
      </c>
      <c r="L507">
        <v>180</v>
      </c>
      <c r="M507">
        <v>246.6</v>
      </c>
      <c r="N507">
        <v>4</v>
      </c>
      <c r="O507" t="s">
        <v>137</v>
      </c>
      <c r="P507">
        <v>2022</v>
      </c>
    </row>
    <row r="508" spans="1:16">
      <c r="A508">
        <v>44899</v>
      </c>
      <c r="B508" t="s">
        <v>31</v>
      </c>
      <c r="C508">
        <v>15</v>
      </c>
      <c r="D508" t="s">
        <v>70</v>
      </c>
      <c r="E508" t="s">
        <v>72</v>
      </c>
      <c r="F508">
        <v>16</v>
      </c>
      <c r="G508" t="s">
        <v>81</v>
      </c>
      <c r="H508" t="s">
        <v>118</v>
      </c>
      <c r="I508" t="s">
        <v>123</v>
      </c>
      <c r="J508">
        <v>76</v>
      </c>
      <c r="K508">
        <v>82.08</v>
      </c>
      <c r="L508">
        <v>1140</v>
      </c>
      <c r="M508">
        <v>1231.2</v>
      </c>
      <c r="N508">
        <v>4</v>
      </c>
      <c r="O508" t="s">
        <v>137</v>
      </c>
      <c r="P508">
        <v>2022</v>
      </c>
    </row>
    <row r="509" spans="1:16">
      <c r="A509">
        <v>44902</v>
      </c>
      <c r="B509" t="s">
        <v>21</v>
      </c>
      <c r="C509">
        <v>12</v>
      </c>
      <c r="D509" t="s">
        <v>70</v>
      </c>
      <c r="E509" t="s">
        <v>72</v>
      </c>
      <c r="F509">
        <v>54</v>
      </c>
      <c r="G509" t="s">
        <v>74</v>
      </c>
      <c r="H509" t="s">
        <v>118</v>
      </c>
      <c r="I509" t="s">
        <v>123</v>
      </c>
      <c r="J509">
        <v>72</v>
      </c>
      <c r="K509">
        <v>79.92</v>
      </c>
      <c r="L509">
        <v>864</v>
      </c>
      <c r="M509">
        <v>959.04</v>
      </c>
      <c r="N509">
        <v>7</v>
      </c>
      <c r="O509" t="s">
        <v>137</v>
      </c>
      <c r="P509">
        <v>2022</v>
      </c>
    </row>
    <row r="510" spans="1:16">
      <c r="A510">
        <v>44902</v>
      </c>
      <c r="B510" t="s">
        <v>41</v>
      </c>
      <c r="C510">
        <v>13</v>
      </c>
      <c r="D510" t="s">
        <v>70</v>
      </c>
      <c r="E510" t="s">
        <v>71</v>
      </c>
      <c r="F510">
        <v>33</v>
      </c>
      <c r="G510" t="s">
        <v>91</v>
      </c>
      <c r="H510" t="s">
        <v>120</v>
      </c>
      <c r="I510" t="s">
        <v>125</v>
      </c>
      <c r="J510">
        <v>13</v>
      </c>
      <c r="K510">
        <v>16.64</v>
      </c>
      <c r="L510">
        <v>169</v>
      </c>
      <c r="M510">
        <v>216.32</v>
      </c>
      <c r="N510">
        <v>7</v>
      </c>
      <c r="O510" t="s">
        <v>137</v>
      </c>
      <c r="P510">
        <v>2022</v>
      </c>
    </row>
    <row r="511" spans="1:16">
      <c r="A511">
        <v>44902</v>
      </c>
      <c r="B511" t="s">
        <v>21</v>
      </c>
      <c r="C511">
        <v>5</v>
      </c>
      <c r="D511" t="s">
        <v>70</v>
      </c>
      <c r="E511" t="s">
        <v>72</v>
      </c>
      <c r="F511">
        <v>10</v>
      </c>
      <c r="G511" t="s">
        <v>74</v>
      </c>
      <c r="H511" t="s">
        <v>118</v>
      </c>
      <c r="I511" t="s">
        <v>123</v>
      </c>
      <c r="J511">
        <v>72</v>
      </c>
      <c r="K511">
        <v>79.92</v>
      </c>
      <c r="L511">
        <v>360</v>
      </c>
      <c r="M511">
        <v>399.6</v>
      </c>
      <c r="N511">
        <v>7</v>
      </c>
      <c r="O511" t="s">
        <v>137</v>
      </c>
      <c r="P511">
        <v>2022</v>
      </c>
    </row>
    <row r="512" spans="1:16">
      <c r="A512">
        <v>44906</v>
      </c>
      <c r="B512" t="s">
        <v>46</v>
      </c>
      <c r="C512">
        <v>5</v>
      </c>
      <c r="D512" t="s">
        <v>70</v>
      </c>
      <c r="E512" t="s">
        <v>71</v>
      </c>
      <c r="F512">
        <v>7</v>
      </c>
      <c r="G512" t="s">
        <v>97</v>
      </c>
      <c r="H512" t="s">
        <v>121</v>
      </c>
      <c r="I512" t="s">
        <v>124</v>
      </c>
      <c r="J512">
        <v>48</v>
      </c>
      <c r="K512">
        <v>57.12</v>
      </c>
      <c r="L512">
        <v>240</v>
      </c>
      <c r="M512">
        <v>285.60000000000002</v>
      </c>
      <c r="N512">
        <v>11</v>
      </c>
      <c r="O512" t="s">
        <v>137</v>
      </c>
      <c r="P512">
        <v>2022</v>
      </c>
    </row>
    <row r="513" spans="1:16">
      <c r="A513">
        <v>44906</v>
      </c>
      <c r="B513" t="s">
        <v>22</v>
      </c>
      <c r="C513">
        <v>9</v>
      </c>
      <c r="D513" t="s">
        <v>68</v>
      </c>
      <c r="E513" t="s">
        <v>71</v>
      </c>
      <c r="F513">
        <v>47</v>
      </c>
      <c r="G513" t="s">
        <v>75</v>
      </c>
      <c r="H513" t="s">
        <v>120</v>
      </c>
      <c r="I513" t="s">
        <v>123</v>
      </c>
      <c r="J513">
        <v>112</v>
      </c>
      <c r="K513">
        <v>122.08</v>
      </c>
      <c r="L513">
        <v>1008</v>
      </c>
      <c r="M513">
        <v>1098.72</v>
      </c>
      <c r="N513">
        <v>11</v>
      </c>
      <c r="O513" t="s">
        <v>137</v>
      </c>
      <c r="P513">
        <v>2022</v>
      </c>
    </row>
    <row r="514" spans="1:16">
      <c r="A514">
        <v>44906</v>
      </c>
      <c r="B514" t="s">
        <v>29</v>
      </c>
      <c r="C514">
        <v>10</v>
      </c>
      <c r="D514" t="s">
        <v>69</v>
      </c>
      <c r="E514" t="s">
        <v>72</v>
      </c>
      <c r="F514">
        <v>28</v>
      </c>
      <c r="G514" t="s">
        <v>113</v>
      </c>
      <c r="H514" t="s">
        <v>120</v>
      </c>
      <c r="I514" t="s">
        <v>123</v>
      </c>
      <c r="J514">
        <v>112</v>
      </c>
      <c r="K514">
        <v>146.72</v>
      </c>
      <c r="L514">
        <v>1120</v>
      </c>
      <c r="M514">
        <v>1467.2</v>
      </c>
      <c r="N514">
        <v>11</v>
      </c>
      <c r="O514" t="s">
        <v>137</v>
      </c>
      <c r="P514">
        <v>2022</v>
      </c>
    </row>
    <row r="515" spans="1:16">
      <c r="A515">
        <v>44907</v>
      </c>
      <c r="B515" t="s">
        <v>48</v>
      </c>
      <c r="C515">
        <v>9</v>
      </c>
      <c r="D515" t="s">
        <v>68</v>
      </c>
      <c r="E515" t="s">
        <v>72</v>
      </c>
      <c r="F515">
        <v>29</v>
      </c>
      <c r="G515" t="s">
        <v>99</v>
      </c>
      <c r="H515" t="s">
        <v>121</v>
      </c>
      <c r="I515" t="s">
        <v>122</v>
      </c>
      <c r="J515">
        <v>148</v>
      </c>
      <c r="K515">
        <v>201.28</v>
      </c>
      <c r="L515">
        <v>1332</v>
      </c>
      <c r="M515">
        <v>1811.52</v>
      </c>
      <c r="N515">
        <v>12</v>
      </c>
      <c r="O515" t="s">
        <v>137</v>
      </c>
      <c r="P515">
        <v>2022</v>
      </c>
    </row>
    <row r="516" spans="1:16">
      <c r="A516">
        <v>44907</v>
      </c>
      <c r="B516" t="s">
        <v>61</v>
      </c>
      <c r="C516">
        <v>10</v>
      </c>
      <c r="D516" t="s">
        <v>68</v>
      </c>
      <c r="E516" t="s">
        <v>71</v>
      </c>
      <c r="F516">
        <v>3</v>
      </c>
      <c r="G516" t="s">
        <v>114</v>
      </c>
      <c r="H516" t="s">
        <v>118</v>
      </c>
      <c r="I516" t="s">
        <v>122</v>
      </c>
      <c r="J516">
        <v>138</v>
      </c>
      <c r="K516">
        <v>173.88</v>
      </c>
      <c r="L516">
        <v>1380</v>
      </c>
      <c r="M516">
        <v>1738.8</v>
      </c>
      <c r="N516">
        <v>12</v>
      </c>
      <c r="O516" t="s">
        <v>137</v>
      </c>
      <c r="P516">
        <v>2022</v>
      </c>
    </row>
    <row r="517" spans="1:16">
      <c r="A517">
        <v>44909</v>
      </c>
      <c r="B517" t="s">
        <v>44</v>
      </c>
      <c r="C517">
        <v>4</v>
      </c>
      <c r="D517" t="s">
        <v>70</v>
      </c>
      <c r="E517" t="s">
        <v>72</v>
      </c>
      <c r="F517">
        <v>50</v>
      </c>
      <c r="G517" t="s">
        <v>95</v>
      </c>
      <c r="H517" t="s">
        <v>119</v>
      </c>
      <c r="I517" t="s">
        <v>122</v>
      </c>
      <c r="J517">
        <v>133</v>
      </c>
      <c r="K517">
        <v>155.61000000000001</v>
      </c>
      <c r="L517">
        <v>532</v>
      </c>
      <c r="M517">
        <v>622.44000000000005</v>
      </c>
      <c r="N517">
        <v>14</v>
      </c>
      <c r="O517" t="s">
        <v>137</v>
      </c>
      <c r="P517">
        <v>2022</v>
      </c>
    </row>
    <row r="518" spans="1:16">
      <c r="A518">
        <v>44910</v>
      </c>
      <c r="B518" t="s">
        <v>57</v>
      </c>
      <c r="C518">
        <v>13</v>
      </c>
      <c r="D518" t="s">
        <v>70</v>
      </c>
      <c r="E518" t="s">
        <v>71</v>
      </c>
      <c r="F518">
        <v>50</v>
      </c>
      <c r="G518" t="s">
        <v>109</v>
      </c>
      <c r="H518" t="s">
        <v>119</v>
      </c>
      <c r="I518" t="s">
        <v>125</v>
      </c>
      <c r="J518">
        <v>6</v>
      </c>
      <c r="K518">
        <v>7.8599999999999994</v>
      </c>
      <c r="L518">
        <v>78</v>
      </c>
      <c r="M518">
        <v>102.18</v>
      </c>
      <c r="N518">
        <v>15</v>
      </c>
      <c r="O518" t="s">
        <v>137</v>
      </c>
      <c r="P518">
        <v>2022</v>
      </c>
    </row>
    <row r="519" spans="1:16">
      <c r="A519">
        <v>44914</v>
      </c>
      <c r="B519" t="s">
        <v>31</v>
      </c>
      <c r="C519">
        <v>7</v>
      </c>
      <c r="D519" t="s">
        <v>70</v>
      </c>
      <c r="E519" t="s">
        <v>71</v>
      </c>
      <c r="F519">
        <v>38</v>
      </c>
      <c r="G519" t="s">
        <v>81</v>
      </c>
      <c r="H519" t="s">
        <v>118</v>
      </c>
      <c r="I519" t="s">
        <v>123</v>
      </c>
      <c r="J519">
        <v>76</v>
      </c>
      <c r="K519">
        <v>82.08</v>
      </c>
      <c r="L519">
        <v>532</v>
      </c>
      <c r="M519">
        <v>574.55999999999995</v>
      </c>
      <c r="N519">
        <v>19</v>
      </c>
      <c r="O519" t="s">
        <v>137</v>
      </c>
      <c r="P519">
        <v>2022</v>
      </c>
    </row>
    <row r="520" spans="1:16">
      <c r="A520">
        <v>44914</v>
      </c>
      <c r="B520" t="s">
        <v>51</v>
      </c>
      <c r="C520">
        <v>14</v>
      </c>
      <c r="D520" t="s">
        <v>70</v>
      </c>
      <c r="E520" t="s">
        <v>72</v>
      </c>
      <c r="F520">
        <v>31</v>
      </c>
      <c r="G520" t="s">
        <v>103</v>
      </c>
      <c r="H520" t="s">
        <v>120</v>
      </c>
      <c r="I520" t="s">
        <v>124</v>
      </c>
      <c r="J520">
        <v>44</v>
      </c>
      <c r="K520">
        <v>48.4</v>
      </c>
      <c r="L520">
        <v>616</v>
      </c>
      <c r="M520">
        <v>677.6</v>
      </c>
      <c r="N520">
        <v>19</v>
      </c>
      <c r="O520" t="s">
        <v>137</v>
      </c>
      <c r="P520">
        <v>2022</v>
      </c>
    </row>
    <row r="521" spans="1:16">
      <c r="A521">
        <v>44914</v>
      </c>
      <c r="B521" t="s">
        <v>57</v>
      </c>
      <c r="C521">
        <v>11</v>
      </c>
      <c r="D521" t="s">
        <v>69</v>
      </c>
      <c r="E521" t="s">
        <v>71</v>
      </c>
      <c r="F521">
        <v>24</v>
      </c>
      <c r="G521" t="s">
        <v>109</v>
      </c>
      <c r="H521" t="s">
        <v>119</v>
      </c>
      <c r="I521" t="s">
        <v>125</v>
      </c>
      <c r="J521">
        <v>6</v>
      </c>
      <c r="K521">
        <v>7.8599999999999994</v>
      </c>
      <c r="L521">
        <v>66</v>
      </c>
      <c r="M521">
        <v>86.46</v>
      </c>
      <c r="N521">
        <v>19</v>
      </c>
      <c r="O521" t="s">
        <v>137</v>
      </c>
      <c r="P521">
        <v>2022</v>
      </c>
    </row>
    <row r="522" spans="1:16">
      <c r="A522">
        <v>44916</v>
      </c>
      <c r="B522" t="s">
        <v>35</v>
      </c>
      <c r="C522">
        <v>10</v>
      </c>
      <c r="D522" t="s">
        <v>70</v>
      </c>
      <c r="E522" t="s">
        <v>71</v>
      </c>
      <c r="F522">
        <v>45</v>
      </c>
      <c r="G522" t="s">
        <v>85</v>
      </c>
      <c r="H522" t="s">
        <v>119</v>
      </c>
      <c r="I522" t="s">
        <v>123</v>
      </c>
      <c r="J522">
        <v>75</v>
      </c>
      <c r="K522">
        <v>85.5</v>
      </c>
      <c r="L522">
        <v>750</v>
      </c>
      <c r="M522">
        <v>855</v>
      </c>
      <c r="N522">
        <v>21</v>
      </c>
      <c r="O522" t="s">
        <v>137</v>
      </c>
      <c r="P522">
        <v>2022</v>
      </c>
    </row>
    <row r="523" spans="1:16">
      <c r="A523">
        <v>44924</v>
      </c>
      <c r="B523" t="s">
        <v>45</v>
      </c>
      <c r="C523">
        <v>15</v>
      </c>
      <c r="D523" t="s">
        <v>70</v>
      </c>
      <c r="E523" t="s">
        <v>71</v>
      </c>
      <c r="F523">
        <v>33</v>
      </c>
      <c r="G523" t="s">
        <v>96</v>
      </c>
      <c r="H523" t="s">
        <v>119</v>
      </c>
      <c r="I523" t="s">
        <v>123</v>
      </c>
      <c r="J523">
        <v>83</v>
      </c>
      <c r="K523">
        <v>94.62</v>
      </c>
      <c r="L523">
        <v>1245</v>
      </c>
      <c r="M523">
        <v>1419.3</v>
      </c>
      <c r="N523">
        <v>29</v>
      </c>
      <c r="O523" t="s">
        <v>137</v>
      </c>
      <c r="P523">
        <v>2022</v>
      </c>
    </row>
    <row r="524" spans="1:16">
      <c r="A524">
        <v>44924</v>
      </c>
      <c r="B524" t="s">
        <v>30</v>
      </c>
      <c r="C524">
        <v>1</v>
      </c>
      <c r="D524" t="s">
        <v>68</v>
      </c>
      <c r="E524" t="s">
        <v>72</v>
      </c>
      <c r="F524">
        <v>37</v>
      </c>
      <c r="G524" t="s">
        <v>80</v>
      </c>
      <c r="H524" t="s">
        <v>118</v>
      </c>
      <c r="I524" t="s">
        <v>122</v>
      </c>
      <c r="J524">
        <v>120</v>
      </c>
      <c r="K524">
        <v>162</v>
      </c>
      <c r="L524">
        <v>120</v>
      </c>
      <c r="M524">
        <v>162</v>
      </c>
      <c r="N524">
        <v>29</v>
      </c>
      <c r="O524" t="s">
        <v>137</v>
      </c>
      <c r="P524">
        <v>2022</v>
      </c>
    </row>
    <row r="525" spans="1:16">
      <c r="A525">
        <v>44925</v>
      </c>
      <c r="B525" t="s">
        <v>61</v>
      </c>
      <c r="C525">
        <v>14</v>
      </c>
      <c r="D525" t="s">
        <v>70</v>
      </c>
      <c r="E525" t="s">
        <v>71</v>
      </c>
      <c r="F525">
        <v>21</v>
      </c>
      <c r="G525" t="s">
        <v>114</v>
      </c>
      <c r="H525" t="s">
        <v>118</v>
      </c>
      <c r="I525" t="s">
        <v>122</v>
      </c>
      <c r="J525">
        <v>138</v>
      </c>
      <c r="K525">
        <v>173.88</v>
      </c>
      <c r="L525">
        <v>1932</v>
      </c>
      <c r="M525">
        <v>2434.3200000000002</v>
      </c>
      <c r="N525">
        <v>30</v>
      </c>
      <c r="O525" t="s">
        <v>137</v>
      </c>
      <c r="P525">
        <v>2022</v>
      </c>
    </row>
    <row r="526" spans="1:16">
      <c r="A526">
        <v>44926</v>
      </c>
      <c r="B526" t="s">
        <v>58</v>
      </c>
      <c r="C526">
        <v>12</v>
      </c>
      <c r="D526" t="s">
        <v>69</v>
      </c>
      <c r="E526" t="s">
        <v>71</v>
      </c>
      <c r="F526">
        <v>45</v>
      </c>
      <c r="G526" t="s">
        <v>110</v>
      </c>
      <c r="H526" t="s">
        <v>121</v>
      </c>
      <c r="I526" t="s">
        <v>123</v>
      </c>
      <c r="J526">
        <v>95</v>
      </c>
      <c r="K526">
        <v>119.7</v>
      </c>
      <c r="L526">
        <v>1140</v>
      </c>
      <c r="M526">
        <v>1436.4</v>
      </c>
      <c r="N526">
        <v>31</v>
      </c>
      <c r="O526" t="s">
        <v>137</v>
      </c>
      <c r="P526">
        <v>2022</v>
      </c>
    </row>
    <row r="527" spans="1:16">
      <c r="A527">
        <v>44926</v>
      </c>
      <c r="B527" t="s">
        <v>51</v>
      </c>
      <c r="C527">
        <v>6</v>
      </c>
      <c r="D527" t="s">
        <v>69</v>
      </c>
      <c r="E527" t="s">
        <v>71</v>
      </c>
      <c r="F527">
        <v>22</v>
      </c>
      <c r="G527" t="s">
        <v>103</v>
      </c>
      <c r="H527" t="s">
        <v>120</v>
      </c>
      <c r="I527" t="s">
        <v>124</v>
      </c>
      <c r="J527">
        <v>44</v>
      </c>
      <c r="K527">
        <v>48.4</v>
      </c>
      <c r="L527">
        <v>264</v>
      </c>
      <c r="M527">
        <v>290.39999999999998</v>
      </c>
      <c r="N527">
        <v>31</v>
      </c>
      <c r="O527" t="s">
        <v>137</v>
      </c>
      <c r="P527">
        <v>2022</v>
      </c>
    </row>
    <row r="528" spans="1:16">
      <c r="A528">
        <v>44926</v>
      </c>
      <c r="B528" t="s">
        <v>51</v>
      </c>
      <c r="C528">
        <v>3</v>
      </c>
      <c r="D528" t="s">
        <v>68</v>
      </c>
      <c r="E528" t="s">
        <v>72</v>
      </c>
      <c r="F528">
        <v>33</v>
      </c>
      <c r="G528" t="s">
        <v>103</v>
      </c>
      <c r="H528" t="s">
        <v>120</v>
      </c>
      <c r="I528" t="s">
        <v>124</v>
      </c>
      <c r="J528">
        <v>44</v>
      </c>
      <c r="K528">
        <v>48.4</v>
      </c>
      <c r="L528">
        <v>132</v>
      </c>
      <c r="M528">
        <v>145.19999999999999</v>
      </c>
      <c r="N528">
        <v>31</v>
      </c>
      <c r="O528" t="s">
        <v>137</v>
      </c>
      <c r="P528">
        <v>2022</v>
      </c>
    </row>
    <row r="529" spans="1:16">
      <c r="A529">
        <v>44197</v>
      </c>
      <c r="B529" t="s">
        <v>20</v>
      </c>
      <c r="C529">
        <v>9</v>
      </c>
      <c r="D529" t="s">
        <v>68</v>
      </c>
      <c r="E529" t="s">
        <v>71</v>
      </c>
      <c r="F529">
        <v>50</v>
      </c>
      <c r="G529" t="s">
        <v>73</v>
      </c>
      <c r="H529" t="s">
        <v>117</v>
      </c>
      <c r="I529" t="s">
        <v>122</v>
      </c>
      <c r="J529">
        <v>144</v>
      </c>
      <c r="K529">
        <v>156.96</v>
      </c>
      <c r="L529">
        <v>1296</v>
      </c>
      <c r="M529">
        <v>1412.64</v>
      </c>
      <c r="N529">
        <v>1</v>
      </c>
      <c r="O529" t="s">
        <v>126</v>
      </c>
      <c r="P529">
        <v>2021</v>
      </c>
    </row>
    <row r="530" spans="1:16">
      <c r="A530">
        <v>44198</v>
      </c>
      <c r="B530" t="s">
        <v>21</v>
      </c>
      <c r="C530">
        <v>15</v>
      </c>
      <c r="D530" t="s">
        <v>69</v>
      </c>
      <c r="E530" t="s">
        <v>72</v>
      </c>
      <c r="F530">
        <v>34</v>
      </c>
      <c r="G530" t="s">
        <v>74</v>
      </c>
      <c r="H530" t="s">
        <v>118</v>
      </c>
      <c r="I530" t="s">
        <v>123</v>
      </c>
      <c r="J530">
        <v>72</v>
      </c>
      <c r="K530">
        <v>79.92</v>
      </c>
      <c r="L530">
        <v>1080</v>
      </c>
      <c r="M530">
        <v>1198.8</v>
      </c>
      <c r="N530">
        <v>2</v>
      </c>
      <c r="O530" t="s">
        <v>126</v>
      </c>
      <c r="P530">
        <v>2021</v>
      </c>
    </row>
  </sheetData>
  <autoFilter ref="A1:P530"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75943-064F-410B-B9C2-1F10E47B9B6C}">
  <dimension ref="A1:E9"/>
  <sheetViews>
    <sheetView workbookViewId="0">
      <selection activeCell="J7" sqref="J7"/>
    </sheetView>
  </sheetViews>
  <sheetFormatPr baseColWidth="10" defaultRowHeight="14.4"/>
  <cols>
    <col min="1" max="1" width="17.44140625" bestFit="1" customWidth="1"/>
    <col min="2" max="2" width="18.6640625" bestFit="1" customWidth="1"/>
  </cols>
  <sheetData>
    <row r="1" spans="1:5">
      <c r="A1" t="s">
        <v>146</v>
      </c>
      <c r="B1" t="s">
        <v>725</v>
      </c>
      <c r="D1" s="61" t="s">
        <v>726</v>
      </c>
      <c r="E1" s="61"/>
    </row>
    <row r="2" spans="1:5">
      <c r="A2" t="s">
        <v>204</v>
      </c>
      <c r="B2" s="37">
        <v>44197</v>
      </c>
    </row>
    <row r="3" spans="1:5">
      <c r="A3" t="s">
        <v>206</v>
      </c>
      <c r="B3" s="37">
        <v>44198</v>
      </c>
    </row>
    <row r="4" spans="1:5">
      <c r="A4" t="s">
        <v>239</v>
      </c>
      <c r="B4" s="37">
        <v>44232</v>
      </c>
    </row>
    <row r="5" spans="1:5">
      <c r="A5" t="s">
        <v>318</v>
      </c>
      <c r="B5" s="37">
        <v>44351</v>
      </c>
    </row>
    <row r="6" spans="1:5">
      <c r="A6" t="s">
        <v>397</v>
      </c>
      <c r="B6" s="37">
        <v>44454</v>
      </c>
    </row>
    <row r="7" spans="1:5">
      <c r="A7" t="s">
        <v>658</v>
      </c>
      <c r="B7" s="37">
        <v>44828</v>
      </c>
    </row>
    <row r="8" spans="1:5">
      <c r="A8" t="s">
        <v>708</v>
      </c>
      <c r="B8" s="37">
        <v>44902</v>
      </c>
    </row>
    <row r="9" spans="1:5">
      <c r="A9" t="s">
        <v>723</v>
      </c>
      <c r="B9" s="37">
        <v>44926</v>
      </c>
    </row>
  </sheetData>
  <mergeCells count="1">
    <mergeCell ref="D1:E1"/>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6F1C-0FEC-446D-B0E7-3494D46E0963}">
  <dimension ref="A1:AB522"/>
  <sheetViews>
    <sheetView topLeftCell="C1" workbookViewId="0">
      <selection activeCell="T1" sqref="T1"/>
    </sheetView>
  </sheetViews>
  <sheetFormatPr baseColWidth="10" defaultRowHeight="14.4"/>
  <cols>
    <col min="1" max="1" width="14.5546875" bestFit="1" customWidth="1"/>
    <col min="2" max="2" width="13.6640625" bestFit="1" customWidth="1"/>
    <col min="3" max="3" width="12" bestFit="1" customWidth="1"/>
    <col min="4" max="4" width="12.21875" bestFit="1" customWidth="1"/>
    <col min="5" max="5" width="17.44140625" bestFit="1" customWidth="1"/>
    <col min="6" max="6" width="14" bestFit="1" customWidth="1"/>
    <col min="7" max="7" width="11.44140625" bestFit="1" customWidth="1"/>
    <col min="8" max="8" width="12.21875" bestFit="1" customWidth="1"/>
    <col min="9" max="9" width="7.6640625" bestFit="1" customWidth="1"/>
    <col min="10" max="10" width="15" bestFit="1" customWidth="1"/>
    <col min="11" max="11" width="15.44140625" bestFit="1" customWidth="1"/>
    <col min="12" max="12" width="19" bestFit="1" customWidth="1"/>
    <col min="13" max="13" width="18.6640625" bestFit="1" customWidth="1"/>
    <col min="14" max="14" width="6.44140625" bestFit="1" customWidth="1"/>
    <col min="15" max="15" width="9" bestFit="1" customWidth="1"/>
    <col min="16" max="16" width="7.44140625" bestFit="1" customWidth="1"/>
    <col min="17" max="17" width="21" bestFit="1" customWidth="1"/>
    <col min="18" max="18" width="19.44140625" bestFit="1" customWidth="1"/>
    <col min="19" max="19" width="12.77734375" bestFit="1" customWidth="1"/>
    <col min="20" max="20" width="14.77734375" bestFit="1" customWidth="1"/>
    <col min="21" max="21" width="15.5546875" bestFit="1" customWidth="1"/>
    <col min="22" max="22" width="24.21875" bestFit="1" customWidth="1"/>
    <col min="23" max="23" width="13.5546875" bestFit="1" customWidth="1"/>
    <col min="24" max="24" width="17.44140625" bestFit="1" customWidth="1"/>
    <col min="25" max="25" width="33.33203125" customWidth="1"/>
    <col min="26" max="26" width="26.21875" customWidth="1"/>
    <col min="27" max="27" width="31.44140625" customWidth="1"/>
    <col min="28" max="28" width="28.44140625" customWidth="1"/>
  </cols>
  <sheetData>
    <row r="1" spans="1:28">
      <c r="A1" t="s">
        <v>0</v>
      </c>
      <c r="B1" t="s">
        <v>1</v>
      </c>
      <c r="C1" t="s">
        <v>2</v>
      </c>
      <c r="D1" t="s">
        <v>3</v>
      </c>
      <c r="E1" t="s">
        <v>4</v>
      </c>
      <c r="F1" t="s">
        <v>5</v>
      </c>
      <c r="G1" t="s">
        <v>6</v>
      </c>
      <c r="H1" t="s">
        <v>7</v>
      </c>
      <c r="I1" t="s">
        <v>8</v>
      </c>
      <c r="J1" t="s">
        <v>9</v>
      </c>
      <c r="K1" t="s">
        <v>10</v>
      </c>
      <c r="L1" t="s">
        <v>11</v>
      </c>
      <c r="M1" t="s">
        <v>12</v>
      </c>
      <c r="N1" t="s">
        <v>13</v>
      </c>
      <c r="O1" t="s">
        <v>14</v>
      </c>
      <c r="P1" t="s">
        <v>15</v>
      </c>
      <c r="Q1" t="s">
        <v>139</v>
      </c>
      <c r="R1" t="s">
        <v>140</v>
      </c>
      <c r="S1" t="s">
        <v>141</v>
      </c>
      <c r="T1" t="s">
        <v>142</v>
      </c>
      <c r="U1" t="s">
        <v>143</v>
      </c>
      <c r="V1" t="s">
        <v>144</v>
      </c>
      <c r="W1" t="s">
        <v>145</v>
      </c>
      <c r="X1" t="s">
        <v>146</v>
      </c>
      <c r="Y1" t="s">
        <v>755</v>
      </c>
      <c r="Z1" t="s">
        <v>756</v>
      </c>
      <c r="AA1" t="s">
        <v>757</v>
      </c>
      <c r="AB1" t="s">
        <v>758</v>
      </c>
    </row>
    <row r="2" spans="1:28">
      <c r="A2" s="38">
        <v>44197</v>
      </c>
      <c r="B2" s="39" t="s">
        <v>20</v>
      </c>
      <c r="C2" s="2">
        <v>9</v>
      </c>
      <c r="D2" s="39" t="s">
        <v>68</v>
      </c>
      <c r="E2" s="39" t="s">
        <v>71</v>
      </c>
      <c r="F2" s="3">
        <v>0.28000000000000003</v>
      </c>
      <c r="G2" s="39" t="s">
        <v>73</v>
      </c>
      <c r="H2" s="39" t="s">
        <v>117</v>
      </c>
      <c r="I2" s="39" t="s">
        <v>122</v>
      </c>
      <c r="J2" s="4">
        <v>144</v>
      </c>
      <c r="K2" s="4">
        <v>156.96</v>
      </c>
      <c r="L2" s="4">
        <v>1296</v>
      </c>
      <c r="M2" s="4">
        <v>1412.64</v>
      </c>
      <c r="N2">
        <v>1</v>
      </c>
      <c r="O2" s="39" t="s">
        <v>126</v>
      </c>
      <c r="P2" s="2">
        <v>2021</v>
      </c>
      <c r="Q2" s="4">
        <v>395.53919999999999</v>
      </c>
      <c r="R2" s="4">
        <v>12.96</v>
      </c>
      <c r="S2" s="4">
        <v>116.64</v>
      </c>
      <c r="T2" s="3">
        <v>8.2568807339449588E-2</v>
      </c>
      <c r="U2" s="39" t="s">
        <v>149</v>
      </c>
      <c r="V2" s="39" t="b">
        <v>0</v>
      </c>
      <c r="W2" s="39" t="s">
        <v>177</v>
      </c>
      <c r="X2" s="39" t="s">
        <v>204</v>
      </c>
      <c r="Y2" s="4">
        <f t="shared" ref="Y2:Y65" si="0">(K2-(K2*F2)-J2)</f>
        <v>-30.988799999999998</v>
      </c>
      <c r="Z2" s="39">
        <f t="shared" ref="Z2:Z65" si="1">Y2*C2</f>
        <v>-278.89919999999995</v>
      </c>
      <c r="AA2" s="4">
        <f t="shared" ref="AA2:AA65" si="2">M2-Q2</f>
        <v>1017.1008000000002</v>
      </c>
      <c r="AB2" s="3">
        <f t="shared" ref="AB2:AB65" si="3">IFERROR(Z2/AA2,0)</f>
        <v>-0.27420998980632</v>
      </c>
    </row>
    <row r="3" spans="1:28">
      <c r="A3" s="38">
        <v>44198</v>
      </c>
      <c r="B3" s="39" t="s">
        <v>21</v>
      </c>
      <c r="C3" s="2">
        <v>15</v>
      </c>
      <c r="D3" s="39" t="s">
        <v>71</v>
      </c>
      <c r="E3" s="39" t="s">
        <v>138</v>
      </c>
      <c r="F3" s="3">
        <v>0.36</v>
      </c>
      <c r="G3" s="39" t="s">
        <v>74</v>
      </c>
      <c r="H3" s="39" t="s">
        <v>118</v>
      </c>
      <c r="I3" s="39" t="s">
        <v>123</v>
      </c>
      <c r="J3" s="4">
        <v>72</v>
      </c>
      <c r="K3" s="4">
        <v>79.92</v>
      </c>
      <c r="L3" s="4">
        <v>1080</v>
      </c>
      <c r="M3" s="4">
        <v>1198.8</v>
      </c>
      <c r="N3">
        <v>2</v>
      </c>
      <c r="O3" s="39" t="s">
        <v>126</v>
      </c>
      <c r="P3" s="2">
        <v>2021</v>
      </c>
      <c r="Q3" s="4">
        <v>431.56799999999998</v>
      </c>
      <c r="R3" s="4">
        <v>7.92</v>
      </c>
      <c r="S3" s="4">
        <v>118.8</v>
      </c>
      <c r="T3" s="3">
        <v>8.2568807339449588E-2</v>
      </c>
      <c r="U3" s="39" t="s">
        <v>149</v>
      </c>
      <c r="V3" s="39" t="b">
        <v>1</v>
      </c>
      <c r="W3" s="39" t="s">
        <v>177</v>
      </c>
      <c r="X3" s="39" t="s">
        <v>206</v>
      </c>
      <c r="Y3" s="4">
        <f t="shared" si="0"/>
        <v>-20.851199999999999</v>
      </c>
      <c r="Z3" s="39">
        <f t="shared" si="1"/>
        <v>-312.76799999999997</v>
      </c>
      <c r="AA3" s="4">
        <f t="shared" si="2"/>
        <v>767.23199999999997</v>
      </c>
      <c r="AB3" s="3">
        <f t="shared" si="3"/>
        <v>-0.40765765765765766</v>
      </c>
    </row>
    <row r="4" spans="1:28">
      <c r="A4" s="38">
        <v>44198</v>
      </c>
      <c r="B4" s="39" t="s">
        <v>22</v>
      </c>
      <c r="C4" s="2">
        <v>6</v>
      </c>
      <c r="D4" s="39" t="s">
        <v>70</v>
      </c>
      <c r="E4" s="39" t="s">
        <v>138</v>
      </c>
      <c r="F4" s="3">
        <v>0.38</v>
      </c>
      <c r="G4" s="39" t="s">
        <v>75</v>
      </c>
      <c r="H4" s="39" t="s">
        <v>120</v>
      </c>
      <c r="I4" s="39" t="s">
        <v>123</v>
      </c>
      <c r="J4" s="4">
        <v>112</v>
      </c>
      <c r="K4" s="4">
        <v>122.08</v>
      </c>
      <c r="L4" s="4">
        <v>672</v>
      </c>
      <c r="M4" s="4">
        <v>732.48</v>
      </c>
      <c r="N4">
        <v>2</v>
      </c>
      <c r="O4" s="39" t="s">
        <v>126</v>
      </c>
      <c r="P4" s="2">
        <v>2021</v>
      </c>
      <c r="Q4" s="4">
        <v>278.3424</v>
      </c>
      <c r="R4" s="4">
        <v>10.08</v>
      </c>
      <c r="S4" s="4">
        <v>60.48</v>
      </c>
      <c r="T4" s="3">
        <v>8.2568807339449532E-2</v>
      </c>
      <c r="U4" s="39" t="s">
        <v>149</v>
      </c>
      <c r="V4" s="39" t="b">
        <v>1</v>
      </c>
      <c r="W4" s="39" t="s">
        <v>177</v>
      </c>
      <c r="X4" s="39" t="s">
        <v>205</v>
      </c>
      <c r="Y4" s="4">
        <f t="shared" si="0"/>
        <v>-36.310400000000001</v>
      </c>
      <c r="Z4" s="39">
        <f t="shared" si="1"/>
        <v>-217.86240000000001</v>
      </c>
      <c r="AA4" s="4">
        <f t="shared" si="2"/>
        <v>454.13760000000002</v>
      </c>
      <c r="AB4" s="3">
        <f t="shared" si="3"/>
        <v>-0.47972773009766201</v>
      </c>
    </row>
    <row r="5" spans="1:28">
      <c r="A5" s="38">
        <v>44199</v>
      </c>
      <c r="B5" s="39" t="s">
        <v>23</v>
      </c>
      <c r="C5" s="2">
        <v>5</v>
      </c>
      <c r="D5" s="39" t="s">
        <v>70</v>
      </c>
      <c r="E5" s="39" t="s">
        <v>71</v>
      </c>
      <c r="F5" s="3">
        <v>0.43</v>
      </c>
      <c r="G5" s="39" t="s">
        <v>76</v>
      </c>
      <c r="H5" s="39" t="s">
        <v>119</v>
      </c>
      <c r="I5" s="39" t="s">
        <v>124</v>
      </c>
      <c r="J5" s="4">
        <v>44</v>
      </c>
      <c r="K5" s="4">
        <v>48.84</v>
      </c>
      <c r="L5" s="4">
        <v>220</v>
      </c>
      <c r="M5" s="4">
        <v>244.2</v>
      </c>
      <c r="N5">
        <v>3</v>
      </c>
      <c r="O5" s="39" t="s">
        <v>126</v>
      </c>
      <c r="P5" s="2">
        <v>2021</v>
      </c>
      <c r="Q5" s="4">
        <v>105.006</v>
      </c>
      <c r="R5" s="4">
        <v>4.84</v>
      </c>
      <c r="S5" s="4">
        <v>24.2</v>
      </c>
      <c r="T5" s="3">
        <v>9.9099099099099128E-2</v>
      </c>
      <c r="U5" s="39" t="s">
        <v>166</v>
      </c>
      <c r="V5" s="39" t="b">
        <v>0</v>
      </c>
      <c r="W5" s="39" t="s">
        <v>177</v>
      </c>
      <c r="X5" s="39" t="s">
        <v>207</v>
      </c>
      <c r="Y5" s="4">
        <f t="shared" si="0"/>
        <v>-16.161199999999997</v>
      </c>
      <c r="Z5" s="39">
        <f t="shared" si="1"/>
        <v>-80.805999999999983</v>
      </c>
      <c r="AA5" s="4">
        <f t="shared" si="2"/>
        <v>139.19399999999999</v>
      </c>
      <c r="AB5" s="3">
        <f t="shared" si="3"/>
        <v>-0.5805278963173699</v>
      </c>
    </row>
    <row r="6" spans="1:28">
      <c r="A6" s="38">
        <v>44200</v>
      </c>
      <c r="B6" s="39" t="s">
        <v>24</v>
      </c>
      <c r="C6" s="2">
        <v>12</v>
      </c>
      <c r="D6" s="39" t="s">
        <v>71</v>
      </c>
      <c r="E6" s="39" t="s">
        <v>71</v>
      </c>
      <c r="F6" s="3">
        <v>0.12</v>
      </c>
      <c r="G6" s="39" t="s">
        <v>77</v>
      </c>
      <c r="H6" s="39" t="s">
        <v>121</v>
      </c>
      <c r="I6" s="39" t="s">
        <v>125</v>
      </c>
      <c r="J6" s="4">
        <v>5</v>
      </c>
      <c r="K6" s="4">
        <v>6.7</v>
      </c>
      <c r="L6" s="4">
        <v>60</v>
      </c>
      <c r="M6" s="4">
        <v>80.400000000000006</v>
      </c>
      <c r="N6">
        <v>4</v>
      </c>
      <c r="O6" s="39" t="s">
        <v>126</v>
      </c>
      <c r="P6" s="2">
        <v>2021</v>
      </c>
      <c r="Q6" s="4">
        <v>9.6479999999999997</v>
      </c>
      <c r="R6" s="4">
        <v>1.7</v>
      </c>
      <c r="S6" s="4">
        <v>20.399999999999999</v>
      </c>
      <c r="T6" s="3">
        <v>9.9099099099099128E-2</v>
      </c>
      <c r="U6" s="39" t="s">
        <v>149</v>
      </c>
      <c r="V6" s="39" t="b">
        <v>0</v>
      </c>
      <c r="W6" s="39" t="s">
        <v>177</v>
      </c>
      <c r="X6" s="39" t="s">
        <v>208</v>
      </c>
      <c r="Y6" s="4">
        <f t="shared" si="0"/>
        <v>0.89599999999999991</v>
      </c>
      <c r="Z6" s="39">
        <f t="shared" si="1"/>
        <v>10.751999999999999</v>
      </c>
      <c r="AA6" s="4">
        <f t="shared" si="2"/>
        <v>70.75200000000001</v>
      </c>
      <c r="AB6" s="3">
        <f t="shared" si="3"/>
        <v>0.15196743554952508</v>
      </c>
    </row>
    <row r="7" spans="1:28">
      <c r="A7" s="38">
        <v>44205</v>
      </c>
      <c r="B7" s="39" t="s">
        <v>25</v>
      </c>
      <c r="C7" s="2">
        <v>1</v>
      </c>
      <c r="D7" s="39" t="s">
        <v>70</v>
      </c>
      <c r="E7" s="39" t="s">
        <v>138</v>
      </c>
      <c r="F7" s="3">
        <v>0.28000000000000003</v>
      </c>
      <c r="G7" s="39" t="s">
        <v>78</v>
      </c>
      <c r="H7" s="39" t="s">
        <v>121</v>
      </c>
      <c r="I7" s="39" t="s">
        <v>123</v>
      </c>
      <c r="J7" s="4">
        <v>93</v>
      </c>
      <c r="K7" s="4">
        <v>104.16</v>
      </c>
      <c r="L7" s="4">
        <v>93</v>
      </c>
      <c r="M7" s="4">
        <v>104.16</v>
      </c>
      <c r="N7">
        <v>9</v>
      </c>
      <c r="O7" s="39" t="s">
        <v>126</v>
      </c>
      <c r="P7" s="2">
        <v>2021</v>
      </c>
      <c r="Q7" s="4">
        <v>29.1648</v>
      </c>
      <c r="R7" s="4">
        <v>11.16</v>
      </c>
      <c r="S7" s="4">
        <v>11.16</v>
      </c>
      <c r="T7" s="3">
        <v>9.9099099099099169E-2</v>
      </c>
      <c r="U7" s="39" t="s">
        <v>166</v>
      </c>
      <c r="V7" s="39" t="b">
        <v>1</v>
      </c>
      <c r="W7" s="39" t="s">
        <v>177</v>
      </c>
      <c r="X7" s="39" t="s">
        <v>211</v>
      </c>
      <c r="Y7" s="4">
        <f t="shared" si="0"/>
        <v>-18.004800000000003</v>
      </c>
      <c r="Z7" s="39">
        <f t="shared" si="1"/>
        <v>-18.004800000000003</v>
      </c>
      <c r="AA7" s="4">
        <f t="shared" si="2"/>
        <v>74.995199999999997</v>
      </c>
      <c r="AB7" s="3">
        <f t="shared" si="3"/>
        <v>-0.24007936507936514</v>
      </c>
    </row>
    <row r="8" spans="1:28">
      <c r="A8" s="38">
        <v>44205</v>
      </c>
      <c r="B8" s="39" t="s">
        <v>26</v>
      </c>
      <c r="C8" s="2">
        <v>8</v>
      </c>
      <c r="D8" s="39" t="s">
        <v>70</v>
      </c>
      <c r="E8" s="39" t="s">
        <v>138</v>
      </c>
      <c r="F8" s="3">
        <v>0.45</v>
      </c>
      <c r="G8" s="39" t="s">
        <v>79</v>
      </c>
      <c r="H8" s="39" t="s">
        <v>119</v>
      </c>
      <c r="I8" s="39" t="s">
        <v>123</v>
      </c>
      <c r="J8" s="4">
        <v>71</v>
      </c>
      <c r="K8" s="4">
        <v>80.94</v>
      </c>
      <c r="L8" s="4">
        <v>568</v>
      </c>
      <c r="M8" s="4">
        <v>647.52</v>
      </c>
      <c r="N8">
        <v>9</v>
      </c>
      <c r="O8" s="39" t="s">
        <v>126</v>
      </c>
      <c r="P8" s="2">
        <v>2021</v>
      </c>
      <c r="Q8" s="4">
        <v>291.38400000000001</v>
      </c>
      <c r="R8" s="4">
        <v>9.94</v>
      </c>
      <c r="S8" s="4">
        <v>79.52</v>
      </c>
      <c r="T8" s="3">
        <v>0.2537313432835821</v>
      </c>
      <c r="U8" s="39" t="s">
        <v>166</v>
      </c>
      <c r="V8" s="39" t="b">
        <v>1</v>
      </c>
      <c r="W8" s="39" t="s">
        <v>177</v>
      </c>
      <c r="X8" s="39" t="s">
        <v>209</v>
      </c>
      <c r="Y8" s="4">
        <f t="shared" si="0"/>
        <v>-26.483000000000004</v>
      </c>
      <c r="Z8" s="39">
        <f t="shared" si="1"/>
        <v>-211.86400000000003</v>
      </c>
      <c r="AA8" s="4">
        <f t="shared" si="2"/>
        <v>356.13599999999997</v>
      </c>
      <c r="AB8" s="3">
        <f t="shared" si="3"/>
        <v>-0.59489633173843715</v>
      </c>
    </row>
    <row r="9" spans="1:28">
      <c r="A9" s="38">
        <v>44205</v>
      </c>
      <c r="B9" s="39" t="s">
        <v>27</v>
      </c>
      <c r="C9" s="2">
        <v>4</v>
      </c>
      <c r="D9" s="39" t="s">
        <v>70</v>
      </c>
      <c r="E9" s="39" t="s">
        <v>71</v>
      </c>
      <c r="F9" s="3">
        <v>0.18</v>
      </c>
      <c r="G9" s="39" t="s">
        <v>100</v>
      </c>
      <c r="H9" s="39" t="s">
        <v>117</v>
      </c>
      <c r="I9" s="39" t="s">
        <v>125</v>
      </c>
      <c r="J9" s="4">
        <v>7</v>
      </c>
      <c r="K9" s="4">
        <v>8.33</v>
      </c>
      <c r="L9" s="4">
        <v>28</v>
      </c>
      <c r="M9" s="4">
        <v>33.32</v>
      </c>
      <c r="N9">
        <v>9</v>
      </c>
      <c r="O9" s="39" t="s">
        <v>126</v>
      </c>
      <c r="P9" s="2">
        <v>2021</v>
      </c>
      <c r="Q9" s="4">
        <v>5.9976000000000003</v>
      </c>
      <c r="R9" s="4">
        <v>1.33</v>
      </c>
      <c r="S9" s="4">
        <v>5.32</v>
      </c>
      <c r="T9" s="3">
        <v>0.1596638655462185</v>
      </c>
      <c r="U9" s="39" t="s">
        <v>166</v>
      </c>
      <c r="V9" s="39" t="b">
        <v>0</v>
      </c>
      <c r="W9" s="39" t="s">
        <v>177</v>
      </c>
      <c r="X9" s="39" t="s">
        <v>210</v>
      </c>
      <c r="Y9" s="4">
        <f t="shared" si="0"/>
        <v>-0.16939999999999955</v>
      </c>
      <c r="Z9" s="39">
        <f t="shared" si="1"/>
        <v>-0.6775999999999982</v>
      </c>
      <c r="AA9" s="4">
        <f t="shared" si="2"/>
        <v>27.322400000000002</v>
      </c>
      <c r="AB9" s="3">
        <f t="shared" si="3"/>
        <v>-2.4800163968026166E-2</v>
      </c>
    </row>
    <row r="10" spans="1:28">
      <c r="A10" s="38">
        <v>44207</v>
      </c>
      <c r="B10" s="39" t="s">
        <v>28</v>
      </c>
      <c r="C10" s="2">
        <v>3</v>
      </c>
      <c r="D10" s="39" t="s">
        <v>70</v>
      </c>
      <c r="E10" s="39" t="s">
        <v>138</v>
      </c>
      <c r="F10" s="3">
        <v>0.33</v>
      </c>
      <c r="G10" s="39" t="s">
        <v>93</v>
      </c>
      <c r="H10" s="39" t="s">
        <v>118</v>
      </c>
      <c r="I10" s="39" t="s">
        <v>123</v>
      </c>
      <c r="J10" s="4">
        <v>67</v>
      </c>
      <c r="K10" s="4">
        <v>85.76</v>
      </c>
      <c r="L10" s="4">
        <v>201</v>
      </c>
      <c r="M10" s="4">
        <v>257.27999999999997</v>
      </c>
      <c r="N10">
        <v>11</v>
      </c>
      <c r="O10" s="39" t="s">
        <v>126</v>
      </c>
      <c r="P10" s="2">
        <v>2021</v>
      </c>
      <c r="Q10" s="4">
        <v>84.9024</v>
      </c>
      <c r="R10" s="4">
        <v>18.760000000000002</v>
      </c>
      <c r="S10" s="4">
        <v>56.28</v>
      </c>
      <c r="T10" s="3">
        <v>0.10714285714285711</v>
      </c>
      <c r="U10" s="39" t="s">
        <v>166</v>
      </c>
      <c r="V10" s="39" t="b">
        <v>1</v>
      </c>
      <c r="W10" s="39" t="s">
        <v>177</v>
      </c>
      <c r="X10" s="39" t="s">
        <v>213</v>
      </c>
      <c r="Y10" s="4">
        <f t="shared" si="0"/>
        <v>-9.5407999999999973</v>
      </c>
      <c r="Z10" s="39">
        <f t="shared" si="1"/>
        <v>-28.622399999999992</v>
      </c>
      <c r="AA10" s="4">
        <f t="shared" si="2"/>
        <v>172.37759999999997</v>
      </c>
      <c r="AB10" s="3">
        <f t="shared" si="3"/>
        <v>-0.16604477611940296</v>
      </c>
    </row>
    <row r="11" spans="1:28">
      <c r="A11" s="38">
        <v>44207</v>
      </c>
      <c r="B11" s="39" t="s">
        <v>29</v>
      </c>
      <c r="C11" s="2">
        <v>4</v>
      </c>
      <c r="D11" s="39" t="s">
        <v>68</v>
      </c>
      <c r="E11" s="39" t="s">
        <v>71</v>
      </c>
      <c r="F11" s="3">
        <v>0.15</v>
      </c>
      <c r="G11" s="39" t="s">
        <v>113</v>
      </c>
      <c r="H11" s="39" t="s">
        <v>120</v>
      </c>
      <c r="I11" s="39" t="s">
        <v>123</v>
      </c>
      <c r="J11" s="4">
        <v>112</v>
      </c>
      <c r="K11" s="4">
        <v>146.72</v>
      </c>
      <c r="L11" s="4">
        <v>448</v>
      </c>
      <c r="M11" s="4">
        <v>586.88</v>
      </c>
      <c r="N11">
        <v>11</v>
      </c>
      <c r="O11" s="39" t="s">
        <v>126</v>
      </c>
      <c r="P11" s="2">
        <v>2021</v>
      </c>
      <c r="Q11" s="4">
        <v>88.031999999999996</v>
      </c>
      <c r="R11" s="4">
        <v>34.72</v>
      </c>
      <c r="S11" s="4">
        <v>138.88</v>
      </c>
      <c r="T11" s="3">
        <v>0.12280701754385963</v>
      </c>
      <c r="U11" s="39" t="s">
        <v>166</v>
      </c>
      <c r="V11" s="39" t="b">
        <v>0</v>
      </c>
      <c r="W11" s="39" t="s">
        <v>177</v>
      </c>
      <c r="X11" s="39" t="s">
        <v>212</v>
      </c>
      <c r="Y11" s="4">
        <f t="shared" si="0"/>
        <v>12.712000000000003</v>
      </c>
      <c r="Z11" s="39">
        <f t="shared" si="1"/>
        <v>50.848000000000013</v>
      </c>
      <c r="AA11" s="4">
        <f t="shared" si="2"/>
        <v>498.84800000000001</v>
      </c>
      <c r="AB11" s="3">
        <f t="shared" si="3"/>
        <v>0.10193084867534803</v>
      </c>
    </row>
    <row r="12" spans="1:28">
      <c r="A12" s="38">
        <v>44207</v>
      </c>
      <c r="B12" s="39" t="s">
        <v>30</v>
      </c>
      <c r="C12" s="2">
        <v>4</v>
      </c>
      <c r="D12" s="39" t="s">
        <v>70</v>
      </c>
      <c r="E12" s="39" t="s">
        <v>71</v>
      </c>
      <c r="F12" s="3">
        <v>0.23</v>
      </c>
      <c r="G12" s="39" t="s">
        <v>80</v>
      </c>
      <c r="H12" s="39" t="s">
        <v>118</v>
      </c>
      <c r="I12" s="39" t="s">
        <v>122</v>
      </c>
      <c r="J12" s="4">
        <v>120</v>
      </c>
      <c r="K12" s="4">
        <v>162</v>
      </c>
      <c r="L12" s="4">
        <v>480</v>
      </c>
      <c r="M12" s="4">
        <v>648</v>
      </c>
      <c r="N12">
        <v>11</v>
      </c>
      <c r="O12" s="39" t="s">
        <v>126</v>
      </c>
      <c r="P12" s="2">
        <v>2021</v>
      </c>
      <c r="Q12" s="4">
        <v>149.04</v>
      </c>
      <c r="R12" s="4">
        <v>42</v>
      </c>
      <c r="S12" s="4">
        <v>168</v>
      </c>
      <c r="T12" s="3">
        <v>0.21875000000000008</v>
      </c>
      <c r="U12" s="39" t="s">
        <v>166</v>
      </c>
      <c r="V12" s="39" t="b">
        <v>0</v>
      </c>
      <c r="W12" s="39" t="s">
        <v>177</v>
      </c>
      <c r="X12" s="39" t="s">
        <v>214</v>
      </c>
      <c r="Y12" s="4">
        <f t="shared" si="0"/>
        <v>4.7399999999999949</v>
      </c>
      <c r="Z12" s="39">
        <f t="shared" si="1"/>
        <v>18.95999999999998</v>
      </c>
      <c r="AA12" s="4">
        <f t="shared" si="2"/>
        <v>498.96000000000004</v>
      </c>
      <c r="AB12" s="3">
        <f t="shared" si="3"/>
        <v>3.7999037999037956E-2</v>
      </c>
    </row>
    <row r="13" spans="1:28">
      <c r="A13" s="38">
        <v>44208</v>
      </c>
      <c r="B13" s="39" t="s">
        <v>30</v>
      </c>
      <c r="C13" s="2">
        <v>10</v>
      </c>
      <c r="D13" s="39" t="s">
        <v>71</v>
      </c>
      <c r="E13" s="39" t="s">
        <v>138</v>
      </c>
      <c r="F13" s="3">
        <v>0.16</v>
      </c>
      <c r="G13" s="39" t="s">
        <v>80</v>
      </c>
      <c r="H13" s="39" t="s">
        <v>118</v>
      </c>
      <c r="I13" s="39" t="s">
        <v>122</v>
      </c>
      <c r="J13" s="4">
        <v>120</v>
      </c>
      <c r="K13" s="4">
        <v>162</v>
      </c>
      <c r="L13" s="4">
        <v>1200</v>
      </c>
      <c r="M13" s="4">
        <v>1620</v>
      </c>
      <c r="N13">
        <v>12</v>
      </c>
      <c r="O13" s="39" t="s">
        <v>126</v>
      </c>
      <c r="P13" s="2">
        <v>2021</v>
      </c>
      <c r="Q13" s="4">
        <v>259.2</v>
      </c>
      <c r="R13" s="4">
        <v>42</v>
      </c>
      <c r="S13" s="4">
        <v>420</v>
      </c>
      <c r="T13" s="3">
        <v>0.23664122137404581</v>
      </c>
      <c r="U13" s="39" t="s">
        <v>166</v>
      </c>
      <c r="V13" s="39" t="b">
        <v>1</v>
      </c>
      <c r="W13" s="39" t="s">
        <v>177</v>
      </c>
      <c r="X13" s="39" t="s">
        <v>215</v>
      </c>
      <c r="Y13" s="4">
        <f t="shared" si="0"/>
        <v>16.079999999999984</v>
      </c>
      <c r="Z13" s="39">
        <f t="shared" si="1"/>
        <v>160.79999999999984</v>
      </c>
      <c r="AA13" s="4">
        <f t="shared" si="2"/>
        <v>1360.8</v>
      </c>
      <c r="AB13" s="3">
        <f t="shared" si="3"/>
        <v>0.11816578483245138</v>
      </c>
    </row>
    <row r="14" spans="1:28">
      <c r="A14" s="38">
        <v>44214</v>
      </c>
      <c r="B14" s="39" t="s">
        <v>31</v>
      </c>
      <c r="C14" s="2">
        <v>13</v>
      </c>
      <c r="D14" s="39" t="s">
        <v>70</v>
      </c>
      <c r="E14" s="39" t="s">
        <v>71</v>
      </c>
      <c r="F14" s="3">
        <v>0.51</v>
      </c>
      <c r="G14" s="39" t="s">
        <v>81</v>
      </c>
      <c r="H14" s="39" t="s">
        <v>118</v>
      </c>
      <c r="I14" s="39" t="s">
        <v>123</v>
      </c>
      <c r="J14" s="4">
        <v>76</v>
      </c>
      <c r="K14" s="4">
        <v>82.08</v>
      </c>
      <c r="L14" s="4">
        <v>988</v>
      </c>
      <c r="M14" s="4">
        <v>1067.04</v>
      </c>
      <c r="N14">
        <v>18</v>
      </c>
      <c r="O14" s="39" t="s">
        <v>126</v>
      </c>
      <c r="P14" s="2">
        <v>2021</v>
      </c>
      <c r="Q14" s="4">
        <v>544.19039999999995</v>
      </c>
      <c r="R14" s="4">
        <v>6.0799999999999983</v>
      </c>
      <c r="S14" s="4">
        <v>79.039999999999978</v>
      </c>
      <c r="T14" s="3">
        <v>0.25925925925925924</v>
      </c>
      <c r="U14" s="39" t="s">
        <v>166</v>
      </c>
      <c r="V14" s="39" t="b">
        <v>0</v>
      </c>
      <c r="W14" s="39" t="s">
        <v>177</v>
      </c>
      <c r="X14" s="39" t="s">
        <v>217</v>
      </c>
      <c r="Y14" s="4">
        <f t="shared" si="0"/>
        <v>-35.780799999999999</v>
      </c>
      <c r="Z14" s="39">
        <f t="shared" si="1"/>
        <v>-465.15039999999999</v>
      </c>
      <c r="AA14" s="4">
        <f t="shared" si="2"/>
        <v>522.84960000000001</v>
      </c>
      <c r="AB14" s="3">
        <f t="shared" si="3"/>
        <v>-0.88964474678760386</v>
      </c>
    </row>
    <row r="15" spans="1:28">
      <c r="A15" s="38">
        <v>44214</v>
      </c>
      <c r="B15" s="39" t="s">
        <v>32</v>
      </c>
      <c r="C15" s="2">
        <v>3</v>
      </c>
      <c r="D15" s="39" t="s">
        <v>71</v>
      </c>
      <c r="E15" s="39" t="s">
        <v>138</v>
      </c>
      <c r="F15" s="3">
        <v>0.09</v>
      </c>
      <c r="G15" s="39" t="s">
        <v>82</v>
      </c>
      <c r="H15" s="39" t="s">
        <v>117</v>
      </c>
      <c r="I15" s="39" t="s">
        <v>122</v>
      </c>
      <c r="J15" s="4">
        <v>141</v>
      </c>
      <c r="K15" s="4">
        <v>149</v>
      </c>
      <c r="L15" s="4">
        <v>423</v>
      </c>
      <c r="M15" s="4">
        <v>448.38</v>
      </c>
      <c r="N15">
        <v>18</v>
      </c>
      <c r="O15" s="39" t="s">
        <v>126</v>
      </c>
      <c r="P15" s="2">
        <v>2021</v>
      </c>
      <c r="Q15" s="4">
        <v>40.354199999999999</v>
      </c>
      <c r="R15" s="4">
        <v>8</v>
      </c>
      <c r="S15" s="4">
        <v>24</v>
      </c>
      <c r="T15" s="3">
        <v>0.25925925925925924</v>
      </c>
      <c r="U15" s="39" t="s">
        <v>149</v>
      </c>
      <c r="V15" s="39" t="b">
        <v>1</v>
      </c>
      <c r="W15" s="39" t="s">
        <v>177</v>
      </c>
      <c r="X15" s="39" t="s">
        <v>216</v>
      </c>
      <c r="Y15" s="4">
        <f t="shared" si="0"/>
        <v>-5.4099999999999966</v>
      </c>
      <c r="Z15" s="39">
        <f t="shared" si="1"/>
        <v>-16.22999999999999</v>
      </c>
      <c r="AA15" s="4">
        <f t="shared" si="2"/>
        <v>408.0258</v>
      </c>
      <c r="AB15" s="3">
        <f t="shared" si="3"/>
        <v>-3.9776896460959062E-2</v>
      </c>
    </row>
    <row r="16" spans="1:28">
      <c r="A16" s="38">
        <v>44215</v>
      </c>
      <c r="B16" s="39" t="s">
        <v>24</v>
      </c>
      <c r="C16" s="2">
        <v>6</v>
      </c>
      <c r="D16" s="39" t="s">
        <v>70</v>
      </c>
      <c r="E16" s="39" t="s">
        <v>138</v>
      </c>
      <c r="F16" s="3">
        <v>0.43</v>
      </c>
      <c r="G16" s="39" t="s">
        <v>77</v>
      </c>
      <c r="H16" s="39" t="s">
        <v>121</v>
      </c>
      <c r="I16" s="39" t="s">
        <v>125</v>
      </c>
      <c r="J16" s="4">
        <v>5</v>
      </c>
      <c r="K16" s="4">
        <v>6.7</v>
      </c>
      <c r="L16" s="4">
        <v>30</v>
      </c>
      <c r="M16" s="4">
        <v>40.200000000000003</v>
      </c>
      <c r="N16">
        <v>19</v>
      </c>
      <c r="O16" s="39" t="s">
        <v>126</v>
      </c>
      <c r="P16" s="2">
        <v>2021</v>
      </c>
      <c r="Q16" s="4">
        <v>17.286000000000001</v>
      </c>
      <c r="R16" s="4">
        <v>1.7</v>
      </c>
      <c r="S16" s="4">
        <v>10.199999999999999</v>
      </c>
      <c r="T16" s="3">
        <v>7.4074074074074056E-2</v>
      </c>
      <c r="U16" s="39" t="s">
        <v>149</v>
      </c>
      <c r="V16" s="39" t="b">
        <v>1</v>
      </c>
      <c r="W16" s="39" t="s">
        <v>177</v>
      </c>
      <c r="X16" s="39" t="s">
        <v>218</v>
      </c>
      <c r="Y16" s="4">
        <f t="shared" si="0"/>
        <v>-1.181</v>
      </c>
      <c r="Z16" s="39">
        <f t="shared" si="1"/>
        <v>-7.0860000000000003</v>
      </c>
      <c r="AA16" s="4">
        <f t="shared" si="2"/>
        <v>22.914000000000001</v>
      </c>
      <c r="AB16" s="3">
        <f t="shared" si="3"/>
        <v>-0.30924325739722441</v>
      </c>
    </row>
    <row r="17" spans="1:28">
      <c r="A17" s="38">
        <v>44216</v>
      </c>
      <c r="B17" s="39" t="s">
        <v>33</v>
      </c>
      <c r="C17" s="2">
        <v>4</v>
      </c>
      <c r="D17" s="39" t="s">
        <v>70</v>
      </c>
      <c r="E17" s="39" t="s">
        <v>138</v>
      </c>
      <c r="F17" s="3">
        <v>0.45</v>
      </c>
      <c r="G17" s="39" t="s">
        <v>83</v>
      </c>
      <c r="H17" s="39" t="s">
        <v>121</v>
      </c>
      <c r="I17" s="39" t="s">
        <v>124</v>
      </c>
      <c r="J17" s="4">
        <v>55</v>
      </c>
      <c r="K17" s="4">
        <v>58.3</v>
      </c>
      <c r="L17" s="4">
        <v>220</v>
      </c>
      <c r="M17" s="4">
        <v>233.2</v>
      </c>
      <c r="N17">
        <v>20</v>
      </c>
      <c r="O17" s="39" t="s">
        <v>126</v>
      </c>
      <c r="P17" s="2">
        <v>2021</v>
      </c>
      <c r="Q17" s="4">
        <v>104.94</v>
      </c>
      <c r="R17" s="4">
        <v>3.3</v>
      </c>
      <c r="S17" s="4">
        <v>13.2</v>
      </c>
      <c r="T17" s="3">
        <v>5.3526027030643651E-2</v>
      </c>
      <c r="U17" s="39" t="s">
        <v>166</v>
      </c>
      <c r="V17" s="39" t="b">
        <v>1</v>
      </c>
      <c r="W17" s="39" t="s">
        <v>177</v>
      </c>
      <c r="X17" s="39" t="s">
        <v>220</v>
      </c>
      <c r="Y17" s="4">
        <f t="shared" si="0"/>
        <v>-22.935000000000002</v>
      </c>
      <c r="Z17" s="39">
        <f t="shared" si="1"/>
        <v>-91.740000000000009</v>
      </c>
      <c r="AA17" s="4">
        <f t="shared" si="2"/>
        <v>128.26</v>
      </c>
      <c r="AB17" s="3">
        <f t="shared" si="3"/>
        <v>-0.71526586620926258</v>
      </c>
    </row>
    <row r="18" spans="1:28">
      <c r="A18" s="38">
        <v>44216</v>
      </c>
      <c r="B18" s="39" t="s">
        <v>34</v>
      </c>
      <c r="C18" s="2">
        <v>4</v>
      </c>
      <c r="D18" s="39" t="s">
        <v>70</v>
      </c>
      <c r="E18" s="39" t="s">
        <v>138</v>
      </c>
      <c r="F18" s="3">
        <v>0.53</v>
      </c>
      <c r="G18" s="39" t="s">
        <v>84</v>
      </c>
      <c r="H18" s="39" t="s">
        <v>117</v>
      </c>
      <c r="I18" s="39" t="s">
        <v>124</v>
      </c>
      <c r="J18" s="4">
        <v>61</v>
      </c>
      <c r="K18" s="4">
        <v>76.25</v>
      </c>
      <c r="L18" s="4">
        <v>244</v>
      </c>
      <c r="M18" s="4">
        <v>305</v>
      </c>
      <c r="N18">
        <v>20</v>
      </c>
      <c r="O18" s="39" t="s">
        <v>126</v>
      </c>
      <c r="P18" s="2">
        <v>2021</v>
      </c>
      <c r="Q18" s="4">
        <v>161.65</v>
      </c>
      <c r="R18" s="4">
        <v>15.25</v>
      </c>
      <c r="S18" s="4">
        <v>61</v>
      </c>
      <c r="T18" s="3">
        <v>0.2537313432835821</v>
      </c>
      <c r="U18" s="39" t="s">
        <v>166</v>
      </c>
      <c r="V18" s="39" t="b">
        <v>1</v>
      </c>
      <c r="W18" s="39" t="s">
        <v>177</v>
      </c>
      <c r="X18" s="39" t="s">
        <v>219</v>
      </c>
      <c r="Y18" s="4">
        <f t="shared" si="0"/>
        <v>-25.162500000000001</v>
      </c>
      <c r="Z18" s="39">
        <f t="shared" si="1"/>
        <v>-100.65</v>
      </c>
      <c r="AA18" s="4">
        <f t="shared" si="2"/>
        <v>143.35</v>
      </c>
      <c r="AB18" s="3">
        <f t="shared" si="3"/>
        <v>-0.7021276595744681</v>
      </c>
    </row>
    <row r="19" spans="1:28">
      <c r="A19" s="38">
        <v>44217</v>
      </c>
      <c r="B19" s="39" t="s">
        <v>23</v>
      </c>
      <c r="C19" s="2">
        <v>15</v>
      </c>
      <c r="D19" s="39" t="s">
        <v>68</v>
      </c>
      <c r="E19" s="39" t="s">
        <v>138</v>
      </c>
      <c r="F19" s="3">
        <v>0.34</v>
      </c>
      <c r="G19" s="39" t="s">
        <v>76</v>
      </c>
      <c r="H19" s="39" t="s">
        <v>119</v>
      </c>
      <c r="I19" s="39" t="s">
        <v>124</v>
      </c>
      <c r="J19" s="4">
        <v>44</v>
      </c>
      <c r="K19" s="4">
        <v>48.84</v>
      </c>
      <c r="L19" s="4">
        <v>660</v>
      </c>
      <c r="M19" s="4">
        <v>732.6</v>
      </c>
      <c r="N19">
        <v>21</v>
      </c>
      <c r="O19" s="39" t="s">
        <v>126</v>
      </c>
      <c r="P19" s="2">
        <v>2021</v>
      </c>
      <c r="Q19" s="4">
        <v>249.084</v>
      </c>
      <c r="R19" s="4">
        <v>4.84</v>
      </c>
      <c r="S19" s="4">
        <v>72.599999999999994</v>
      </c>
      <c r="T19" s="3">
        <v>5.6603773584905613E-2</v>
      </c>
      <c r="U19" s="39" t="s">
        <v>166</v>
      </c>
      <c r="V19" s="39" t="b">
        <v>1</v>
      </c>
      <c r="W19" s="39" t="s">
        <v>177</v>
      </c>
      <c r="X19" s="39" t="s">
        <v>222</v>
      </c>
      <c r="Y19" s="4">
        <f t="shared" si="0"/>
        <v>-11.765599999999999</v>
      </c>
      <c r="Z19" s="39">
        <f t="shared" si="1"/>
        <v>-176.48399999999998</v>
      </c>
      <c r="AA19" s="4">
        <f t="shared" si="2"/>
        <v>483.51600000000002</v>
      </c>
      <c r="AB19" s="3">
        <f t="shared" si="3"/>
        <v>-0.36500136500136493</v>
      </c>
    </row>
    <row r="20" spans="1:28">
      <c r="A20" s="38">
        <v>44217</v>
      </c>
      <c r="B20" s="39" t="s">
        <v>26</v>
      </c>
      <c r="C20" s="2">
        <v>9</v>
      </c>
      <c r="D20" s="39" t="s">
        <v>70</v>
      </c>
      <c r="E20" s="39" t="s">
        <v>71</v>
      </c>
      <c r="F20" s="3">
        <v>0.28000000000000003</v>
      </c>
      <c r="G20" s="39" t="s">
        <v>79</v>
      </c>
      <c r="H20" s="39" t="s">
        <v>119</v>
      </c>
      <c r="I20" s="39" t="s">
        <v>123</v>
      </c>
      <c r="J20" s="4">
        <v>71</v>
      </c>
      <c r="K20" s="4">
        <v>80.94</v>
      </c>
      <c r="L20" s="4">
        <v>639</v>
      </c>
      <c r="M20" s="4">
        <v>728.46</v>
      </c>
      <c r="N20">
        <v>21</v>
      </c>
      <c r="O20" s="39" t="s">
        <v>126</v>
      </c>
      <c r="P20" s="2">
        <v>2021</v>
      </c>
      <c r="Q20" s="4">
        <v>203.96879999999999</v>
      </c>
      <c r="R20" s="4">
        <v>9.94</v>
      </c>
      <c r="S20" s="4">
        <v>89.46</v>
      </c>
      <c r="T20" s="3">
        <v>0.2</v>
      </c>
      <c r="U20" s="39" t="s">
        <v>166</v>
      </c>
      <c r="V20" s="39" t="b">
        <v>0</v>
      </c>
      <c r="W20" s="39" t="s">
        <v>177</v>
      </c>
      <c r="X20" s="39" t="s">
        <v>221</v>
      </c>
      <c r="Y20" s="4">
        <f t="shared" si="0"/>
        <v>-12.723200000000006</v>
      </c>
      <c r="Z20" s="39">
        <f t="shared" si="1"/>
        <v>-114.50880000000005</v>
      </c>
      <c r="AA20" s="4">
        <f t="shared" si="2"/>
        <v>524.49120000000005</v>
      </c>
      <c r="AB20" s="3">
        <f t="shared" si="3"/>
        <v>-0.21832358674463945</v>
      </c>
    </row>
    <row r="21" spans="1:28">
      <c r="A21" s="38">
        <v>44217</v>
      </c>
      <c r="B21" s="39" t="s">
        <v>30</v>
      </c>
      <c r="C21" s="2">
        <v>6</v>
      </c>
      <c r="D21" s="39" t="s">
        <v>70</v>
      </c>
      <c r="E21" s="39" t="s">
        <v>71</v>
      </c>
      <c r="F21" s="3">
        <v>0</v>
      </c>
      <c r="G21" s="39" t="s">
        <v>80</v>
      </c>
      <c r="H21" s="39" t="s">
        <v>118</v>
      </c>
      <c r="I21" s="39" t="s">
        <v>122</v>
      </c>
      <c r="J21" s="4">
        <v>120</v>
      </c>
      <c r="K21" s="4">
        <v>162</v>
      </c>
      <c r="L21" s="4">
        <v>720</v>
      </c>
      <c r="M21" s="4">
        <v>972</v>
      </c>
      <c r="N21">
        <v>21</v>
      </c>
      <c r="O21" s="39" t="s">
        <v>126</v>
      </c>
      <c r="P21" s="2">
        <v>2021</v>
      </c>
      <c r="Q21" s="4">
        <v>0</v>
      </c>
      <c r="R21" s="4">
        <v>42</v>
      </c>
      <c r="S21" s="4">
        <v>252</v>
      </c>
      <c r="T21" s="3">
        <v>9.9099099099099169E-2</v>
      </c>
      <c r="U21" s="39" t="s">
        <v>166</v>
      </c>
      <c r="V21" s="39" t="b">
        <v>0</v>
      </c>
      <c r="W21" s="39" t="s">
        <v>177</v>
      </c>
      <c r="X21" s="39" t="s">
        <v>223</v>
      </c>
      <c r="Y21" s="4">
        <f t="shared" si="0"/>
        <v>42</v>
      </c>
      <c r="Z21" s="39">
        <f t="shared" si="1"/>
        <v>252</v>
      </c>
      <c r="AA21" s="4">
        <f t="shared" si="2"/>
        <v>972</v>
      </c>
      <c r="AB21" s="3">
        <f t="shared" si="3"/>
        <v>0.25925925925925924</v>
      </c>
    </row>
    <row r="22" spans="1:28">
      <c r="A22" s="38">
        <v>44221</v>
      </c>
      <c r="B22" s="39" t="s">
        <v>33</v>
      </c>
      <c r="C22" s="2">
        <v>6</v>
      </c>
      <c r="D22" s="39" t="s">
        <v>70</v>
      </c>
      <c r="E22" s="39" t="s">
        <v>138</v>
      </c>
      <c r="F22" s="3">
        <v>0.13</v>
      </c>
      <c r="G22" s="39" t="s">
        <v>83</v>
      </c>
      <c r="H22" s="39" t="s">
        <v>121</v>
      </c>
      <c r="I22" s="39" t="s">
        <v>124</v>
      </c>
      <c r="J22" s="4">
        <v>55</v>
      </c>
      <c r="K22" s="4">
        <v>58.3</v>
      </c>
      <c r="L22" s="4">
        <v>330</v>
      </c>
      <c r="M22" s="4">
        <v>349.8</v>
      </c>
      <c r="N22">
        <v>25</v>
      </c>
      <c r="O22" s="39" t="s">
        <v>126</v>
      </c>
      <c r="P22" s="2">
        <v>2021</v>
      </c>
      <c r="Q22" s="4">
        <v>45.473999999999997</v>
      </c>
      <c r="R22" s="4">
        <v>3.3</v>
      </c>
      <c r="S22" s="4">
        <v>19.8</v>
      </c>
      <c r="T22" s="3">
        <v>0.12280701754385961</v>
      </c>
      <c r="U22" s="39" t="s">
        <v>166</v>
      </c>
      <c r="V22" s="39" t="b">
        <v>1</v>
      </c>
      <c r="W22" s="39" t="s">
        <v>177</v>
      </c>
      <c r="X22" s="39" t="s">
        <v>225</v>
      </c>
      <c r="Y22" s="4">
        <f t="shared" si="0"/>
        <v>-4.2790000000000035</v>
      </c>
      <c r="Z22" s="39">
        <f t="shared" si="1"/>
        <v>-25.674000000000021</v>
      </c>
      <c r="AA22" s="4">
        <f t="shared" si="2"/>
        <v>304.32600000000002</v>
      </c>
      <c r="AB22" s="3">
        <f t="shared" si="3"/>
        <v>-8.436347863803953E-2</v>
      </c>
    </row>
    <row r="23" spans="1:28">
      <c r="A23" s="38">
        <v>44221</v>
      </c>
      <c r="B23" s="39" t="s">
        <v>24</v>
      </c>
      <c r="C23" s="2">
        <v>7</v>
      </c>
      <c r="D23" s="39" t="s">
        <v>70</v>
      </c>
      <c r="E23" s="39" t="s">
        <v>71</v>
      </c>
      <c r="F23" s="3">
        <v>0.25</v>
      </c>
      <c r="G23" s="39" t="s">
        <v>77</v>
      </c>
      <c r="H23" s="39" t="s">
        <v>121</v>
      </c>
      <c r="I23" s="39" t="s">
        <v>125</v>
      </c>
      <c r="J23" s="4">
        <v>5</v>
      </c>
      <c r="K23" s="4">
        <v>6.7</v>
      </c>
      <c r="L23" s="4">
        <v>35</v>
      </c>
      <c r="M23" s="4">
        <v>46.9</v>
      </c>
      <c r="N23">
        <v>25</v>
      </c>
      <c r="O23" s="39" t="s">
        <v>126</v>
      </c>
      <c r="P23" s="2">
        <v>2021</v>
      </c>
      <c r="Q23" s="4">
        <v>11.725</v>
      </c>
      <c r="R23" s="4">
        <v>1.7</v>
      </c>
      <c r="S23" s="4">
        <v>11.9</v>
      </c>
      <c r="T23" s="3">
        <v>0.25925925925925924</v>
      </c>
      <c r="U23" s="39" t="s">
        <v>166</v>
      </c>
      <c r="V23" s="39" t="b">
        <v>0</v>
      </c>
      <c r="W23" s="39" t="s">
        <v>177</v>
      </c>
      <c r="X23" s="39" t="s">
        <v>226</v>
      </c>
      <c r="Y23" s="4">
        <f t="shared" si="0"/>
        <v>2.5000000000000355E-2</v>
      </c>
      <c r="Z23" s="39">
        <f t="shared" si="1"/>
        <v>0.17500000000000249</v>
      </c>
      <c r="AA23" s="4">
        <f t="shared" si="2"/>
        <v>35.174999999999997</v>
      </c>
      <c r="AB23" s="3">
        <f t="shared" si="3"/>
        <v>4.9751243781095238E-3</v>
      </c>
    </row>
    <row r="24" spans="1:28">
      <c r="A24" s="38">
        <v>44221</v>
      </c>
      <c r="B24" s="39" t="s">
        <v>25</v>
      </c>
      <c r="C24" s="2">
        <v>14</v>
      </c>
      <c r="D24" s="39" t="s">
        <v>70</v>
      </c>
      <c r="E24" s="39" t="s">
        <v>71</v>
      </c>
      <c r="F24" s="3">
        <v>0.08</v>
      </c>
      <c r="G24" s="39" t="s">
        <v>78</v>
      </c>
      <c r="H24" s="39" t="s">
        <v>121</v>
      </c>
      <c r="I24" s="39" t="s">
        <v>123</v>
      </c>
      <c r="J24" s="4">
        <v>93</v>
      </c>
      <c r="K24" s="4">
        <v>104.16</v>
      </c>
      <c r="L24" s="4">
        <v>1302</v>
      </c>
      <c r="M24" s="4">
        <v>1458.24</v>
      </c>
      <c r="N24">
        <v>25</v>
      </c>
      <c r="O24" s="39" t="s">
        <v>126</v>
      </c>
      <c r="P24" s="2">
        <v>2021</v>
      </c>
      <c r="Q24" s="4">
        <v>116.6592</v>
      </c>
      <c r="R24" s="4">
        <v>11.16</v>
      </c>
      <c r="S24" s="4">
        <v>156.24</v>
      </c>
      <c r="T24" s="3">
        <v>0.25373134328358216</v>
      </c>
      <c r="U24" s="39" t="s">
        <v>166</v>
      </c>
      <c r="V24" s="39" t="b">
        <v>0</v>
      </c>
      <c r="W24" s="39" t="s">
        <v>177</v>
      </c>
      <c r="X24" s="39" t="s">
        <v>224</v>
      </c>
      <c r="Y24" s="4">
        <f t="shared" si="0"/>
        <v>2.8271999999999906</v>
      </c>
      <c r="Z24" s="39">
        <f t="shared" si="1"/>
        <v>39.580799999999869</v>
      </c>
      <c r="AA24" s="4">
        <f t="shared" si="2"/>
        <v>1341.5808</v>
      </c>
      <c r="AB24" s="3">
        <f t="shared" si="3"/>
        <v>2.9503105590062015E-2</v>
      </c>
    </row>
    <row r="25" spans="1:28">
      <c r="A25" s="38">
        <v>44222</v>
      </c>
      <c r="B25" s="39" t="s">
        <v>31</v>
      </c>
      <c r="C25" s="2">
        <v>9</v>
      </c>
      <c r="D25" s="39" t="s">
        <v>68</v>
      </c>
      <c r="E25" s="39" t="s">
        <v>138</v>
      </c>
      <c r="F25" s="3">
        <v>0.05</v>
      </c>
      <c r="G25" s="39" t="s">
        <v>81</v>
      </c>
      <c r="H25" s="39" t="s">
        <v>118</v>
      </c>
      <c r="I25" s="39" t="s">
        <v>123</v>
      </c>
      <c r="J25" s="4">
        <v>76</v>
      </c>
      <c r="K25" s="4">
        <v>82.08</v>
      </c>
      <c r="L25" s="4">
        <v>684</v>
      </c>
      <c r="M25" s="4">
        <v>738.72</v>
      </c>
      <c r="N25">
        <v>26</v>
      </c>
      <c r="O25" s="39" t="s">
        <v>126</v>
      </c>
      <c r="P25" s="2">
        <v>2021</v>
      </c>
      <c r="Q25" s="4">
        <v>36.936</v>
      </c>
      <c r="R25" s="4">
        <v>6.08</v>
      </c>
      <c r="S25" s="4">
        <v>54.72</v>
      </c>
      <c r="T25" s="3">
        <v>5.6603773584905613E-2</v>
      </c>
      <c r="U25" s="39" t="s">
        <v>166</v>
      </c>
      <c r="V25" s="39" t="b">
        <v>1</v>
      </c>
      <c r="W25" s="39" t="s">
        <v>177</v>
      </c>
      <c r="X25" s="39" t="s">
        <v>229</v>
      </c>
      <c r="Y25" s="4">
        <f t="shared" si="0"/>
        <v>1.9759999999999991</v>
      </c>
      <c r="Z25" s="39">
        <f t="shared" si="1"/>
        <v>17.783999999999992</v>
      </c>
      <c r="AA25" s="4">
        <f t="shared" si="2"/>
        <v>701.78399999999999</v>
      </c>
      <c r="AB25" s="3">
        <f t="shared" si="3"/>
        <v>2.5341130604288487E-2</v>
      </c>
    </row>
    <row r="26" spans="1:28">
      <c r="A26" s="38">
        <v>44222</v>
      </c>
      <c r="B26" s="39" t="s">
        <v>35</v>
      </c>
      <c r="C26" s="2">
        <v>7</v>
      </c>
      <c r="D26" s="39" t="s">
        <v>71</v>
      </c>
      <c r="E26" s="39" t="s">
        <v>138</v>
      </c>
      <c r="F26" s="3">
        <v>0.53</v>
      </c>
      <c r="G26" s="39" t="s">
        <v>85</v>
      </c>
      <c r="H26" s="39" t="s">
        <v>119</v>
      </c>
      <c r="I26" s="39" t="s">
        <v>123</v>
      </c>
      <c r="J26" s="4">
        <v>75</v>
      </c>
      <c r="K26" s="4">
        <v>85.5</v>
      </c>
      <c r="L26" s="4">
        <v>525</v>
      </c>
      <c r="M26" s="4">
        <v>598.5</v>
      </c>
      <c r="N26">
        <v>26</v>
      </c>
      <c r="O26" s="39" t="s">
        <v>126</v>
      </c>
      <c r="P26" s="2">
        <v>2021</v>
      </c>
      <c r="Q26" s="4">
        <v>317.20499999999998</v>
      </c>
      <c r="R26" s="4">
        <v>10.5</v>
      </c>
      <c r="S26" s="4">
        <v>73.5</v>
      </c>
      <c r="T26" s="3">
        <v>0.10714285714285711</v>
      </c>
      <c r="U26" s="39" t="s">
        <v>149</v>
      </c>
      <c r="V26" s="39" t="b">
        <v>1</v>
      </c>
      <c r="W26" s="39" t="s">
        <v>177</v>
      </c>
      <c r="X26" s="39" t="s">
        <v>228</v>
      </c>
      <c r="Y26" s="4">
        <f t="shared" si="0"/>
        <v>-34.815000000000005</v>
      </c>
      <c r="Z26" s="39">
        <f t="shared" si="1"/>
        <v>-243.70500000000004</v>
      </c>
      <c r="AA26" s="4">
        <f t="shared" si="2"/>
        <v>281.29500000000002</v>
      </c>
      <c r="AB26" s="3">
        <f t="shared" si="3"/>
        <v>-0.8663680477790221</v>
      </c>
    </row>
    <row r="27" spans="1:28">
      <c r="A27" s="38">
        <v>44222</v>
      </c>
      <c r="B27" s="39" t="s">
        <v>36</v>
      </c>
      <c r="C27" s="2">
        <v>7</v>
      </c>
      <c r="D27" s="39" t="s">
        <v>71</v>
      </c>
      <c r="E27" s="39" t="s">
        <v>71</v>
      </c>
      <c r="F27" s="3">
        <v>0.53</v>
      </c>
      <c r="G27" s="39" t="s">
        <v>86</v>
      </c>
      <c r="H27" s="39" t="s">
        <v>119</v>
      </c>
      <c r="I27" s="39" t="s">
        <v>123</v>
      </c>
      <c r="J27" s="4">
        <v>98</v>
      </c>
      <c r="K27" s="4">
        <v>103.88</v>
      </c>
      <c r="L27" s="4">
        <v>686</v>
      </c>
      <c r="M27" s="4">
        <v>727.16</v>
      </c>
      <c r="N27">
        <v>26</v>
      </c>
      <c r="O27" s="39" t="s">
        <v>126</v>
      </c>
      <c r="P27" s="2">
        <v>2021</v>
      </c>
      <c r="Q27" s="4">
        <v>385.39479999999998</v>
      </c>
      <c r="R27" s="4">
        <v>5.88</v>
      </c>
      <c r="S27" s="4">
        <v>41.16</v>
      </c>
      <c r="T27" s="3">
        <v>5.660377358490562E-2</v>
      </c>
      <c r="U27" s="39" t="s">
        <v>166</v>
      </c>
      <c r="V27" s="39" t="b">
        <v>0</v>
      </c>
      <c r="W27" s="39" t="s">
        <v>177</v>
      </c>
      <c r="X27" s="39" t="s">
        <v>227</v>
      </c>
      <c r="Y27" s="4">
        <f t="shared" si="0"/>
        <v>-49.176400000000008</v>
      </c>
      <c r="Z27" s="39">
        <f t="shared" si="1"/>
        <v>-344.23480000000006</v>
      </c>
      <c r="AA27" s="4">
        <f t="shared" si="2"/>
        <v>341.76519999999999</v>
      </c>
      <c r="AB27" s="3">
        <f t="shared" si="3"/>
        <v>-1.0072260136491371</v>
      </c>
    </row>
    <row r="28" spans="1:28">
      <c r="A28" s="38">
        <v>44223</v>
      </c>
      <c r="B28" s="39" t="s">
        <v>37</v>
      </c>
      <c r="C28" s="2">
        <v>7</v>
      </c>
      <c r="D28" s="39" t="s">
        <v>68</v>
      </c>
      <c r="E28" s="39" t="s">
        <v>71</v>
      </c>
      <c r="F28" s="3">
        <v>0.35</v>
      </c>
      <c r="G28" s="39" t="s">
        <v>87</v>
      </c>
      <c r="H28" s="39" t="s">
        <v>118</v>
      </c>
      <c r="I28" s="39" t="s">
        <v>123</v>
      </c>
      <c r="J28" s="4">
        <v>90</v>
      </c>
      <c r="K28" s="4">
        <v>115.2</v>
      </c>
      <c r="L28" s="4">
        <v>630</v>
      </c>
      <c r="M28" s="4">
        <v>806.4</v>
      </c>
      <c r="N28">
        <v>27</v>
      </c>
      <c r="O28" s="39" t="s">
        <v>126</v>
      </c>
      <c r="P28" s="2">
        <v>2021</v>
      </c>
      <c r="Q28" s="4">
        <v>282.24</v>
      </c>
      <c r="R28" s="4">
        <v>25.2</v>
      </c>
      <c r="S28" s="4">
        <v>176.4</v>
      </c>
      <c r="T28" s="3">
        <v>7.4074074074074056E-2</v>
      </c>
      <c r="U28" s="39" t="s">
        <v>166</v>
      </c>
      <c r="V28" s="39" t="b">
        <v>0</v>
      </c>
      <c r="W28" s="39" t="s">
        <v>177</v>
      </c>
      <c r="X28" s="39" t="s">
        <v>231</v>
      </c>
      <c r="Y28" s="4">
        <f t="shared" si="0"/>
        <v>-15.120000000000005</v>
      </c>
      <c r="Z28" s="39">
        <f t="shared" si="1"/>
        <v>-105.84000000000003</v>
      </c>
      <c r="AA28" s="4">
        <f t="shared" si="2"/>
        <v>524.16</v>
      </c>
      <c r="AB28" s="3">
        <f t="shared" si="3"/>
        <v>-0.20192307692307698</v>
      </c>
    </row>
    <row r="29" spans="1:28">
      <c r="A29" s="38">
        <v>44223</v>
      </c>
      <c r="B29" s="39" t="s">
        <v>38</v>
      </c>
      <c r="C29" s="2">
        <v>3</v>
      </c>
      <c r="D29" s="39" t="s">
        <v>68</v>
      </c>
      <c r="E29" s="39" t="s">
        <v>71</v>
      </c>
      <c r="F29" s="3">
        <v>0.22</v>
      </c>
      <c r="G29" s="39" t="s">
        <v>88</v>
      </c>
      <c r="H29" s="39" t="s">
        <v>121</v>
      </c>
      <c r="I29" s="39" t="s">
        <v>123</v>
      </c>
      <c r="J29" s="4">
        <v>89</v>
      </c>
      <c r="K29" s="4">
        <v>117.48</v>
      </c>
      <c r="L29" s="4">
        <v>267</v>
      </c>
      <c r="M29" s="4">
        <v>352.44</v>
      </c>
      <c r="N29">
        <v>27</v>
      </c>
      <c r="O29" s="39" t="s">
        <v>126</v>
      </c>
      <c r="P29" s="2">
        <v>2021</v>
      </c>
      <c r="Q29" s="4">
        <v>77.536799999999999</v>
      </c>
      <c r="R29" s="4">
        <v>28.48</v>
      </c>
      <c r="S29" s="4">
        <v>85.44</v>
      </c>
      <c r="T29" s="3">
        <v>0.12280701754385964</v>
      </c>
      <c r="U29" s="39" t="s">
        <v>166</v>
      </c>
      <c r="V29" s="39" t="b">
        <v>0</v>
      </c>
      <c r="W29" s="39" t="s">
        <v>177</v>
      </c>
      <c r="X29" s="39" t="s">
        <v>230</v>
      </c>
      <c r="Y29" s="4">
        <f t="shared" si="0"/>
        <v>2.6343999999999994</v>
      </c>
      <c r="Z29" s="39">
        <f t="shared" si="1"/>
        <v>7.9031999999999982</v>
      </c>
      <c r="AA29" s="4">
        <f t="shared" si="2"/>
        <v>274.90319999999997</v>
      </c>
      <c r="AB29" s="3">
        <f t="shared" si="3"/>
        <v>2.8749028749028745E-2</v>
      </c>
    </row>
    <row r="30" spans="1:28">
      <c r="A30" s="38">
        <v>44224</v>
      </c>
      <c r="B30" s="39" t="s">
        <v>23</v>
      </c>
      <c r="C30" s="2">
        <v>10</v>
      </c>
      <c r="D30" s="39" t="s">
        <v>71</v>
      </c>
      <c r="E30" s="39" t="s">
        <v>138</v>
      </c>
      <c r="F30" s="3">
        <v>0.5</v>
      </c>
      <c r="G30" s="39" t="s">
        <v>76</v>
      </c>
      <c r="H30" s="39" t="s">
        <v>119</v>
      </c>
      <c r="I30" s="39" t="s">
        <v>124</v>
      </c>
      <c r="J30" s="4">
        <v>44</v>
      </c>
      <c r="K30" s="4">
        <v>48.84</v>
      </c>
      <c r="L30" s="4">
        <v>440</v>
      </c>
      <c r="M30" s="4">
        <v>488.4</v>
      </c>
      <c r="N30">
        <v>28</v>
      </c>
      <c r="O30" s="39" t="s">
        <v>126</v>
      </c>
      <c r="P30" s="2">
        <v>2021</v>
      </c>
      <c r="Q30" s="4">
        <v>244.2</v>
      </c>
      <c r="R30" s="4">
        <v>4.84</v>
      </c>
      <c r="S30" s="4">
        <v>48.4</v>
      </c>
      <c r="T30" s="3">
        <v>0.24242424242424246</v>
      </c>
      <c r="U30" s="39" t="s">
        <v>166</v>
      </c>
      <c r="V30" s="39" t="b">
        <v>1</v>
      </c>
      <c r="W30" s="39" t="s">
        <v>177</v>
      </c>
      <c r="X30" s="39" t="s">
        <v>232</v>
      </c>
      <c r="Y30" s="4">
        <f t="shared" si="0"/>
        <v>-19.579999999999998</v>
      </c>
      <c r="Z30" s="39">
        <f t="shared" si="1"/>
        <v>-195.79999999999998</v>
      </c>
      <c r="AA30" s="4">
        <f t="shared" si="2"/>
        <v>244.2</v>
      </c>
      <c r="AB30" s="3">
        <f t="shared" si="3"/>
        <v>-0.80180180180180172</v>
      </c>
    </row>
    <row r="31" spans="1:28">
      <c r="A31" s="38">
        <v>44224</v>
      </c>
      <c r="B31" s="39" t="s">
        <v>39</v>
      </c>
      <c r="C31" s="2">
        <v>2</v>
      </c>
      <c r="D31" s="39" t="s">
        <v>70</v>
      </c>
      <c r="E31" s="39" t="s">
        <v>138</v>
      </c>
      <c r="F31" s="3">
        <v>0.28000000000000003</v>
      </c>
      <c r="G31" s="39" t="s">
        <v>89</v>
      </c>
      <c r="H31" s="39" t="s">
        <v>121</v>
      </c>
      <c r="I31" s="39" t="s">
        <v>124</v>
      </c>
      <c r="J31" s="4">
        <v>47</v>
      </c>
      <c r="K31" s="4">
        <v>53.11</v>
      </c>
      <c r="L31" s="4">
        <v>94</v>
      </c>
      <c r="M31" s="4">
        <v>106.22</v>
      </c>
      <c r="N31">
        <v>28</v>
      </c>
      <c r="O31" s="39" t="s">
        <v>126</v>
      </c>
      <c r="P31" s="2">
        <v>2021</v>
      </c>
      <c r="Q31" s="4">
        <v>29.741599999999998</v>
      </c>
      <c r="R31" s="4">
        <v>6.11</v>
      </c>
      <c r="S31" s="4">
        <v>12.22</v>
      </c>
      <c r="T31" s="3">
        <v>0.21875000000000006</v>
      </c>
      <c r="U31" s="39" t="s">
        <v>166</v>
      </c>
      <c r="V31" s="39" t="b">
        <v>1</v>
      </c>
      <c r="W31" s="39" t="s">
        <v>177</v>
      </c>
      <c r="X31" s="39" t="s">
        <v>233</v>
      </c>
      <c r="Y31" s="4">
        <f t="shared" si="0"/>
        <v>-8.7608000000000033</v>
      </c>
      <c r="Z31" s="39">
        <f t="shared" si="1"/>
        <v>-17.521600000000007</v>
      </c>
      <c r="AA31" s="4">
        <f t="shared" si="2"/>
        <v>76.478399999999993</v>
      </c>
      <c r="AB31" s="3">
        <f t="shared" si="3"/>
        <v>-0.22910521140609647</v>
      </c>
    </row>
    <row r="32" spans="1:28">
      <c r="A32" s="38">
        <v>44229</v>
      </c>
      <c r="B32" s="39" t="s">
        <v>40</v>
      </c>
      <c r="C32" s="2">
        <v>7</v>
      </c>
      <c r="D32" s="39" t="s">
        <v>71</v>
      </c>
      <c r="E32" s="39" t="s">
        <v>71</v>
      </c>
      <c r="F32" s="3">
        <v>0.24</v>
      </c>
      <c r="G32" s="39" t="s">
        <v>90</v>
      </c>
      <c r="H32" s="39" t="s">
        <v>120</v>
      </c>
      <c r="I32" s="39" t="s">
        <v>122</v>
      </c>
      <c r="J32" s="4">
        <v>148</v>
      </c>
      <c r="K32" s="4">
        <v>164.28</v>
      </c>
      <c r="L32" s="4">
        <v>1036</v>
      </c>
      <c r="M32" s="4">
        <v>1149.96</v>
      </c>
      <c r="N32">
        <v>2</v>
      </c>
      <c r="O32" s="39" t="s">
        <v>127</v>
      </c>
      <c r="P32" s="2">
        <v>2021</v>
      </c>
      <c r="Q32" s="4">
        <v>275.99040000000002</v>
      </c>
      <c r="R32" s="4">
        <v>16.28</v>
      </c>
      <c r="S32" s="4">
        <v>113.96</v>
      </c>
      <c r="T32" s="3">
        <v>0.1150442477876106</v>
      </c>
      <c r="U32" s="39" t="s">
        <v>166</v>
      </c>
      <c r="V32" s="39" t="b">
        <v>0</v>
      </c>
      <c r="W32" s="39" t="s">
        <v>175</v>
      </c>
      <c r="X32" s="39" t="s">
        <v>234</v>
      </c>
      <c r="Y32" s="4">
        <f t="shared" si="0"/>
        <v>-23.147199999999998</v>
      </c>
      <c r="Z32" s="39">
        <f t="shared" si="1"/>
        <v>-162.03039999999999</v>
      </c>
      <c r="AA32" s="4">
        <f t="shared" si="2"/>
        <v>873.96960000000001</v>
      </c>
      <c r="AB32" s="3">
        <f t="shared" si="3"/>
        <v>-0.18539592223802748</v>
      </c>
    </row>
    <row r="33" spans="1:28">
      <c r="A33" s="38">
        <v>44230</v>
      </c>
      <c r="B33" s="39" t="s">
        <v>41</v>
      </c>
      <c r="C33" s="2">
        <v>13</v>
      </c>
      <c r="D33" s="39" t="s">
        <v>70</v>
      </c>
      <c r="E33" s="39" t="s">
        <v>71</v>
      </c>
      <c r="F33" s="3">
        <v>0.2</v>
      </c>
      <c r="G33" s="39" t="s">
        <v>91</v>
      </c>
      <c r="H33" s="39" t="s">
        <v>120</v>
      </c>
      <c r="I33" s="39" t="s">
        <v>125</v>
      </c>
      <c r="J33" s="4">
        <v>13</v>
      </c>
      <c r="K33" s="4">
        <v>16.64</v>
      </c>
      <c r="L33" s="4">
        <v>169</v>
      </c>
      <c r="M33" s="4">
        <v>216.32</v>
      </c>
      <c r="N33">
        <v>3</v>
      </c>
      <c r="O33" s="39" t="s">
        <v>127</v>
      </c>
      <c r="P33" s="2">
        <v>2021</v>
      </c>
      <c r="Q33" s="4">
        <v>43.264000000000003</v>
      </c>
      <c r="R33" s="4">
        <v>3.64</v>
      </c>
      <c r="S33" s="4">
        <v>47.32</v>
      </c>
      <c r="T33" s="3">
        <v>9.9099099099099169E-2</v>
      </c>
      <c r="U33" s="39" t="s">
        <v>166</v>
      </c>
      <c r="V33" s="39" t="b">
        <v>0</v>
      </c>
      <c r="W33" s="39" t="s">
        <v>175</v>
      </c>
      <c r="X33" s="39" t="s">
        <v>235</v>
      </c>
      <c r="Y33" s="4">
        <f t="shared" si="0"/>
        <v>0.31200000000000117</v>
      </c>
      <c r="Z33" s="39">
        <f t="shared" si="1"/>
        <v>4.0560000000000151</v>
      </c>
      <c r="AA33" s="4">
        <f t="shared" si="2"/>
        <v>173.05599999999998</v>
      </c>
      <c r="AB33" s="3">
        <f t="shared" si="3"/>
        <v>2.343750000000009E-2</v>
      </c>
    </row>
    <row r="34" spans="1:28">
      <c r="A34" s="38">
        <v>44230</v>
      </c>
      <c r="B34" s="39" t="s">
        <v>42</v>
      </c>
      <c r="C34" s="2">
        <v>2</v>
      </c>
      <c r="D34" s="39" t="s">
        <v>68</v>
      </c>
      <c r="E34" s="39" t="s">
        <v>138</v>
      </c>
      <c r="F34" s="3">
        <v>0.45</v>
      </c>
      <c r="G34" s="39" t="s">
        <v>92</v>
      </c>
      <c r="H34" s="39" t="s">
        <v>117</v>
      </c>
      <c r="I34" s="39" t="s">
        <v>122</v>
      </c>
      <c r="J34" s="4">
        <v>121</v>
      </c>
      <c r="K34" s="4">
        <v>141.57</v>
      </c>
      <c r="L34" s="4">
        <v>242</v>
      </c>
      <c r="M34" s="4">
        <v>283.14</v>
      </c>
      <c r="N34">
        <v>3</v>
      </c>
      <c r="O34" s="39" t="s">
        <v>127</v>
      </c>
      <c r="P34" s="2">
        <v>2021</v>
      </c>
      <c r="Q34" s="4">
        <v>127.413</v>
      </c>
      <c r="R34" s="4">
        <v>20.57</v>
      </c>
      <c r="S34" s="4">
        <v>41.14</v>
      </c>
      <c r="T34" s="3">
        <v>9.90990990990991E-2</v>
      </c>
      <c r="U34" s="39" t="s">
        <v>149</v>
      </c>
      <c r="V34" s="39" t="b">
        <v>1</v>
      </c>
      <c r="W34" s="39" t="s">
        <v>175</v>
      </c>
      <c r="X34" s="39" t="s">
        <v>236</v>
      </c>
      <c r="Y34" s="4">
        <f t="shared" si="0"/>
        <v>-43.136500000000012</v>
      </c>
      <c r="Z34" s="39">
        <f t="shared" si="1"/>
        <v>-86.273000000000025</v>
      </c>
      <c r="AA34" s="4">
        <f t="shared" si="2"/>
        <v>155.72699999999998</v>
      </c>
      <c r="AB34" s="3">
        <f t="shared" si="3"/>
        <v>-0.55400155400155426</v>
      </c>
    </row>
    <row r="35" spans="1:28">
      <c r="A35" s="38">
        <v>44231</v>
      </c>
      <c r="B35" s="39" t="s">
        <v>28</v>
      </c>
      <c r="C35" s="2">
        <v>4</v>
      </c>
      <c r="D35" s="39" t="s">
        <v>71</v>
      </c>
      <c r="E35" s="39" t="s">
        <v>71</v>
      </c>
      <c r="F35" s="3">
        <v>0.06</v>
      </c>
      <c r="G35" s="39" t="s">
        <v>93</v>
      </c>
      <c r="H35" s="39" t="s">
        <v>118</v>
      </c>
      <c r="I35" s="39" t="s">
        <v>123</v>
      </c>
      <c r="J35" s="4">
        <v>67</v>
      </c>
      <c r="K35" s="4">
        <v>85.76</v>
      </c>
      <c r="L35" s="4">
        <v>268</v>
      </c>
      <c r="M35" s="4">
        <v>343.04</v>
      </c>
      <c r="N35">
        <v>4</v>
      </c>
      <c r="O35" s="39" t="s">
        <v>127</v>
      </c>
      <c r="P35" s="2">
        <v>2021</v>
      </c>
      <c r="Q35" s="4">
        <v>20.5824</v>
      </c>
      <c r="R35" s="4">
        <v>18.760000000000002</v>
      </c>
      <c r="S35" s="4">
        <v>75.040000000000006</v>
      </c>
      <c r="T35" s="3">
        <v>0.14529914529914525</v>
      </c>
      <c r="U35" s="39" t="s">
        <v>166</v>
      </c>
      <c r="V35" s="39" t="b">
        <v>0</v>
      </c>
      <c r="W35" s="39" t="s">
        <v>175</v>
      </c>
      <c r="X35" s="39" t="s">
        <v>237</v>
      </c>
      <c r="Y35" s="4">
        <f t="shared" si="0"/>
        <v>13.614400000000003</v>
      </c>
      <c r="Z35" s="39">
        <f t="shared" si="1"/>
        <v>54.457600000000014</v>
      </c>
      <c r="AA35" s="4">
        <f t="shared" si="2"/>
        <v>322.45760000000001</v>
      </c>
      <c r="AB35" s="3">
        <f t="shared" si="3"/>
        <v>0.1688829787234043</v>
      </c>
    </row>
    <row r="36" spans="1:28">
      <c r="A36" s="38">
        <v>44232</v>
      </c>
      <c r="B36" s="39" t="s">
        <v>43</v>
      </c>
      <c r="C36" s="2">
        <v>7</v>
      </c>
      <c r="D36" s="39" t="s">
        <v>71</v>
      </c>
      <c r="E36" s="39" t="s">
        <v>138</v>
      </c>
      <c r="F36" s="3">
        <v>0.37</v>
      </c>
      <c r="G36" s="39" t="s">
        <v>94</v>
      </c>
      <c r="H36" s="39" t="s">
        <v>118</v>
      </c>
      <c r="I36" s="39" t="s">
        <v>123</v>
      </c>
      <c r="J36" s="4">
        <v>67</v>
      </c>
      <c r="K36" s="4">
        <v>83.08</v>
      </c>
      <c r="L36" s="4">
        <v>469</v>
      </c>
      <c r="M36" s="4">
        <v>581.55999999999995</v>
      </c>
      <c r="N36">
        <v>5</v>
      </c>
      <c r="O36" s="39" t="s">
        <v>127</v>
      </c>
      <c r="P36" s="2">
        <v>2021</v>
      </c>
      <c r="Q36" s="4">
        <v>215.1772</v>
      </c>
      <c r="R36" s="4">
        <v>16.079999999999998</v>
      </c>
      <c r="S36" s="4">
        <v>112.56</v>
      </c>
      <c r="T36" s="3">
        <v>0.21875000000000003</v>
      </c>
      <c r="U36" s="39" t="s">
        <v>166</v>
      </c>
      <c r="V36" s="39" t="b">
        <v>1</v>
      </c>
      <c r="W36" s="39" t="s">
        <v>175</v>
      </c>
      <c r="X36" s="39" t="s">
        <v>239</v>
      </c>
      <c r="Y36" s="4">
        <f t="shared" si="0"/>
        <v>-14.659599999999998</v>
      </c>
      <c r="Z36" s="39">
        <f t="shared" si="1"/>
        <v>-102.61719999999998</v>
      </c>
      <c r="AA36" s="4">
        <f t="shared" si="2"/>
        <v>366.38279999999997</v>
      </c>
      <c r="AB36" s="3">
        <f t="shared" si="3"/>
        <v>-0.28008192524321551</v>
      </c>
    </row>
    <row r="37" spans="1:28">
      <c r="A37" s="38">
        <v>44232</v>
      </c>
      <c r="B37" s="39" t="s">
        <v>44</v>
      </c>
      <c r="C37" s="2">
        <v>1</v>
      </c>
      <c r="D37" s="39" t="s">
        <v>70</v>
      </c>
      <c r="E37" s="39" t="s">
        <v>138</v>
      </c>
      <c r="F37" s="3">
        <v>0.37</v>
      </c>
      <c r="G37" s="39" t="s">
        <v>95</v>
      </c>
      <c r="H37" s="39" t="s">
        <v>119</v>
      </c>
      <c r="I37" s="39" t="s">
        <v>122</v>
      </c>
      <c r="J37" s="4">
        <v>133</v>
      </c>
      <c r="K37" s="4">
        <v>155.61000000000001</v>
      </c>
      <c r="L37" s="4">
        <v>133</v>
      </c>
      <c r="M37" s="4">
        <v>155.61000000000001</v>
      </c>
      <c r="N37">
        <v>5</v>
      </c>
      <c r="O37" s="39" t="s">
        <v>127</v>
      </c>
      <c r="P37" s="2">
        <v>2021</v>
      </c>
      <c r="Q37" s="4">
        <v>57.575699999999998</v>
      </c>
      <c r="R37" s="4">
        <v>22.61</v>
      </c>
      <c r="S37" s="4">
        <v>22.61</v>
      </c>
      <c r="T37" s="3">
        <v>0.21875000000000006</v>
      </c>
      <c r="U37" s="39" t="s">
        <v>166</v>
      </c>
      <c r="V37" s="39" t="b">
        <v>1</v>
      </c>
      <c r="W37" s="39" t="s">
        <v>175</v>
      </c>
      <c r="X37" s="39" t="s">
        <v>238</v>
      </c>
      <c r="Y37" s="4">
        <f t="shared" si="0"/>
        <v>-34.965699999999998</v>
      </c>
      <c r="Z37" s="39">
        <f t="shared" si="1"/>
        <v>-34.965699999999998</v>
      </c>
      <c r="AA37" s="4">
        <f t="shared" si="2"/>
        <v>98.034300000000016</v>
      </c>
      <c r="AB37" s="3">
        <f t="shared" si="3"/>
        <v>-0.35666802333468994</v>
      </c>
    </row>
    <row r="38" spans="1:28">
      <c r="A38" s="38">
        <v>44233</v>
      </c>
      <c r="B38" s="39" t="s">
        <v>24</v>
      </c>
      <c r="C38" s="2">
        <v>1</v>
      </c>
      <c r="D38" s="39" t="s">
        <v>70</v>
      </c>
      <c r="E38" s="39" t="s">
        <v>138</v>
      </c>
      <c r="F38" s="3">
        <v>0.47</v>
      </c>
      <c r="G38" s="39" t="s">
        <v>77</v>
      </c>
      <c r="H38" s="39" t="s">
        <v>121</v>
      </c>
      <c r="I38" s="39" t="s">
        <v>125</v>
      </c>
      <c r="J38" s="4">
        <v>5</v>
      </c>
      <c r="K38" s="4">
        <v>6.7</v>
      </c>
      <c r="L38" s="4">
        <v>5</v>
      </c>
      <c r="M38" s="4">
        <v>6.7</v>
      </c>
      <c r="N38">
        <v>6</v>
      </c>
      <c r="O38" s="39" t="s">
        <v>127</v>
      </c>
      <c r="P38" s="2">
        <v>2021</v>
      </c>
      <c r="Q38" s="4">
        <v>3.149</v>
      </c>
      <c r="R38" s="4">
        <v>1.7</v>
      </c>
      <c r="S38" s="4">
        <v>1.7</v>
      </c>
      <c r="T38" s="3">
        <v>0.14529914529914537</v>
      </c>
      <c r="U38" s="39" t="s">
        <v>166</v>
      </c>
      <c r="V38" s="39" t="b">
        <v>1</v>
      </c>
      <c r="W38" s="39" t="s">
        <v>175</v>
      </c>
      <c r="X38" s="39" t="s">
        <v>240</v>
      </c>
      <c r="Y38" s="4">
        <f t="shared" si="0"/>
        <v>-1.4489999999999998</v>
      </c>
      <c r="Z38" s="39">
        <f t="shared" si="1"/>
        <v>-1.4489999999999998</v>
      </c>
      <c r="AA38" s="4">
        <f t="shared" si="2"/>
        <v>3.5510000000000002</v>
      </c>
      <c r="AB38" s="3">
        <f t="shared" si="3"/>
        <v>-0.40805406927626015</v>
      </c>
    </row>
    <row r="39" spans="1:28">
      <c r="A39" s="38">
        <v>44236</v>
      </c>
      <c r="B39" s="39" t="s">
        <v>33</v>
      </c>
      <c r="C39" s="2">
        <v>14</v>
      </c>
      <c r="D39" s="39" t="s">
        <v>70</v>
      </c>
      <c r="E39" s="39" t="s">
        <v>71</v>
      </c>
      <c r="F39" s="3">
        <v>0.02</v>
      </c>
      <c r="G39" s="39" t="s">
        <v>83</v>
      </c>
      <c r="H39" s="39" t="s">
        <v>121</v>
      </c>
      <c r="I39" s="39" t="s">
        <v>124</v>
      </c>
      <c r="J39" s="4">
        <v>55</v>
      </c>
      <c r="K39" s="4">
        <v>58.3</v>
      </c>
      <c r="L39" s="4">
        <v>770</v>
      </c>
      <c r="M39" s="4">
        <v>816.2</v>
      </c>
      <c r="N39">
        <v>9</v>
      </c>
      <c r="O39" s="39" t="s">
        <v>127</v>
      </c>
      <c r="P39" s="2">
        <v>2021</v>
      </c>
      <c r="Q39" s="4">
        <v>16.324000000000002</v>
      </c>
      <c r="R39" s="4">
        <v>3.3</v>
      </c>
      <c r="S39" s="4">
        <v>46.2</v>
      </c>
      <c r="T39" s="3">
        <v>0.19354838709677419</v>
      </c>
      <c r="U39" s="39" t="s">
        <v>166</v>
      </c>
      <c r="V39" s="39" t="b">
        <v>0</v>
      </c>
      <c r="W39" s="39" t="s">
        <v>175</v>
      </c>
      <c r="X39" s="39" t="s">
        <v>241</v>
      </c>
      <c r="Y39" s="4">
        <f t="shared" si="0"/>
        <v>2.1340000000000003</v>
      </c>
      <c r="Z39" s="39">
        <f t="shared" si="1"/>
        <v>29.876000000000005</v>
      </c>
      <c r="AA39" s="4">
        <f t="shared" si="2"/>
        <v>799.87600000000009</v>
      </c>
      <c r="AB39" s="3">
        <f t="shared" si="3"/>
        <v>3.7350789372352713E-2</v>
      </c>
    </row>
    <row r="40" spans="1:28">
      <c r="A40" s="38">
        <v>44239</v>
      </c>
      <c r="B40" s="39" t="s">
        <v>45</v>
      </c>
      <c r="C40" s="2">
        <v>7</v>
      </c>
      <c r="D40" s="39" t="s">
        <v>70</v>
      </c>
      <c r="E40" s="39" t="s">
        <v>138</v>
      </c>
      <c r="F40" s="3">
        <v>0.49</v>
      </c>
      <c r="G40" s="39" t="s">
        <v>96</v>
      </c>
      <c r="H40" s="39" t="s">
        <v>119</v>
      </c>
      <c r="I40" s="39" t="s">
        <v>123</v>
      </c>
      <c r="J40" s="4">
        <v>83</v>
      </c>
      <c r="K40" s="4">
        <v>94.62</v>
      </c>
      <c r="L40" s="4">
        <v>581</v>
      </c>
      <c r="M40" s="4">
        <v>662.34</v>
      </c>
      <c r="N40">
        <v>12</v>
      </c>
      <c r="O40" s="39" t="s">
        <v>127</v>
      </c>
      <c r="P40" s="2">
        <v>2021</v>
      </c>
      <c r="Q40" s="4">
        <v>324.54660000000001</v>
      </c>
      <c r="R40" s="4">
        <v>11.62</v>
      </c>
      <c r="S40" s="4">
        <v>81.34</v>
      </c>
      <c r="T40" s="3">
        <v>0.19354838709677416</v>
      </c>
      <c r="U40" s="39" t="s">
        <v>166</v>
      </c>
      <c r="V40" s="39" t="b">
        <v>1</v>
      </c>
      <c r="W40" s="39" t="s">
        <v>175</v>
      </c>
      <c r="X40" s="39" t="s">
        <v>242</v>
      </c>
      <c r="Y40" s="4">
        <f t="shared" si="0"/>
        <v>-34.7438</v>
      </c>
      <c r="Z40" s="39">
        <f t="shared" si="1"/>
        <v>-243.20660000000001</v>
      </c>
      <c r="AA40" s="4">
        <f t="shared" si="2"/>
        <v>337.79340000000002</v>
      </c>
      <c r="AB40" s="3">
        <f t="shared" si="3"/>
        <v>-0.71998624011007906</v>
      </c>
    </row>
    <row r="41" spans="1:28">
      <c r="A41" s="38">
        <v>44239</v>
      </c>
      <c r="B41" s="39" t="s">
        <v>32</v>
      </c>
      <c r="C41" s="2">
        <v>9</v>
      </c>
      <c r="D41" s="39" t="s">
        <v>71</v>
      </c>
      <c r="E41" s="39" t="s">
        <v>138</v>
      </c>
      <c r="F41" s="3">
        <v>0.44</v>
      </c>
      <c r="G41" s="39" t="s">
        <v>82</v>
      </c>
      <c r="H41" s="39" t="s">
        <v>117</v>
      </c>
      <c r="I41" s="39" t="s">
        <v>122</v>
      </c>
      <c r="J41" s="4">
        <v>141</v>
      </c>
      <c r="K41" s="4">
        <v>149.46</v>
      </c>
      <c r="L41" s="4">
        <v>1269</v>
      </c>
      <c r="M41" s="4">
        <v>1345.14</v>
      </c>
      <c r="N41">
        <v>12</v>
      </c>
      <c r="O41" s="39" t="s">
        <v>127</v>
      </c>
      <c r="P41" s="2">
        <v>2021</v>
      </c>
      <c r="Q41" s="4">
        <v>591.86159999999995</v>
      </c>
      <c r="R41" s="4">
        <v>8.4600000000000009</v>
      </c>
      <c r="S41" s="4">
        <v>76.14</v>
      </c>
      <c r="T41" s="3">
        <v>0.2537313432835821</v>
      </c>
      <c r="U41" s="39" t="s">
        <v>149</v>
      </c>
      <c r="V41" s="39" t="b">
        <v>1</v>
      </c>
      <c r="W41" s="39" t="s">
        <v>175</v>
      </c>
      <c r="X41" s="39" t="s">
        <v>243</v>
      </c>
      <c r="Y41" s="4">
        <f t="shared" si="0"/>
        <v>-57.302399999999992</v>
      </c>
      <c r="Z41" s="39">
        <f t="shared" si="1"/>
        <v>-515.72159999999997</v>
      </c>
      <c r="AA41" s="4">
        <f t="shared" si="2"/>
        <v>753.27840000000015</v>
      </c>
      <c r="AB41" s="3">
        <f t="shared" si="3"/>
        <v>-0.68463611859838258</v>
      </c>
    </row>
    <row r="42" spans="1:28">
      <c r="A42" s="38">
        <v>44242</v>
      </c>
      <c r="B42" s="39" t="s">
        <v>46</v>
      </c>
      <c r="C42" s="2">
        <v>4</v>
      </c>
      <c r="D42" s="39" t="s">
        <v>70</v>
      </c>
      <c r="E42" s="39" t="s">
        <v>71</v>
      </c>
      <c r="F42" s="3">
        <v>0</v>
      </c>
      <c r="G42" s="39" t="s">
        <v>97</v>
      </c>
      <c r="H42" s="39" t="s">
        <v>121</v>
      </c>
      <c r="I42" s="39" t="s">
        <v>124</v>
      </c>
      <c r="J42" s="4">
        <v>48</v>
      </c>
      <c r="K42" s="4">
        <v>57.12</v>
      </c>
      <c r="L42" s="4">
        <v>192</v>
      </c>
      <c r="M42" s="4">
        <v>228.48</v>
      </c>
      <c r="N42">
        <v>15</v>
      </c>
      <c r="O42" s="39" t="s">
        <v>127</v>
      </c>
      <c r="P42" s="2">
        <v>2021</v>
      </c>
      <c r="Q42" s="4">
        <v>0</v>
      </c>
      <c r="R42" s="4">
        <v>9.1199999999999992</v>
      </c>
      <c r="S42" s="4">
        <v>36.479999999999997</v>
      </c>
      <c r="T42" s="3">
        <v>5.6603773584905613E-2</v>
      </c>
      <c r="U42" s="39" t="s">
        <v>166</v>
      </c>
      <c r="V42" s="39" t="b">
        <v>0</v>
      </c>
      <c r="W42" s="39" t="s">
        <v>175</v>
      </c>
      <c r="X42" s="39" t="s">
        <v>244</v>
      </c>
      <c r="Y42" s="4">
        <f t="shared" si="0"/>
        <v>9.1199999999999974</v>
      </c>
      <c r="Z42" s="39">
        <f t="shared" si="1"/>
        <v>36.47999999999999</v>
      </c>
      <c r="AA42" s="4">
        <f t="shared" si="2"/>
        <v>228.48</v>
      </c>
      <c r="AB42" s="3">
        <f t="shared" si="3"/>
        <v>0.15966386554621845</v>
      </c>
    </row>
    <row r="43" spans="1:28">
      <c r="A43" s="38">
        <v>44245</v>
      </c>
      <c r="B43" s="39" t="s">
        <v>47</v>
      </c>
      <c r="C43" s="2">
        <v>6</v>
      </c>
      <c r="D43" s="39" t="s">
        <v>71</v>
      </c>
      <c r="E43" s="39" t="s">
        <v>138</v>
      </c>
      <c r="F43" s="3">
        <v>0.25</v>
      </c>
      <c r="G43" s="39" t="s">
        <v>98</v>
      </c>
      <c r="H43" s="39" t="s">
        <v>120</v>
      </c>
      <c r="I43" s="39" t="s">
        <v>125</v>
      </c>
      <c r="J43" s="4">
        <v>12</v>
      </c>
      <c r="K43" s="4">
        <v>15.72</v>
      </c>
      <c r="L43" s="4">
        <v>72</v>
      </c>
      <c r="M43" s="4">
        <v>94.32</v>
      </c>
      <c r="N43">
        <v>18</v>
      </c>
      <c r="O43" s="39" t="s">
        <v>127</v>
      </c>
      <c r="P43" s="2">
        <v>2021</v>
      </c>
      <c r="Q43" s="4">
        <v>23.58</v>
      </c>
      <c r="R43" s="4">
        <v>3.72</v>
      </c>
      <c r="S43" s="4">
        <v>22.32</v>
      </c>
      <c r="T43" s="3">
        <v>5.660377358490571E-2</v>
      </c>
      <c r="U43" s="39" t="s">
        <v>149</v>
      </c>
      <c r="V43" s="39" t="b">
        <v>1</v>
      </c>
      <c r="W43" s="39" t="s">
        <v>175</v>
      </c>
      <c r="X43" s="39" t="s">
        <v>245</v>
      </c>
      <c r="Y43" s="4">
        <f t="shared" si="0"/>
        <v>-0.20999999999999908</v>
      </c>
      <c r="Z43" s="39">
        <f t="shared" si="1"/>
        <v>-1.2599999999999945</v>
      </c>
      <c r="AA43" s="4">
        <f t="shared" si="2"/>
        <v>70.739999999999995</v>
      </c>
      <c r="AB43" s="3">
        <f t="shared" si="3"/>
        <v>-1.7811704834605521E-2</v>
      </c>
    </row>
    <row r="44" spans="1:28">
      <c r="A44" s="38">
        <v>44247</v>
      </c>
      <c r="B44" s="39" t="s">
        <v>48</v>
      </c>
      <c r="C44" s="2">
        <v>11</v>
      </c>
      <c r="D44" s="39" t="s">
        <v>71</v>
      </c>
      <c r="E44" s="39" t="s">
        <v>138</v>
      </c>
      <c r="F44" s="3">
        <v>0.5</v>
      </c>
      <c r="G44" s="39" t="s">
        <v>99</v>
      </c>
      <c r="H44" s="39" t="s">
        <v>121</v>
      </c>
      <c r="I44" s="39" t="s">
        <v>122</v>
      </c>
      <c r="J44" s="4">
        <v>148</v>
      </c>
      <c r="K44" s="4">
        <v>201.28</v>
      </c>
      <c r="L44" s="4">
        <v>1628</v>
      </c>
      <c r="M44" s="4">
        <v>2214.08</v>
      </c>
      <c r="N44">
        <v>20</v>
      </c>
      <c r="O44" s="39" t="s">
        <v>127</v>
      </c>
      <c r="P44" s="2">
        <v>2021</v>
      </c>
      <c r="Q44" s="4">
        <v>1107.04</v>
      </c>
      <c r="R44" s="4">
        <v>53.28</v>
      </c>
      <c r="S44" s="4">
        <v>586.08000000000004</v>
      </c>
      <c r="T44" s="3">
        <v>0.1228070175438597</v>
      </c>
      <c r="U44" s="39" t="s">
        <v>166</v>
      </c>
      <c r="V44" s="39" t="b">
        <v>1</v>
      </c>
      <c r="W44" s="39" t="s">
        <v>175</v>
      </c>
      <c r="X44" s="39" t="s">
        <v>246</v>
      </c>
      <c r="Y44" s="4">
        <f t="shared" si="0"/>
        <v>-47.36</v>
      </c>
      <c r="Z44" s="39">
        <f t="shared" si="1"/>
        <v>-520.96</v>
      </c>
      <c r="AA44" s="4">
        <f t="shared" si="2"/>
        <v>1107.04</v>
      </c>
      <c r="AB44" s="3">
        <f t="shared" si="3"/>
        <v>-0.4705882352941177</v>
      </c>
    </row>
    <row r="45" spans="1:28">
      <c r="A45" s="38">
        <v>44249</v>
      </c>
      <c r="B45" s="39" t="s">
        <v>22</v>
      </c>
      <c r="C45" s="2">
        <v>5</v>
      </c>
      <c r="D45" s="39" t="s">
        <v>71</v>
      </c>
      <c r="E45" s="39" t="s">
        <v>138</v>
      </c>
      <c r="F45" s="3">
        <v>0.14000000000000001</v>
      </c>
      <c r="G45" s="39" t="s">
        <v>75</v>
      </c>
      <c r="H45" s="39" t="s">
        <v>120</v>
      </c>
      <c r="I45" s="39" t="s">
        <v>123</v>
      </c>
      <c r="J45" s="4">
        <v>112</v>
      </c>
      <c r="K45" s="4">
        <v>122.08</v>
      </c>
      <c r="L45" s="4">
        <v>560</v>
      </c>
      <c r="M45" s="4">
        <v>610.4</v>
      </c>
      <c r="N45">
        <v>22</v>
      </c>
      <c r="O45" s="39" t="s">
        <v>127</v>
      </c>
      <c r="P45" s="2">
        <v>2021</v>
      </c>
      <c r="Q45" s="4">
        <v>85.456000000000003</v>
      </c>
      <c r="R45" s="4">
        <v>10.08</v>
      </c>
      <c r="S45" s="4">
        <v>50.4</v>
      </c>
      <c r="T45" s="3">
        <v>0.15966386554621845</v>
      </c>
      <c r="U45" s="39" t="s">
        <v>166</v>
      </c>
      <c r="V45" s="39" t="b">
        <v>1</v>
      </c>
      <c r="W45" s="39" t="s">
        <v>175</v>
      </c>
      <c r="X45" s="39" t="s">
        <v>247</v>
      </c>
      <c r="Y45" s="4">
        <f t="shared" si="0"/>
        <v>-7.0112000000000023</v>
      </c>
      <c r="Z45" s="39">
        <f t="shared" si="1"/>
        <v>-35.056000000000012</v>
      </c>
      <c r="AA45" s="4">
        <f t="shared" si="2"/>
        <v>524.94399999999996</v>
      </c>
      <c r="AB45" s="3">
        <f t="shared" si="3"/>
        <v>-6.678045658203545E-2</v>
      </c>
    </row>
    <row r="46" spans="1:28">
      <c r="A46" s="38">
        <v>44250</v>
      </c>
      <c r="B46" s="39" t="s">
        <v>27</v>
      </c>
      <c r="C46" s="2">
        <v>3</v>
      </c>
      <c r="D46" s="39" t="s">
        <v>70</v>
      </c>
      <c r="E46" s="39" t="s">
        <v>138</v>
      </c>
      <c r="F46" s="3">
        <v>0.42</v>
      </c>
      <c r="G46" s="39" t="s">
        <v>100</v>
      </c>
      <c r="H46" s="39" t="s">
        <v>117</v>
      </c>
      <c r="I46" s="39" t="s">
        <v>125</v>
      </c>
      <c r="J46" s="4">
        <v>7</v>
      </c>
      <c r="K46" s="4">
        <v>8.33</v>
      </c>
      <c r="L46" s="4">
        <v>21</v>
      </c>
      <c r="M46" s="4">
        <v>24.99</v>
      </c>
      <c r="N46">
        <v>23</v>
      </c>
      <c r="O46" s="39" t="s">
        <v>127</v>
      </c>
      <c r="P46" s="2">
        <v>2021</v>
      </c>
      <c r="Q46" s="4">
        <v>10.495799999999999</v>
      </c>
      <c r="R46" s="4">
        <v>1.33</v>
      </c>
      <c r="S46" s="4">
        <v>3.99</v>
      </c>
      <c r="T46" s="3">
        <v>0.23664122137404586</v>
      </c>
      <c r="U46" s="39" t="s">
        <v>165</v>
      </c>
      <c r="V46" s="39" t="b">
        <v>1</v>
      </c>
      <c r="W46" s="39" t="s">
        <v>175</v>
      </c>
      <c r="X46" s="39" t="s">
        <v>249</v>
      </c>
      <c r="Y46" s="4">
        <f t="shared" si="0"/>
        <v>-2.1685999999999996</v>
      </c>
      <c r="Z46" s="39">
        <f t="shared" si="1"/>
        <v>-6.5057999999999989</v>
      </c>
      <c r="AA46" s="4">
        <f t="shared" si="2"/>
        <v>14.494199999999999</v>
      </c>
      <c r="AB46" s="3">
        <f t="shared" si="3"/>
        <v>-0.44885540423065773</v>
      </c>
    </row>
    <row r="47" spans="1:28">
      <c r="A47" s="38">
        <v>44250</v>
      </c>
      <c r="B47" s="39" t="s">
        <v>44</v>
      </c>
      <c r="C47" s="2">
        <v>2</v>
      </c>
      <c r="D47" s="39" t="s">
        <v>70</v>
      </c>
      <c r="E47" s="39" t="s">
        <v>71</v>
      </c>
      <c r="F47" s="3">
        <v>0.14000000000000001</v>
      </c>
      <c r="G47" s="39" t="s">
        <v>95</v>
      </c>
      <c r="H47" s="39" t="s">
        <v>119</v>
      </c>
      <c r="I47" s="39" t="s">
        <v>122</v>
      </c>
      <c r="J47" s="4">
        <v>133</v>
      </c>
      <c r="K47" s="4">
        <v>155.61000000000001</v>
      </c>
      <c r="L47" s="4">
        <v>266</v>
      </c>
      <c r="M47" s="4">
        <v>311.22000000000003</v>
      </c>
      <c r="N47">
        <v>23</v>
      </c>
      <c r="O47" s="39" t="s">
        <v>127</v>
      </c>
      <c r="P47" s="2">
        <v>2021</v>
      </c>
      <c r="Q47" s="4">
        <v>43.570799999999998</v>
      </c>
      <c r="R47" s="4">
        <v>22.61</v>
      </c>
      <c r="S47" s="4">
        <v>45.22</v>
      </c>
      <c r="T47" s="3">
        <v>0.26470588235294118</v>
      </c>
      <c r="U47" s="39" t="s">
        <v>166</v>
      </c>
      <c r="V47" s="39" t="b">
        <v>0</v>
      </c>
      <c r="W47" s="39" t="s">
        <v>175</v>
      </c>
      <c r="X47" s="39" t="s">
        <v>248</v>
      </c>
      <c r="Y47" s="4">
        <f t="shared" si="0"/>
        <v>0.82460000000000377</v>
      </c>
      <c r="Z47" s="39">
        <f t="shared" si="1"/>
        <v>1.6492000000000075</v>
      </c>
      <c r="AA47" s="4">
        <f t="shared" si="2"/>
        <v>267.64920000000001</v>
      </c>
      <c r="AB47" s="3">
        <f t="shared" si="3"/>
        <v>6.1617968594713064E-3</v>
      </c>
    </row>
    <row r="48" spans="1:28">
      <c r="A48" s="38">
        <v>44252</v>
      </c>
      <c r="B48" s="39" t="s">
        <v>49</v>
      </c>
      <c r="C48" s="2">
        <v>4</v>
      </c>
      <c r="D48" s="39" t="s">
        <v>68</v>
      </c>
      <c r="E48" s="39" t="s">
        <v>71</v>
      </c>
      <c r="F48" s="3">
        <v>0.34</v>
      </c>
      <c r="G48" s="39" t="s">
        <v>101</v>
      </c>
      <c r="H48" s="39" t="s">
        <v>119</v>
      </c>
      <c r="I48" s="39" t="s">
        <v>123</v>
      </c>
      <c r="J48" s="4">
        <v>105</v>
      </c>
      <c r="K48" s="4">
        <v>142.80000000000001</v>
      </c>
      <c r="L48" s="4">
        <v>420</v>
      </c>
      <c r="M48" s="4">
        <v>571.20000000000005</v>
      </c>
      <c r="N48">
        <v>25</v>
      </c>
      <c r="O48" s="39" t="s">
        <v>127</v>
      </c>
      <c r="P48" s="2">
        <v>2021</v>
      </c>
      <c r="Q48" s="4">
        <v>194.208</v>
      </c>
      <c r="R48" s="4">
        <v>37.799999999999997</v>
      </c>
      <c r="S48" s="4">
        <v>151.19999999999999</v>
      </c>
      <c r="T48" s="3">
        <v>8.2568807339449532E-2</v>
      </c>
      <c r="U48" s="39" t="s">
        <v>166</v>
      </c>
      <c r="V48" s="39" t="b">
        <v>0</v>
      </c>
      <c r="W48" s="39" t="s">
        <v>175</v>
      </c>
      <c r="X48" s="39" t="s">
        <v>250</v>
      </c>
      <c r="Y48" s="4">
        <f t="shared" si="0"/>
        <v>-10.751999999999995</v>
      </c>
      <c r="Z48" s="39">
        <f t="shared" si="1"/>
        <v>-43.007999999999981</v>
      </c>
      <c r="AA48" s="4">
        <f t="shared" si="2"/>
        <v>376.99200000000008</v>
      </c>
      <c r="AB48" s="3">
        <f t="shared" si="3"/>
        <v>-0.11408199643493754</v>
      </c>
    </row>
    <row r="49" spans="1:28">
      <c r="A49" s="38">
        <v>44252</v>
      </c>
      <c r="B49" s="39" t="s">
        <v>38</v>
      </c>
      <c r="C49" s="2">
        <v>11</v>
      </c>
      <c r="D49" s="39" t="s">
        <v>71</v>
      </c>
      <c r="E49" s="39" t="s">
        <v>138</v>
      </c>
      <c r="F49" s="3">
        <v>0.02</v>
      </c>
      <c r="G49" s="39" t="s">
        <v>88</v>
      </c>
      <c r="H49" s="39" t="s">
        <v>121</v>
      </c>
      <c r="I49" s="39" t="s">
        <v>123</v>
      </c>
      <c r="J49" s="4">
        <v>89</v>
      </c>
      <c r="K49" s="4">
        <v>117.48</v>
      </c>
      <c r="L49" s="4">
        <v>979</v>
      </c>
      <c r="M49" s="4">
        <v>1292.28</v>
      </c>
      <c r="N49">
        <v>25</v>
      </c>
      <c r="O49" s="39" t="s">
        <v>127</v>
      </c>
      <c r="P49" s="2">
        <v>2021</v>
      </c>
      <c r="Q49" s="4">
        <v>25.845600000000001</v>
      </c>
      <c r="R49" s="4">
        <v>28.48</v>
      </c>
      <c r="S49" s="4">
        <v>313.27999999999997</v>
      </c>
      <c r="T49" s="3">
        <v>0.1596638655462185</v>
      </c>
      <c r="U49" s="39" t="s">
        <v>166</v>
      </c>
      <c r="V49" s="39" t="b">
        <v>1</v>
      </c>
      <c r="W49" s="39" t="s">
        <v>175</v>
      </c>
      <c r="X49" s="39" t="s">
        <v>252</v>
      </c>
      <c r="Y49" s="4">
        <f t="shared" si="0"/>
        <v>26.130400000000009</v>
      </c>
      <c r="Z49" s="39">
        <f t="shared" si="1"/>
        <v>287.4344000000001</v>
      </c>
      <c r="AA49" s="4">
        <f t="shared" si="2"/>
        <v>1266.4343999999999</v>
      </c>
      <c r="AB49" s="3">
        <f t="shared" si="3"/>
        <v>0.22696351267779849</v>
      </c>
    </row>
    <row r="50" spans="1:28">
      <c r="A50" s="38">
        <v>44252</v>
      </c>
      <c r="B50" s="39" t="s">
        <v>48</v>
      </c>
      <c r="C50" s="2">
        <v>2</v>
      </c>
      <c r="D50" s="39" t="s">
        <v>70</v>
      </c>
      <c r="E50" s="39" t="s">
        <v>71</v>
      </c>
      <c r="F50" s="3">
        <v>0.45</v>
      </c>
      <c r="G50" s="39" t="s">
        <v>99</v>
      </c>
      <c r="H50" s="39" t="s">
        <v>121</v>
      </c>
      <c r="I50" s="39" t="s">
        <v>122</v>
      </c>
      <c r="J50" s="4">
        <v>148</v>
      </c>
      <c r="K50" s="4">
        <v>201.28</v>
      </c>
      <c r="L50" s="4">
        <v>296</v>
      </c>
      <c r="M50" s="4">
        <v>402.56</v>
      </c>
      <c r="N50">
        <v>25</v>
      </c>
      <c r="O50" s="39" t="s">
        <v>127</v>
      </c>
      <c r="P50" s="2">
        <v>2021</v>
      </c>
      <c r="Q50" s="4">
        <v>181.15199999999999</v>
      </c>
      <c r="R50" s="4">
        <v>53.28</v>
      </c>
      <c r="S50" s="4">
        <v>106.56</v>
      </c>
      <c r="T50" s="3">
        <v>0.14529914529914537</v>
      </c>
      <c r="U50" s="39" t="s">
        <v>166</v>
      </c>
      <c r="V50" s="39" t="b">
        <v>0</v>
      </c>
      <c r="W50" s="39" t="s">
        <v>175</v>
      </c>
      <c r="X50" s="39" t="s">
        <v>251</v>
      </c>
      <c r="Y50" s="4">
        <f t="shared" si="0"/>
        <v>-37.296000000000006</v>
      </c>
      <c r="Z50" s="39">
        <f t="shared" si="1"/>
        <v>-74.592000000000013</v>
      </c>
      <c r="AA50" s="4">
        <f t="shared" si="2"/>
        <v>221.40800000000002</v>
      </c>
      <c r="AB50" s="3">
        <f t="shared" si="3"/>
        <v>-0.33689839572192515</v>
      </c>
    </row>
    <row r="51" spans="1:28">
      <c r="A51" s="38">
        <v>44254</v>
      </c>
      <c r="B51" s="39" t="s">
        <v>50</v>
      </c>
      <c r="C51" s="2">
        <v>11</v>
      </c>
      <c r="D51" s="39" t="s">
        <v>68</v>
      </c>
      <c r="E51" s="39" t="s">
        <v>71</v>
      </c>
      <c r="F51" s="3">
        <v>0.45</v>
      </c>
      <c r="G51" s="39" t="s">
        <v>102</v>
      </c>
      <c r="H51" s="39" t="s">
        <v>120</v>
      </c>
      <c r="I51" s="39" t="s">
        <v>125</v>
      </c>
      <c r="J51" s="4">
        <v>37</v>
      </c>
      <c r="K51" s="4">
        <v>49.21</v>
      </c>
      <c r="L51" s="4">
        <v>407</v>
      </c>
      <c r="M51" s="4">
        <v>541.30999999999995</v>
      </c>
      <c r="N51">
        <v>27</v>
      </c>
      <c r="O51" s="39" t="s">
        <v>127</v>
      </c>
      <c r="P51" s="2">
        <v>2021</v>
      </c>
      <c r="Q51" s="4">
        <v>243.58949999999999</v>
      </c>
      <c r="R51" s="4">
        <v>12.21</v>
      </c>
      <c r="S51" s="4">
        <v>134.31</v>
      </c>
      <c r="T51" s="3">
        <v>0.26470588235294118</v>
      </c>
      <c r="U51" s="39" t="s">
        <v>149</v>
      </c>
      <c r="V51" s="39" t="b">
        <v>0</v>
      </c>
      <c r="W51" s="39" t="s">
        <v>175</v>
      </c>
      <c r="X51" s="39" t="s">
        <v>253</v>
      </c>
      <c r="Y51" s="4">
        <f t="shared" si="0"/>
        <v>-9.9344999999999999</v>
      </c>
      <c r="Z51" s="39">
        <f t="shared" si="1"/>
        <v>-109.2795</v>
      </c>
      <c r="AA51" s="4">
        <f t="shared" si="2"/>
        <v>297.72049999999996</v>
      </c>
      <c r="AB51" s="3">
        <f t="shared" si="3"/>
        <v>-0.36705399863294602</v>
      </c>
    </row>
    <row r="52" spans="1:28">
      <c r="A52" s="38">
        <v>44258</v>
      </c>
      <c r="B52" s="39" t="s">
        <v>51</v>
      </c>
      <c r="C52" s="2">
        <v>1</v>
      </c>
      <c r="D52" s="39" t="s">
        <v>70</v>
      </c>
      <c r="E52" s="39" t="s">
        <v>71</v>
      </c>
      <c r="F52" s="3">
        <v>0.53</v>
      </c>
      <c r="G52" s="39" t="s">
        <v>103</v>
      </c>
      <c r="H52" s="39" t="s">
        <v>120</v>
      </c>
      <c r="I52" s="39" t="s">
        <v>124</v>
      </c>
      <c r="J52" s="4">
        <v>44</v>
      </c>
      <c r="K52" s="4">
        <v>48.4</v>
      </c>
      <c r="L52" s="4">
        <v>44</v>
      </c>
      <c r="M52" s="4">
        <v>48.4</v>
      </c>
      <c r="N52">
        <v>3</v>
      </c>
      <c r="O52" s="39" t="s">
        <v>128</v>
      </c>
      <c r="P52" s="2">
        <v>2021</v>
      </c>
      <c r="Q52" s="4">
        <v>25.652000000000001</v>
      </c>
      <c r="R52" s="4">
        <v>4.4000000000000004</v>
      </c>
      <c r="S52" s="4">
        <v>4.4000000000000004</v>
      </c>
      <c r="T52" s="3">
        <v>0.26470588235294124</v>
      </c>
      <c r="U52" s="39" t="s">
        <v>166</v>
      </c>
      <c r="V52" s="39" t="b">
        <v>0</v>
      </c>
      <c r="W52" s="39" t="s">
        <v>183</v>
      </c>
      <c r="X52" s="39" t="s">
        <v>254</v>
      </c>
      <c r="Y52" s="4">
        <f t="shared" si="0"/>
        <v>-21.252000000000002</v>
      </c>
      <c r="Z52" s="39">
        <f t="shared" si="1"/>
        <v>-21.252000000000002</v>
      </c>
      <c r="AA52" s="4">
        <f t="shared" si="2"/>
        <v>22.747999999999998</v>
      </c>
      <c r="AB52" s="3">
        <f t="shared" si="3"/>
        <v>-0.93423597678916848</v>
      </c>
    </row>
    <row r="53" spans="1:28">
      <c r="A53" s="38">
        <v>44262</v>
      </c>
      <c r="B53" s="39" t="s">
        <v>52</v>
      </c>
      <c r="C53" s="2">
        <v>9</v>
      </c>
      <c r="D53" s="39" t="s">
        <v>70</v>
      </c>
      <c r="E53" s="39" t="s">
        <v>138</v>
      </c>
      <c r="F53" s="3">
        <v>0.49</v>
      </c>
      <c r="G53" s="39" t="s">
        <v>104</v>
      </c>
      <c r="H53" s="39" t="s">
        <v>117</v>
      </c>
      <c r="I53" s="39" t="s">
        <v>122</v>
      </c>
      <c r="J53" s="4">
        <v>126</v>
      </c>
      <c r="K53" s="4">
        <v>162.54</v>
      </c>
      <c r="L53" s="4">
        <v>1134</v>
      </c>
      <c r="M53" s="4">
        <v>1462.86</v>
      </c>
      <c r="N53">
        <v>7</v>
      </c>
      <c r="O53" s="39" t="s">
        <v>128</v>
      </c>
      <c r="P53" s="2">
        <v>2021</v>
      </c>
      <c r="Q53" s="4">
        <v>716.80139999999994</v>
      </c>
      <c r="R53" s="4">
        <v>36.54</v>
      </c>
      <c r="S53" s="4">
        <v>328.86</v>
      </c>
      <c r="T53" s="3">
        <v>0.24242424242424246</v>
      </c>
      <c r="U53" s="39" t="s">
        <v>166</v>
      </c>
      <c r="V53" s="39" t="b">
        <v>1</v>
      </c>
      <c r="W53" s="39" t="s">
        <v>183</v>
      </c>
      <c r="X53" s="39" t="s">
        <v>255</v>
      </c>
      <c r="Y53" s="4">
        <f t="shared" si="0"/>
        <v>-43.104600000000005</v>
      </c>
      <c r="Z53" s="39">
        <f t="shared" si="1"/>
        <v>-387.94140000000004</v>
      </c>
      <c r="AA53" s="4">
        <f t="shared" si="2"/>
        <v>746.05859999999996</v>
      </c>
      <c r="AB53" s="3">
        <f t="shared" si="3"/>
        <v>-0.51998784009727927</v>
      </c>
    </row>
    <row r="54" spans="1:28">
      <c r="A54" s="38">
        <v>44263</v>
      </c>
      <c r="B54" s="39" t="s">
        <v>46</v>
      </c>
      <c r="C54" s="2">
        <v>6</v>
      </c>
      <c r="D54" s="39" t="s">
        <v>71</v>
      </c>
      <c r="E54" s="39" t="s">
        <v>138</v>
      </c>
      <c r="F54" s="3">
        <v>0.36</v>
      </c>
      <c r="G54" s="39" t="s">
        <v>97</v>
      </c>
      <c r="H54" s="39" t="s">
        <v>121</v>
      </c>
      <c r="I54" s="39" t="s">
        <v>124</v>
      </c>
      <c r="J54" s="4">
        <v>48</v>
      </c>
      <c r="K54" s="4">
        <v>57.12</v>
      </c>
      <c r="L54" s="4">
        <v>288</v>
      </c>
      <c r="M54" s="4">
        <v>342.72</v>
      </c>
      <c r="N54">
        <v>8</v>
      </c>
      <c r="O54" s="39" t="s">
        <v>128</v>
      </c>
      <c r="P54" s="2">
        <v>2021</v>
      </c>
      <c r="Q54" s="4">
        <v>123.3792</v>
      </c>
      <c r="R54" s="4">
        <v>9.1199999999999992</v>
      </c>
      <c r="S54" s="4">
        <v>54.72</v>
      </c>
      <c r="T54" s="3">
        <v>0.24812030075187969</v>
      </c>
      <c r="U54" s="39" t="s">
        <v>166</v>
      </c>
      <c r="V54" s="39" t="b">
        <v>1</v>
      </c>
      <c r="W54" s="39" t="s">
        <v>183</v>
      </c>
      <c r="X54" s="39" t="s">
        <v>256</v>
      </c>
      <c r="Y54" s="4">
        <f t="shared" si="0"/>
        <v>-11.443200000000004</v>
      </c>
      <c r="Z54" s="39">
        <f t="shared" si="1"/>
        <v>-68.659200000000027</v>
      </c>
      <c r="AA54" s="4">
        <f t="shared" si="2"/>
        <v>219.34080000000003</v>
      </c>
      <c r="AB54" s="3">
        <f t="shared" si="3"/>
        <v>-0.31302521008403367</v>
      </c>
    </row>
    <row r="55" spans="1:28">
      <c r="A55" s="38">
        <v>44263</v>
      </c>
      <c r="B55" s="39" t="s">
        <v>31</v>
      </c>
      <c r="C55" s="2">
        <v>9</v>
      </c>
      <c r="D55" s="39" t="s">
        <v>71</v>
      </c>
      <c r="E55" s="39" t="s">
        <v>71</v>
      </c>
      <c r="F55" s="3">
        <v>0.1</v>
      </c>
      <c r="G55" s="39" t="s">
        <v>81</v>
      </c>
      <c r="H55" s="39" t="s">
        <v>118</v>
      </c>
      <c r="I55" s="39" t="s">
        <v>123</v>
      </c>
      <c r="J55" s="4">
        <v>76</v>
      </c>
      <c r="K55" s="4">
        <v>82.08</v>
      </c>
      <c r="L55" s="4">
        <v>684</v>
      </c>
      <c r="M55" s="4">
        <v>738.72</v>
      </c>
      <c r="N55">
        <v>8</v>
      </c>
      <c r="O55" s="39" t="s">
        <v>128</v>
      </c>
      <c r="P55" s="2">
        <v>2021</v>
      </c>
      <c r="Q55" s="4">
        <v>73.872</v>
      </c>
      <c r="R55" s="4">
        <v>6.08</v>
      </c>
      <c r="S55" s="4">
        <v>54.72</v>
      </c>
      <c r="T55" s="3">
        <v>9.0909090909090884E-2</v>
      </c>
      <c r="U55" s="39" t="s">
        <v>149</v>
      </c>
      <c r="V55" s="39" t="b">
        <v>0</v>
      </c>
      <c r="W55" s="39" t="s">
        <v>183</v>
      </c>
      <c r="X55" s="39" t="s">
        <v>257</v>
      </c>
      <c r="Y55" s="4">
        <f t="shared" si="0"/>
        <v>-2.1280000000000001</v>
      </c>
      <c r="Z55" s="39">
        <f t="shared" si="1"/>
        <v>-19.152000000000001</v>
      </c>
      <c r="AA55" s="4">
        <f t="shared" si="2"/>
        <v>664.84800000000007</v>
      </c>
      <c r="AB55" s="3">
        <f t="shared" si="3"/>
        <v>-2.8806584362139915E-2</v>
      </c>
    </row>
    <row r="56" spans="1:28">
      <c r="A56" s="38">
        <v>44264</v>
      </c>
      <c r="B56" s="39" t="s">
        <v>39</v>
      </c>
      <c r="C56" s="2">
        <v>6</v>
      </c>
      <c r="D56" s="39" t="s">
        <v>68</v>
      </c>
      <c r="E56" s="39" t="s">
        <v>71</v>
      </c>
      <c r="F56" s="3">
        <v>0.44</v>
      </c>
      <c r="G56" s="39" t="s">
        <v>89</v>
      </c>
      <c r="H56" s="39" t="s">
        <v>121</v>
      </c>
      <c r="I56" s="39" t="s">
        <v>124</v>
      </c>
      <c r="J56" s="4">
        <v>47</v>
      </c>
      <c r="K56" s="4">
        <v>53.11</v>
      </c>
      <c r="L56" s="4">
        <v>282</v>
      </c>
      <c r="M56" s="4">
        <v>318.66000000000003</v>
      </c>
      <c r="N56">
        <v>9</v>
      </c>
      <c r="O56" s="39" t="s">
        <v>128</v>
      </c>
      <c r="P56" s="2">
        <v>2021</v>
      </c>
      <c r="Q56" s="4">
        <v>140.21039999999999</v>
      </c>
      <c r="R56" s="4">
        <v>6.11</v>
      </c>
      <c r="S56" s="4">
        <v>36.659999999999997</v>
      </c>
      <c r="T56" s="3">
        <v>0.22480620155038755</v>
      </c>
      <c r="U56" s="39" t="s">
        <v>166</v>
      </c>
      <c r="V56" s="39" t="b">
        <v>0</v>
      </c>
      <c r="W56" s="39" t="s">
        <v>183</v>
      </c>
      <c r="X56" s="39" t="s">
        <v>258</v>
      </c>
      <c r="Y56" s="4">
        <f t="shared" si="0"/>
        <v>-17.258400000000002</v>
      </c>
      <c r="Z56" s="39">
        <f t="shared" si="1"/>
        <v>-103.55040000000001</v>
      </c>
      <c r="AA56" s="4">
        <f t="shared" si="2"/>
        <v>178.44960000000003</v>
      </c>
      <c r="AB56" s="3">
        <f t="shared" si="3"/>
        <v>-0.5802781289506953</v>
      </c>
    </row>
    <row r="57" spans="1:28">
      <c r="A57" s="38">
        <v>44266</v>
      </c>
      <c r="B57" s="39" t="s">
        <v>27</v>
      </c>
      <c r="C57" s="2">
        <v>11</v>
      </c>
      <c r="D57" s="39" t="s">
        <v>70</v>
      </c>
      <c r="E57" s="39" t="s">
        <v>138</v>
      </c>
      <c r="F57" s="3">
        <v>0.5</v>
      </c>
      <c r="G57" s="39" t="s">
        <v>100</v>
      </c>
      <c r="H57" s="39" t="s">
        <v>117</v>
      </c>
      <c r="I57" s="39" t="s">
        <v>125</v>
      </c>
      <c r="J57" s="4">
        <v>7</v>
      </c>
      <c r="K57" s="4">
        <v>8.33</v>
      </c>
      <c r="L57" s="4">
        <v>77</v>
      </c>
      <c r="M57" s="4">
        <v>91.63</v>
      </c>
      <c r="N57">
        <v>11</v>
      </c>
      <c r="O57" s="39" t="s">
        <v>128</v>
      </c>
      <c r="P57" s="2">
        <v>2021</v>
      </c>
      <c r="Q57" s="4">
        <v>45.814999999999998</v>
      </c>
      <c r="R57" s="4">
        <v>1.33</v>
      </c>
      <c r="S57" s="4">
        <v>14.63</v>
      </c>
      <c r="T57" s="3">
        <v>0.15966386554621842</v>
      </c>
      <c r="U57" s="39" t="s">
        <v>166</v>
      </c>
      <c r="V57" s="39" t="b">
        <v>1</v>
      </c>
      <c r="W57" s="39" t="s">
        <v>183</v>
      </c>
      <c r="X57" s="39" t="s">
        <v>259</v>
      </c>
      <c r="Y57" s="4">
        <f t="shared" si="0"/>
        <v>-2.835</v>
      </c>
      <c r="Z57" s="39">
        <f t="shared" si="1"/>
        <v>-31.184999999999999</v>
      </c>
      <c r="AA57" s="4">
        <f t="shared" si="2"/>
        <v>45.814999999999998</v>
      </c>
      <c r="AB57" s="3">
        <f t="shared" si="3"/>
        <v>-0.68067226890756305</v>
      </c>
    </row>
    <row r="58" spans="1:28">
      <c r="A58" s="38">
        <v>44268</v>
      </c>
      <c r="B58" s="39" t="s">
        <v>53</v>
      </c>
      <c r="C58" s="2">
        <v>10</v>
      </c>
      <c r="D58" s="39" t="s">
        <v>68</v>
      </c>
      <c r="E58" s="39" t="s">
        <v>138</v>
      </c>
      <c r="F58" s="3">
        <v>0.18</v>
      </c>
      <c r="G58" s="39" t="s">
        <v>105</v>
      </c>
      <c r="H58" s="39" t="s">
        <v>121</v>
      </c>
      <c r="I58" s="39" t="s">
        <v>125</v>
      </c>
      <c r="J58" s="4">
        <v>37</v>
      </c>
      <c r="K58" s="4">
        <v>41.81</v>
      </c>
      <c r="L58" s="4">
        <v>370</v>
      </c>
      <c r="M58" s="4">
        <v>418.1</v>
      </c>
      <c r="N58">
        <v>13</v>
      </c>
      <c r="O58" s="39" t="s">
        <v>128</v>
      </c>
      <c r="P58" s="2">
        <v>2021</v>
      </c>
      <c r="Q58" s="4">
        <v>75.257999999999996</v>
      </c>
      <c r="R58" s="4">
        <v>4.8099999999999996</v>
      </c>
      <c r="S58" s="4">
        <v>48.1</v>
      </c>
      <c r="T58" s="3">
        <v>7.4074074074074056E-2</v>
      </c>
      <c r="U58" s="39" t="s">
        <v>166</v>
      </c>
      <c r="V58" s="39" t="b">
        <v>1</v>
      </c>
      <c r="W58" s="39" t="s">
        <v>183</v>
      </c>
      <c r="X58" s="39" t="s">
        <v>260</v>
      </c>
      <c r="Y58" s="4">
        <f t="shared" si="0"/>
        <v>-2.7158000000000015</v>
      </c>
      <c r="Z58" s="39">
        <f t="shared" si="1"/>
        <v>-27.158000000000015</v>
      </c>
      <c r="AA58" s="4">
        <f t="shared" si="2"/>
        <v>342.84200000000004</v>
      </c>
      <c r="AB58" s="3">
        <f t="shared" si="3"/>
        <v>-7.9214331966328544E-2</v>
      </c>
    </row>
    <row r="59" spans="1:28">
      <c r="A59" s="38">
        <v>44270</v>
      </c>
      <c r="B59" s="39" t="s">
        <v>54</v>
      </c>
      <c r="C59" s="2">
        <v>11</v>
      </c>
      <c r="D59" s="39" t="s">
        <v>71</v>
      </c>
      <c r="E59" s="39" t="s">
        <v>138</v>
      </c>
      <c r="F59" s="3">
        <v>0.19</v>
      </c>
      <c r="G59" s="39" t="s">
        <v>106</v>
      </c>
      <c r="H59" s="39" t="s">
        <v>118</v>
      </c>
      <c r="I59" s="39" t="s">
        <v>125</v>
      </c>
      <c r="J59" s="4">
        <v>37</v>
      </c>
      <c r="K59" s="4">
        <v>42.55</v>
      </c>
      <c r="L59" s="4">
        <v>407</v>
      </c>
      <c r="M59" s="4">
        <v>468.05</v>
      </c>
      <c r="N59">
        <v>15</v>
      </c>
      <c r="O59" s="39" t="s">
        <v>128</v>
      </c>
      <c r="P59" s="2">
        <v>2021</v>
      </c>
      <c r="Q59" s="4">
        <v>88.929500000000004</v>
      </c>
      <c r="R59" s="4">
        <v>5.55</v>
      </c>
      <c r="S59" s="4">
        <v>61.05</v>
      </c>
      <c r="T59" s="3">
        <v>0.1150442477876106</v>
      </c>
      <c r="U59" s="39" t="s">
        <v>166</v>
      </c>
      <c r="V59" s="39" t="b">
        <v>1</v>
      </c>
      <c r="W59" s="39" t="s">
        <v>183</v>
      </c>
      <c r="X59" s="39" t="s">
        <v>261</v>
      </c>
      <c r="Y59" s="4">
        <f t="shared" si="0"/>
        <v>-2.5345000000000013</v>
      </c>
      <c r="Z59" s="39">
        <f t="shared" si="1"/>
        <v>-27.879500000000014</v>
      </c>
      <c r="AA59" s="4">
        <f t="shared" si="2"/>
        <v>379.12049999999999</v>
      </c>
      <c r="AB59" s="3">
        <f t="shared" si="3"/>
        <v>-7.3537305421363428E-2</v>
      </c>
    </row>
    <row r="60" spans="1:28">
      <c r="A60" s="38">
        <v>44271</v>
      </c>
      <c r="B60" s="39" t="s">
        <v>55</v>
      </c>
      <c r="C60" s="2">
        <v>14</v>
      </c>
      <c r="D60" s="39" t="s">
        <v>70</v>
      </c>
      <c r="E60" s="39" t="s">
        <v>138</v>
      </c>
      <c r="F60" s="3">
        <v>0.02</v>
      </c>
      <c r="G60" s="39" t="s">
        <v>107</v>
      </c>
      <c r="H60" s="39" t="s">
        <v>120</v>
      </c>
      <c r="I60" s="39" t="s">
        <v>123</v>
      </c>
      <c r="J60" s="4">
        <v>73</v>
      </c>
      <c r="K60" s="4">
        <v>94.17</v>
      </c>
      <c r="L60" s="4">
        <v>1022</v>
      </c>
      <c r="M60" s="4">
        <v>1318.38</v>
      </c>
      <c r="N60">
        <v>16</v>
      </c>
      <c r="O60" s="39" t="s">
        <v>128</v>
      </c>
      <c r="P60" s="2">
        <v>2021</v>
      </c>
      <c r="Q60" s="4">
        <v>26.367599999999999</v>
      </c>
      <c r="R60" s="4">
        <v>21.17</v>
      </c>
      <c r="S60" s="4">
        <v>296.38</v>
      </c>
      <c r="T60" s="3">
        <v>0.1596638655462185</v>
      </c>
      <c r="U60" s="39" t="s">
        <v>166</v>
      </c>
      <c r="V60" s="39" t="b">
        <v>1</v>
      </c>
      <c r="W60" s="39" t="s">
        <v>183</v>
      </c>
      <c r="X60" s="39" t="s">
        <v>262</v>
      </c>
      <c r="Y60" s="4">
        <f t="shared" si="0"/>
        <v>19.286600000000007</v>
      </c>
      <c r="Z60" s="39">
        <f t="shared" si="1"/>
        <v>270.01240000000007</v>
      </c>
      <c r="AA60" s="4">
        <f t="shared" si="2"/>
        <v>1292.0124000000001</v>
      </c>
      <c r="AB60" s="3">
        <f t="shared" si="3"/>
        <v>0.20898591994937515</v>
      </c>
    </row>
    <row r="61" spans="1:28">
      <c r="A61" s="38">
        <v>44273</v>
      </c>
      <c r="B61" s="39" t="s">
        <v>30</v>
      </c>
      <c r="C61" s="2">
        <v>8</v>
      </c>
      <c r="D61" s="39" t="s">
        <v>68</v>
      </c>
      <c r="E61" s="39" t="s">
        <v>138</v>
      </c>
      <c r="F61" s="3">
        <v>7.0000000000000007E-2</v>
      </c>
      <c r="G61" s="39" t="s">
        <v>80</v>
      </c>
      <c r="H61" s="39" t="s">
        <v>118</v>
      </c>
      <c r="I61" s="39" t="s">
        <v>122</v>
      </c>
      <c r="J61" s="4">
        <v>120</v>
      </c>
      <c r="K61" s="4">
        <v>162</v>
      </c>
      <c r="L61" s="4">
        <v>960</v>
      </c>
      <c r="M61" s="4">
        <v>1296</v>
      </c>
      <c r="N61">
        <v>18</v>
      </c>
      <c r="O61" s="39" t="s">
        <v>128</v>
      </c>
      <c r="P61" s="2">
        <v>2021</v>
      </c>
      <c r="Q61" s="4">
        <v>90.72</v>
      </c>
      <c r="R61" s="4">
        <v>42</v>
      </c>
      <c r="S61" s="4">
        <v>336</v>
      </c>
      <c r="T61" s="3">
        <v>0.11504424778761067</v>
      </c>
      <c r="U61" s="39" t="s">
        <v>166</v>
      </c>
      <c r="V61" s="39" t="b">
        <v>1</v>
      </c>
      <c r="W61" s="39" t="s">
        <v>183</v>
      </c>
      <c r="X61" s="39" t="s">
        <v>263</v>
      </c>
      <c r="Y61" s="4">
        <f t="shared" si="0"/>
        <v>30.659999999999997</v>
      </c>
      <c r="Z61" s="39">
        <f t="shared" si="1"/>
        <v>245.27999999999997</v>
      </c>
      <c r="AA61" s="4">
        <f t="shared" si="2"/>
        <v>1205.28</v>
      </c>
      <c r="AB61" s="3">
        <f t="shared" si="3"/>
        <v>0.20350457984866585</v>
      </c>
    </row>
    <row r="62" spans="1:28">
      <c r="A62" s="38">
        <v>44274</v>
      </c>
      <c r="B62" s="39" t="s">
        <v>53</v>
      </c>
      <c r="C62" s="2">
        <v>9</v>
      </c>
      <c r="D62" s="39" t="s">
        <v>71</v>
      </c>
      <c r="E62" s="39" t="s">
        <v>138</v>
      </c>
      <c r="F62" s="3">
        <v>0.06</v>
      </c>
      <c r="G62" s="39" t="s">
        <v>105</v>
      </c>
      <c r="H62" s="39" t="s">
        <v>121</v>
      </c>
      <c r="I62" s="39" t="s">
        <v>125</v>
      </c>
      <c r="J62" s="4">
        <v>37</v>
      </c>
      <c r="K62" s="4">
        <v>41.81</v>
      </c>
      <c r="L62" s="4">
        <v>333</v>
      </c>
      <c r="M62" s="4">
        <v>376.29</v>
      </c>
      <c r="N62">
        <v>19</v>
      </c>
      <c r="O62" s="39" t="s">
        <v>128</v>
      </c>
      <c r="P62" s="2">
        <v>2021</v>
      </c>
      <c r="Q62" s="4">
        <v>22.577400000000001</v>
      </c>
      <c r="R62" s="4">
        <v>4.8099999999999996</v>
      </c>
      <c r="S62" s="4">
        <v>43.29</v>
      </c>
      <c r="T62" s="3">
        <v>0.13043478260869559</v>
      </c>
      <c r="U62" s="39" t="s">
        <v>149</v>
      </c>
      <c r="V62" s="39" t="b">
        <v>1</v>
      </c>
      <c r="W62" s="39" t="s">
        <v>183</v>
      </c>
      <c r="X62" s="39" t="s">
        <v>264</v>
      </c>
      <c r="Y62" s="4">
        <f t="shared" si="0"/>
        <v>2.301400000000001</v>
      </c>
      <c r="Z62" s="39">
        <f t="shared" si="1"/>
        <v>20.712600000000009</v>
      </c>
      <c r="AA62" s="4">
        <f t="shared" si="2"/>
        <v>353.71260000000001</v>
      </c>
      <c r="AB62" s="3">
        <f t="shared" si="3"/>
        <v>5.8557710412351749E-2</v>
      </c>
    </row>
    <row r="63" spans="1:28">
      <c r="A63" s="38">
        <v>44276</v>
      </c>
      <c r="B63" s="39" t="s">
        <v>34</v>
      </c>
      <c r="C63" s="2">
        <v>13</v>
      </c>
      <c r="D63" s="39" t="s">
        <v>71</v>
      </c>
      <c r="E63" s="39" t="s">
        <v>71</v>
      </c>
      <c r="F63" s="3">
        <v>0.25</v>
      </c>
      <c r="G63" s="39" t="s">
        <v>84</v>
      </c>
      <c r="H63" s="39" t="s">
        <v>117</v>
      </c>
      <c r="I63" s="39" t="s">
        <v>124</v>
      </c>
      <c r="J63" s="4">
        <v>61</v>
      </c>
      <c r="K63" s="4">
        <v>76.25</v>
      </c>
      <c r="L63" s="4">
        <v>793</v>
      </c>
      <c r="M63" s="4">
        <v>991.25</v>
      </c>
      <c r="N63">
        <v>21</v>
      </c>
      <c r="O63" s="39" t="s">
        <v>128</v>
      </c>
      <c r="P63" s="2">
        <v>2021</v>
      </c>
      <c r="Q63" s="4">
        <v>247.8125</v>
      </c>
      <c r="R63" s="4">
        <v>15.25</v>
      </c>
      <c r="S63" s="4">
        <v>198.25</v>
      </c>
      <c r="T63" s="3">
        <v>0.22480620155038758</v>
      </c>
      <c r="U63" s="39" t="s">
        <v>149</v>
      </c>
      <c r="V63" s="39" t="b">
        <v>0</v>
      </c>
      <c r="W63" s="39" t="s">
        <v>183</v>
      </c>
      <c r="X63" s="39" t="s">
        <v>265</v>
      </c>
      <c r="Y63" s="4">
        <f t="shared" si="0"/>
        <v>-3.8125</v>
      </c>
      <c r="Z63" s="39">
        <f t="shared" si="1"/>
        <v>-49.5625</v>
      </c>
      <c r="AA63" s="4">
        <f t="shared" si="2"/>
        <v>743.4375</v>
      </c>
      <c r="AB63" s="3">
        <f t="shared" si="3"/>
        <v>-6.6666666666666666E-2</v>
      </c>
    </row>
    <row r="64" spans="1:28">
      <c r="A64" s="38">
        <v>44276</v>
      </c>
      <c r="B64" s="39" t="s">
        <v>54</v>
      </c>
      <c r="C64" s="2">
        <v>7</v>
      </c>
      <c r="D64" s="39" t="s">
        <v>70</v>
      </c>
      <c r="E64" s="39" t="s">
        <v>71</v>
      </c>
      <c r="F64" s="3">
        <v>0.18</v>
      </c>
      <c r="G64" s="39" t="s">
        <v>106</v>
      </c>
      <c r="H64" s="39" t="s">
        <v>118</v>
      </c>
      <c r="I64" s="39" t="s">
        <v>125</v>
      </c>
      <c r="J64" s="4">
        <v>37</v>
      </c>
      <c r="K64" s="4">
        <v>42.55</v>
      </c>
      <c r="L64" s="4">
        <v>259</v>
      </c>
      <c r="M64" s="4">
        <v>297.85000000000002</v>
      </c>
      <c r="N64">
        <v>21</v>
      </c>
      <c r="O64" s="39" t="s">
        <v>128</v>
      </c>
      <c r="P64" s="2">
        <v>2021</v>
      </c>
      <c r="Q64" s="4">
        <v>53.613</v>
      </c>
      <c r="R64" s="4">
        <v>5.55</v>
      </c>
      <c r="S64" s="4">
        <v>38.85</v>
      </c>
      <c r="T64" s="3">
        <v>0.25925925925925924</v>
      </c>
      <c r="U64" s="39" t="s">
        <v>166</v>
      </c>
      <c r="V64" s="39" t="b">
        <v>0</v>
      </c>
      <c r="W64" s="39" t="s">
        <v>183</v>
      </c>
      <c r="X64" s="39" t="s">
        <v>266</v>
      </c>
      <c r="Y64" s="4">
        <f t="shared" si="0"/>
        <v>-2.1090000000000018</v>
      </c>
      <c r="Z64" s="39">
        <f t="shared" si="1"/>
        <v>-14.763000000000012</v>
      </c>
      <c r="AA64" s="4">
        <f t="shared" si="2"/>
        <v>244.23700000000002</v>
      </c>
      <c r="AB64" s="3">
        <f t="shared" si="3"/>
        <v>-6.0445387062566323E-2</v>
      </c>
    </row>
    <row r="65" spans="1:28">
      <c r="A65" s="38">
        <v>44277</v>
      </c>
      <c r="B65" s="39" t="s">
        <v>49</v>
      </c>
      <c r="C65" s="2">
        <v>8</v>
      </c>
      <c r="D65" s="39" t="s">
        <v>71</v>
      </c>
      <c r="E65" s="39" t="s">
        <v>71</v>
      </c>
      <c r="F65" s="3">
        <v>0.47</v>
      </c>
      <c r="G65" s="39" t="s">
        <v>101</v>
      </c>
      <c r="H65" s="39" t="s">
        <v>119</v>
      </c>
      <c r="I65" s="39" t="s">
        <v>123</v>
      </c>
      <c r="J65" s="4">
        <v>105</v>
      </c>
      <c r="K65" s="4">
        <v>142.80000000000001</v>
      </c>
      <c r="L65" s="4">
        <v>840</v>
      </c>
      <c r="M65" s="4">
        <v>1142.4000000000001</v>
      </c>
      <c r="N65">
        <v>22</v>
      </c>
      <c r="O65" s="39" t="s">
        <v>128</v>
      </c>
      <c r="P65" s="2">
        <v>2021</v>
      </c>
      <c r="Q65" s="4">
        <v>536.928</v>
      </c>
      <c r="R65" s="4">
        <v>37.799999999999997</v>
      </c>
      <c r="S65" s="4">
        <v>302.39999999999998</v>
      </c>
      <c r="T65" s="3">
        <v>0.11504424778761067</v>
      </c>
      <c r="U65" s="39" t="s">
        <v>149</v>
      </c>
      <c r="V65" s="39" t="b">
        <v>0</v>
      </c>
      <c r="W65" s="39" t="s">
        <v>183</v>
      </c>
      <c r="X65" s="39" t="s">
        <v>267</v>
      </c>
      <c r="Y65" s="4">
        <f t="shared" si="0"/>
        <v>-29.315999999999988</v>
      </c>
      <c r="Z65" s="39">
        <f t="shared" si="1"/>
        <v>-234.52799999999991</v>
      </c>
      <c r="AA65" s="4">
        <f t="shared" si="2"/>
        <v>605.47200000000009</v>
      </c>
      <c r="AB65" s="3">
        <f t="shared" si="3"/>
        <v>-0.38734739178690325</v>
      </c>
    </row>
    <row r="66" spans="1:28">
      <c r="A66" s="38">
        <v>44277</v>
      </c>
      <c r="B66" s="39" t="s">
        <v>55</v>
      </c>
      <c r="C66" s="2">
        <v>4</v>
      </c>
      <c r="D66" s="39" t="s">
        <v>71</v>
      </c>
      <c r="E66" s="39" t="s">
        <v>71</v>
      </c>
      <c r="F66" s="3">
        <v>0.39</v>
      </c>
      <c r="G66" s="39" t="s">
        <v>107</v>
      </c>
      <c r="H66" s="39" t="s">
        <v>120</v>
      </c>
      <c r="I66" s="39" t="s">
        <v>123</v>
      </c>
      <c r="J66" s="4">
        <v>73</v>
      </c>
      <c r="K66" s="4">
        <v>94.17</v>
      </c>
      <c r="L66" s="4">
        <v>292</v>
      </c>
      <c r="M66" s="4">
        <v>376.68</v>
      </c>
      <c r="N66">
        <v>22</v>
      </c>
      <c r="O66" s="39" t="s">
        <v>128</v>
      </c>
      <c r="P66" s="2">
        <v>2021</v>
      </c>
      <c r="Q66" s="4">
        <v>146.90520000000001</v>
      </c>
      <c r="R66" s="4">
        <v>21.17</v>
      </c>
      <c r="S66" s="4">
        <v>84.68</v>
      </c>
      <c r="T66" s="3">
        <v>0.13043478260869557</v>
      </c>
      <c r="U66" s="39" t="s">
        <v>166</v>
      </c>
      <c r="V66" s="39" t="b">
        <v>0</v>
      </c>
      <c r="W66" s="39" t="s">
        <v>183</v>
      </c>
      <c r="X66" s="39" t="s">
        <v>268</v>
      </c>
      <c r="Y66" s="4">
        <f t="shared" ref="Y66:Y129" si="4">(K66-(K66*F66)-J66)</f>
        <v>-15.5563</v>
      </c>
      <c r="Z66" s="39">
        <f t="shared" ref="Z66:Z129" si="5">Y66*C66</f>
        <v>-62.225200000000001</v>
      </c>
      <c r="AA66" s="4">
        <f t="shared" ref="AA66:AA129" si="6">M66-Q66</f>
        <v>229.7748</v>
      </c>
      <c r="AB66" s="3">
        <f t="shared" ref="AB66:AB129" si="7">IFERROR(Z66/AA66,0)</f>
        <v>-0.27080950565510231</v>
      </c>
    </row>
    <row r="67" spans="1:28">
      <c r="A67" s="38">
        <v>44280</v>
      </c>
      <c r="B67" s="39" t="s">
        <v>20</v>
      </c>
      <c r="C67" s="2">
        <v>14</v>
      </c>
      <c r="D67" s="39" t="s">
        <v>71</v>
      </c>
      <c r="E67" s="39" t="s">
        <v>138</v>
      </c>
      <c r="F67" s="3">
        <v>7.0000000000000007E-2</v>
      </c>
      <c r="G67" s="39" t="s">
        <v>73</v>
      </c>
      <c r="H67" s="39" t="s">
        <v>117</v>
      </c>
      <c r="I67" s="39" t="s">
        <v>122</v>
      </c>
      <c r="J67" s="4">
        <v>144</v>
      </c>
      <c r="K67" s="4">
        <v>156.96</v>
      </c>
      <c r="L67" s="4">
        <v>2016</v>
      </c>
      <c r="M67" s="4">
        <v>2197.44</v>
      </c>
      <c r="N67">
        <v>25</v>
      </c>
      <c r="O67" s="39" t="s">
        <v>128</v>
      </c>
      <c r="P67" s="2">
        <v>2021</v>
      </c>
      <c r="Q67" s="4">
        <v>153.82079999999999</v>
      </c>
      <c r="R67" s="4">
        <v>12.96</v>
      </c>
      <c r="S67" s="4">
        <v>181.44</v>
      </c>
      <c r="T67" s="3">
        <v>0.2</v>
      </c>
      <c r="U67" s="39" t="s">
        <v>149</v>
      </c>
      <c r="V67" s="39" t="b">
        <v>1</v>
      </c>
      <c r="W67" s="39" t="s">
        <v>183</v>
      </c>
      <c r="X67" s="39" t="s">
        <v>270</v>
      </c>
      <c r="Y67" s="4">
        <f t="shared" si="4"/>
        <v>1.9728000000000065</v>
      </c>
      <c r="Z67" s="39">
        <f t="shared" si="5"/>
        <v>27.619200000000092</v>
      </c>
      <c r="AA67" s="4">
        <f t="shared" si="6"/>
        <v>2043.6192000000001</v>
      </c>
      <c r="AB67" s="3">
        <f t="shared" si="7"/>
        <v>1.3514846601558691E-2</v>
      </c>
    </row>
    <row r="68" spans="1:28">
      <c r="A68" s="38">
        <v>44280</v>
      </c>
      <c r="B68" s="39" t="s">
        <v>35</v>
      </c>
      <c r="C68" s="2">
        <v>4</v>
      </c>
      <c r="D68" s="39" t="s">
        <v>70</v>
      </c>
      <c r="E68" s="39" t="s">
        <v>138</v>
      </c>
      <c r="F68" s="3">
        <v>0.01</v>
      </c>
      <c r="G68" s="39" t="s">
        <v>85</v>
      </c>
      <c r="H68" s="39" t="s">
        <v>119</v>
      </c>
      <c r="I68" s="39" t="s">
        <v>123</v>
      </c>
      <c r="J68" s="4">
        <v>75</v>
      </c>
      <c r="K68" s="4">
        <v>85.5</v>
      </c>
      <c r="L68" s="4">
        <v>300</v>
      </c>
      <c r="M68" s="4">
        <v>342</v>
      </c>
      <c r="N68">
        <v>25</v>
      </c>
      <c r="O68" s="39" t="s">
        <v>128</v>
      </c>
      <c r="P68" s="2">
        <v>2021</v>
      </c>
      <c r="Q68" s="4">
        <v>3.42</v>
      </c>
      <c r="R68" s="4">
        <v>10.5</v>
      </c>
      <c r="S68" s="4">
        <v>42</v>
      </c>
      <c r="T68" s="3">
        <v>0.22480620155038761</v>
      </c>
      <c r="U68" s="39" t="s">
        <v>166</v>
      </c>
      <c r="V68" s="39" t="b">
        <v>1</v>
      </c>
      <c r="W68" s="39" t="s">
        <v>183</v>
      </c>
      <c r="X68" s="39" t="s">
        <v>269</v>
      </c>
      <c r="Y68" s="4">
        <f t="shared" si="4"/>
        <v>9.644999999999996</v>
      </c>
      <c r="Z68" s="39">
        <f t="shared" si="5"/>
        <v>38.579999999999984</v>
      </c>
      <c r="AA68" s="4">
        <f t="shared" si="6"/>
        <v>338.58</v>
      </c>
      <c r="AB68" s="3">
        <f t="shared" si="7"/>
        <v>0.11394648236753496</v>
      </c>
    </row>
    <row r="69" spans="1:28">
      <c r="A69" s="38">
        <v>44280</v>
      </c>
      <c r="B69" s="39" t="s">
        <v>39</v>
      </c>
      <c r="C69" s="2">
        <v>8</v>
      </c>
      <c r="D69" s="39" t="s">
        <v>70</v>
      </c>
      <c r="E69" s="39" t="s">
        <v>138</v>
      </c>
      <c r="F69" s="3">
        <v>0.17</v>
      </c>
      <c r="G69" s="39" t="s">
        <v>89</v>
      </c>
      <c r="H69" s="39" t="s">
        <v>121</v>
      </c>
      <c r="I69" s="39" t="s">
        <v>124</v>
      </c>
      <c r="J69" s="4">
        <v>47</v>
      </c>
      <c r="K69" s="4">
        <v>53.11</v>
      </c>
      <c r="L69" s="4">
        <v>376</v>
      </c>
      <c r="M69" s="4">
        <v>424.88</v>
      </c>
      <c r="N69">
        <v>25</v>
      </c>
      <c r="O69" s="39" t="s">
        <v>128</v>
      </c>
      <c r="P69" s="2">
        <v>2021</v>
      </c>
      <c r="Q69" s="4">
        <v>72.229600000000005</v>
      </c>
      <c r="R69" s="4">
        <v>6.11</v>
      </c>
      <c r="S69" s="4">
        <v>48.88</v>
      </c>
      <c r="T69" s="3">
        <v>0.26470588235294124</v>
      </c>
      <c r="U69" s="39" t="s">
        <v>165</v>
      </c>
      <c r="V69" s="39" t="b">
        <v>1</v>
      </c>
      <c r="W69" s="39" t="s">
        <v>183</v>
      </c>
      <c r="X69" s="39" t="s">
        <v>271</v>
      </c>
      <c r="Y69" s="4">
        <f t="shared" si="4"/>
        <v>-2.9187000000000012</v>
      </c>
      <c r="Z69" s="39">
        <f t="shared" si="5"/>
        <v>-23.349600000000009</v>
      </c>
      <c r="AA69" s="4">
        <f t="shared" si="6"/>
        <v>352.65039999999999</v>
      </c>
      <c r="AB69" s="3">
        <f t="shared" si="7"/>
        <v>-6.6211749653481214E-2</v>
      </c>
    </row>
    <row r="70" spans="1:28">
      <c r="A70" s="38">
        <v>44280</v>
      </c>
      <c r="B70" s="39" t="s">
        <v>21</v>
      </c>
      <c r="C70" s="2">
        <v>2</v>
      </c>
      <c r="D70" s="39" t="s">
        <v>70</v>
      </c>
      <c r="E70" s="39" t="s">
        <v>71</v>
      </c>
      <c r="F70" s="3">
        <v>0.02</v>
      </c>
      <c r="G70" s="39" t="s">
        <v>74</v>
      </c>
      <c r="H70" s="39" t="s">
        <v>118</v>
      </c>
      <c r="I70" s="39" t="s">
        <v>123</v>
      </c>
      <c r="J70" s="4">
        <v>72</v>
      </c>
      <c r="K70" s="4">
        <v>79.92</v>
      </c>
      <c r="L70" s="4">
        <v>144</v>
      </c>
      <c r="M70" s="4">
        <v>159.84</v>
      </c>
      <c r="N70">
        <v>25</v>
      </c>
      <c r="O70" s="39" t="s">
        <v>128</v>
      </c>
      <c r="P70" s="2">
        <v>2021</v>
      </c>
      <c r="Q70" s="4">
        <v>3.1968000000000001</v>
      </c>
      <c r="R70" s="4">
        <v>7.92</v>
      </c>
      <c r="S70" s="4">
        <v>15.84</v>
      </c>
      <c r="T70" s="3">
        <v>9.9099099099099114E-2</v>
      </c>
      <c r="U70" s="39" t="s">
        <v>166</v>
      </c>
      <c r="V70" s="39" t="b">
        <v>0</v>
      </c>
      <c r="W70" s="39" t="s">
        <v>183</v>
      </c>
      <c r="X70" s="39" t="s">
        <v>272</v>
      </c>
      <c r="Y70" s="4">
        <f t="shared" si="4"/>
        <v>6.3216000000000037</v>
      </c>
      <c r="Z70" s="39">
        <f t="shared" si="5"/>
        <v>12.643200000000007</v>
      </c>
      <c r="AA70" s="4">
        <f t="shared" si="6"/>
        <v>156.64320000000001</v>
      </c>
      <c r="AB70" s="3">
        <f t="shared" si="7"/>
        <v>8.0713366427652186E-2</v>
      </c>
    </row>
    <row r="71" spans="1:28">
      <c r="A71" s="38">
        <v>44281</v>
      </c>
      <c r="B71" s="39" t="s">
        <v>36</v>
      </c>
      <c r="C71" s="2">
        <v>4</v>
      </c>
      <c r="D71" s="39" t="s">
        <v>70</v>
      </c>
      <c r="E71" s="39" t="s">
        <v>138</v>
      </c>
      <c r="F71" s="3">
        <v>0.23</v>
      </c>
      <c r="G71" s="39" t="s">
        <v>86</v>
      </c>
      <c r="H71" s="39" t="s">
        <v>119</v>
      </c>
      <c r="I71" s="39" t="s">
        <v>123</v>
      </c>
      <c r="J71" s="4">
        <v>98</v>
      </c>
      <c r="K71" s="4">
        <v>103.88</v>
      </c>
      <c r="L71" s="4">
        <v>392</v>
      </c>
      <c r="M71" s="4">
        <v>415.52</v>
      </c>
      <c r="N71">
        <v>26</v>
      </c>
      <c r="O71" s="39" t="s">
        <v>128</v>
      </c>
      <c r="P71" s="2">
        <v>2021</v>
      </c>
      <c r="Q71" s="4">
        <v>95.569599999999994</v>
      </c>
      <c r="R71" s="4">
        <v>5.88</v>
      </c>
      <c r="S71" s="4">
        <v>23.52</v>
      </c>
      <c r="T71" s="3">
        <v>0.12280701754385964</v>
      </c>
      <c r="U71" s="39" t="s">
        <v>166</v>
      </c>
      <c r="V71" s="39" t="b">
        <v>1</v>
      </c>
      <c r="W71" s="39" t="s">
        <v>183</v>
      </c>
      <c r="X71" s="39" t="s">
        <v>273</v>
      </c>
      <c r="Y71" s="4">
        <f t="shared" si="4"/>
        <v>-18.0124</v>
      </c>
      <c r="Z71" s="39">
        <f t="shared" si="5"/>
        <v>-72.049599999999998</v>
      </c>
      <c r="AA71" s="4">
        <f t="shared" si="6"/>
        <v>319.9504</v>
      </c>
      <c r="AB71" s="3">
        <f t="shared" si="7"/>
        <v>-0.22518990443518744</v>
      </c>
    </row>
    <row r="72" spans="1:28">
      <c r="A72" s="38">
        <v>44281</v>
      </c>
      <c r="B72" s="39" t="s">
        <v>30</v>
      </c>
      <c r="C72" s="2">
        <v>1</v>
      </c>
      <c r="D72" s="39" t="s">
        <v>70</v>
      </c>
      <c r="E72" s="39" t="s">
        <v>138</v>
      </c>
      <c r="F72" s="3">
        <v>0.23</v>
      </c>
      <c r="G72" s="39" t="s">
        <v>80</v>
      </c>
      <c r="H72" s="39" t="s">
        <v>118</v>
      </c>
      <c r="I72" s="39" t="s">
        <v>122</v>
      </c>
      <c r="J72" s="4">
        <v>120</v>
      </c>
      <c r="K72" s="4">
        <v>162</v>
      </c>
      <c r="L72" s="4">
        <v>120</v>
      </c>
      <c r="M72" s="4">
        <v>162</v>
      </c>
      <c r="N72">
        <v>26</v>
      </c>
      <c r="O72" s="39" t="s">
        <v>128</v>
      </c>
      <c r="P72" s="2">
        <v>2021</v>
      </c>
      <c r="Q72" s="4">
        <v>37.26</v>
      </c>
      <c r="R72" s="4">
        <v>42</v>
      </c>
      <c r="S72" s="4">
        <v>42</v>
      </c>
      <c r="T72" s="3">
        <v>0.1150442477876106</v>
      </c>
      <c r="U72" s="39" t="s">
        <v>166</v>
      </c>
      <c r="V72" s="39" t="b">
        <v>1</v>
      </c>
      <c r="W72" s="39" t="s">
        <v>183</v>
      </c>
      <c r="X72" s="39" t="s">
        <v>275</v>
      </c>
      <c r="Y72" s="4">
        <f t="shared" si="4"/>
        <v>4.7399999999999949</v>
      </c>
      <c r="Z72" s="39">
        <f t="shared" si="5"/>
        <v>4.7399999999999949</v>
      </c>
      <c r="AA72" s="4">
        <f t="shared" si="6"/>
        <v>124.74000000000001</v>
      </c>
      <c r="AB72" s="3">
        <f t="shared" si="7"/>
        <v>3.7999037999037956E-2</v>
      </c>
    </row>
    <row r="73" spans="1:28">
      <c r="A73" s="38">
        <v>44281</v>
      </c>
      <c r="B73" s="39" t="s">
        <v>40</v>
      </c>
      <c r="C73" s="2">
        <v>9</v>
      </c>
      <c r="D73" s="39" t="s">
        <v>70</v>
      </c>
      <c r="E73" s="39" t="s">
        <v>71</v>
      </c>
      <c r="F73" s="3">
        <v>0.48</v>
      </c>
      <c r="G73" s="39" t="s">
        <v>90</v>
      </c>
      <c r="H73" s="39" t="s">
        <v>120</v>
      </c>
      <c r="I73" s="39" t="s">
        <v>122</v>
      </c>
      <c r="J73" s="4">
        <v>148</v>
      </c>
      <c r="K73" s="4">
        <v>164.28</v>
      </c>
      <c r="L73" s="4">
        <v>1332</v>
      </c>
      <c r="M73" s="4">
        <v>1478.52</v>
      </c>
      <c r="N73">
        <v>26</v>
      </c>
      <c r="O73" s="39" t="s">
        <v>128</v>
      </c>
      <c r="P73" s="2">
        <v>2021</v>
      </c>
      <c r="Q73" s="4">
        <v>709.68960000000004</v>
      </c>
      <c r="R73" s="4">
        <v>16.28</v>
      </c>
      <c r="S73" s="4">
        <v>146.52000000000001</v>
      </c>
      <c r="T73" s="3">
        <v>8.2568807339449588E-2</v>
      </c>
      <c r="U73" s="39" t="s">
        <v>166</v>
      </c>
      <c r="V73" s="39" t="b">
        <v>0</v>
      </c>
      <c r="W73" s="39" t="s">
        <v>183</v>
      </c>
      <c r="X73" s="39" t="s">
        <v>274</v>
      </c>
      <c r="Y73" s="4">
        <f t="shared" si="4"/>
        <v>-62.574399999999997</v>
      </c>
      <c r="Z73" s="39">
        <f t="shared" si="5"/>
        <v>-563.16959999999995</v>
      </c>
      <c r="AA73" s="4">
        <f t="shared" si="6"/>
        <v>768.83039999999994</v>
      </c>
      <c r="AB73" s="3">
        <f t="shared" si="7"/>
        <v>-0.73250173250173245</v>
      </c>
    </row>
    <row r="74" spans="1:28">
      <c r="A74" s="38">
        <v>44282</v>
      </c>
      <c r="B74" s="39" t="s">
        <v>48</v>
      </c>
      <c r="C74" s="2">
        <v>3</v>
      </c>
      <c r="D74" s="39" t="s">
        <v>70</v>
      </c>
      <c r="E74" s="39" t="s">
        <v>71</v>
      </c>
      <c r="F74" s="3">
        <v>0.12</v>
      </c>
      <c r="G74" s="39" t="s">
        <v>99</v>
      </c>
      <c r="H74" s="39" t="s">
        <v>121</v>
      </c>
      <c r="I74" s="39" t="s">
        <v>122</v>
      </c>
      <c r="J74" s="4">
        <v>148</v>
      </c>
      <c r="K74" s="4">
        <v>201.28</v>
      </c>
      <c r="L74" s="4">
        <v>444</v>
      </c>
      <c r="M74" s="4">
        <v>603.84</v>
      </c>
      <c r="N74">
        <v>27</v>
      </c>
      <c r="O74" s="39" t="s">
        <v>128</v>
      </c>
      <c r="P74" s="2">
        <v>2021</v>
      </c>
      <c r="Q74" s="4">
        <v>72.460800000000006</v>
      </c>
      <c r="R74" s="4">
        <v>53.28</v>
      </c>
      <c r="S74" s="4">
        <v>159.84</v>
      </c>
      <c r="T74" s="3">
        <v>5.660377358490562E-2</v>
      </c>
      <c r="U74" s="39" t="s">
        <v>166</v>
      </c>
      <c r="V74" s="39" t="b">
        <v>0</v>
      </c>
      <c r="W74" s="39" t="s">
        <v>183</v>
      </c>
      <c r="X74" s="39" t="s">
        <v>276</v>
      </c>
      <c r="Y74" s="4">
        <f t="shared" si="4"/>
        <v>29.12639999999999</v>
      </c>
      <c r="Z74" s="39">
        <f t="shared" si="5"/>
        <v>87.379199999999969</v>
      </c>
      <c r="AA74" s="4">
        <f t="shared" si="6"/>
        <v>531.37920000000008</v>
      </c>
      <c r="AB74" s="3">
        <f t="shared" si="7"/>
        <v>0.1644385026737967</v>
      </c>
    </row>
    <row r="75" spans="1:28">
      <c r="A75" s="38">
        <v>44283</v>
      </c>
      <c r="B75" s="39" t="s">
        <v>56</v>
      </c>
      <c r="C75" s="2">
        <v>8</v>
      </c>
      <c r="D75" s="39" t="s">
        <v>71</v>
      </c>
      <c r="E75" s="39" t="s">
        <v>138</v>
      </c>
      <c r="F75" s="3">
        <v>0.01</v>
      </c>
      <c r="G75" s="39" t="s">
        <v>108</v>
      </c>
      <c r="H75" s="39" t="s">
        <v>119</v>
      </c>
      <c r="I75" s="39" t="s">
        <v>124</v>
      </c>
      <c r="J75" s="4">
        <v>43</v>
      </c>
      <c r="K75" s="4">
        <v>47.73</v>
      </c>
      <c r="L75" s="4">
        <v>344</v>
      </c>
      <c r="M75" s="4">
        <v>381.84</v>
      </c>
      <c r="N75">
        <v>28</v>
      </c>
      <c r="O75" s="39" t="s">
        <v>128</v>
      </c>
      <c r="P75" s="2">
        <v>2021</v>
      </c>
      <c r="Q75" s="4">
        <v>3.8184</v>
      </c>
      <c r="R75" s="4">
        <v>4.7300000000000004</v>
      </c>
      <c r="S75" s="4">
        <v>37.840000000000003</v>
      </c>
      <c r="T75" s="3">
        <v>0.25925925925925924</v>
      </c>
      <c r="U75" s="39" t="s">
        <v>149</v>
      </c>
      <c r="V75" s="39" t="b">
        <v>1</v>
      </c>
      <c r="W75" s="39" t="s">
        <v>183</v>
      </c>
      <c r="X75" s="39" t="s">
        <v>277</v>
      </c>
      <c r="Y75" s="4">
        <f t="shared" si="4"/>
        <v>4.2526999999999973</v>
      </c>
      <c r="Z75" s="39">
        <f t="shared" si="5"/>
        <v>34.021599999999978</v>
      </c>
      <c r="AA75" s="4">
        <f t="shared" si="6"/>
        <v>378.02159999999998</v>
      </c>
      <c r="AB75" s="3">
        <f t="shared" si="7"/>
        <v>8.999908999908994E-2</v>
      </c>
    </row>
    <row r="76" spans="1:28">
      <c r="A76" s="38">
        <v>44285</v>
      </c>
      <c r="B76" s="39" t="s">
        <v>21</v>
      </c>
      <c r="C76" s="2">
        <v>1</v>
      </c>
      <c r="D76" s="39" t="s">
        <v>71</v>
      </c>
      <c r="E76" s="39" t="s">
        <v>138</v>
      </c>
      <c r="F76" s="3">
        <v>0.43</v>
      </c>
      <c r="G76" s="39" t="s">
        <v>74</v>
      </c>
      <c r="H76" s="39" t="s">
        <v>118</v>
      </c>
      <c r="I76" s="39" t="s">
        <v>123</v>
      </c>
      <c r="J76" s="4">
        <v>72</v>
      </c>
      <c r="K76" s="4">
        <v>79.92</v>
      </c>
      <c r="L76" s="4">
        <v>72</v>
      </c>
      <c r="M76" s="4">
        <v>79.92</v>
      </c>
      <c r="N76">
        <v>30</v>
      </c>
      <c r="O76" s="39" t="s">
        <v>128</v>
      </c>
      <c r="P76" s="2">
        <v>2021</v>
      </c>
      <c r="Q76" s="4">
        <v>34.365600000000001</v>
      </c>
      <c r="R76" s="4">
        <v>7.92</v>
      </c>
      <c r="S76" s="4">
        <v>7.92</v>
      </c>
      <c r="T76" s="3">
        <v>9.9099099099099114E-2</v>
      </c>
      <c r="U76" s="39" t="s">
        <v>166</v>
      </c>
      <c r="V76" s="39" t="b">
        <v>1</v>
      </c>
      <c r="W76" s="39" t="s">
        <v>183</v>
      </c>
      <c r="X76" s="39" t="s">
        <v>278</v>
      </c>
      <c r="Y76" s="4">
        <f t="shared" si="4"/>
        <v>-26.445599999999999</v>
      </c>
      <c r="Z76" s="39">
        <f t="shared" si="5"/>
        <v>-26.445599999999999</v>
      </c>
      <c r="AA76" s="4">
        <f t="shared" si="6"/>
        <v>45.554400000000001</v>
      </c>
      <c r="AB76" s="3">
        <f t="shared" si="7"/>
        <v>-0.58052789631737001</v>
      </c>
    </row>
    <row r="77" spans="1:28">
      <c r="A77" s="38">
        <v>44286</v>
      </c>
      <c r="B77" s="39" t="s">
        <v>30</v>
      </c>
      <c r="C77" s="2">
        <v>3</v>
      </c>
      <c r="D77" s="39" t="s">
        <v>70</v>
      </c>
      <c r="E77" s="39" t="s">
        <v>138</v>
      </c>
      <c r="F77" s="3">
        <v>0.24</v>
      </c>
      <c r="G77" s="39" t="s">
        <v>80</v>
      </c>
      <c r="H77" s="39" t="s">
        <v>118</v>
      </c>
      <c r="I77" s="39" t="s">
        <v>122</v>
      </c>
      <c r="J77" s="4">
        <v>120</v>
      </c>
      <c r="K77" s="4">
        <v>162</v>
      </c>
      <c r="L77" s="4">
        <v>360</v>
      </c>
      <c r="M77" s="4">
        <v>486</v>
      </c>
      <c r="N77">
        <v>31</v>
      </c>
      <c r="O77" s="39" t="s">
        <v>128</v>
      </c>
      <c r="P77" s="2">
        <v>2021</v>
      </c>
      <c r="Q77" s="4">
        <v>116.64</v>
      </c>
      <c r="R77" s="4">
        <v>42</v>
      </c>
      <c r="S77" s="4">
        <v>126</v>
      </c>
      <c r="T77" s="3">
        <v>0.26470588235294118</v>
      </c>
      <c r="U77" s="39" t="s">
        <v>166</v>
      </c>
      <c r="V77" s="39" t="b">
        <v>1</v>
      </c>
      <c r="W77" s="39" t="s">
        <v>183</v>
      </c>
      <c r="X77" s="39" t="s">
        <v>279</v>
      </c>
      <c r="Y77" s="4">
        <f t="shared" si="4"/>
        <v>3.1200000000000045</v>
      </c>
      <c r="Z77" s="39">
        <f t="shared" si="5"/>
        <v>9.3600000000000136</v>
      </c>
      <c r="AA77" s="4">
        <f t="shared" si="6"/>
        <v>369.36</v>
      </c>
      <c r="AB77" s="3">
        <f t="shared" si="7"/>
        <v>2.5341130604288536E-2</v>
      </c>
    </row>
    <row r="78" spans="1:28">
      <c r="A78" s="38">
        <v>44290</v>
      </c>
      <c r="B78" s="39" t="s">
        <v>37</v>
      </c>
      <c r="C78" s="2">
        <v>4</v>
      </c>
      <c r="D78" s="39" t="s">
        <v>70</v>
      </c>
      <c r="E78" s="39" t="s">
        <v>138</v>
      </c>
      <c r="F78" s="3">
        <v>0.12</v>
      </c>
      <c r="G78" s="39" t="s">
        <v>87</v>
      </c>
      <c r="H78" s="39" t="s">
        <v>118</v>
      </c>
      <c r="I78" s="39" t="s">
        <v>123</v>
      </c>
      <c r="J78" s="4">
        <v>90</v>
      </c>
      <c r="K78" s="4">
        <v>115.2</v>
      </c>
      <c r="L78" s="4">
        <v>360</v>
      </c>
      <c r="M78" s="4">
        <v>460.8</v>
      </c>
      <c r="N78">
        <v>4</v>
      </c>
      <c r="O78" s="39" t="s">
        <v>129</v>
      </c>
      <c r="P78" s="2">
        <v>2021</v>
      </c>
      <c r="Q78" s="4">
        <v>55.295999999999999</v>
      </c>
      <c r="R78" s="4">
        <v>25.2</v>
      </c>
      <c r="S78" s="4">
        <v>100.8</v>
      </c>
      <c r="T78" s="3">
        <v>9.9099099099099044E-2</v>
      </c>
      <c r="U78" s="39" t="s">
        <v>166</v>
      </c>
      <c r="V78" s="39" t="b">
        <v>1</v>
      </c>
      <c r="W78" s="39" t="s">
        <v>169</v>
      </c>
      <c r="X78" s="39" t="s">
        <v>281</v>
      </c>
      <c r="Y78" s="4">
        <f t="shared" si="4"/>
        <v>11.376000000000005</v>
      </c>
      <c r="Z78" s="39">
        <f t="shared" si="5"/>
        <v>45.504000000000019</v>
      </c>
      <c r="AA78" s="4">
        <f t="shared" si="6"/>
        <v>405.50400000000002</v>
      </c>
      <c r="AB78" s="3">
        <f t="shared" si="7"/>
        <v>0.11221590909090913</v>
      </c>
    </row>
    <row r="79" spans="1:28">
      <c r="A79" s="38">
        <v>44290</v>
      </c>
      <c r="B79" s="39" t="s">
        <v>57</v>
      </c>
      <c r="C79" s="2">
        <v>9</v>
      </c>
      <c r="D79" s="39" t="s">
        <v>71</v>
      </c>
      <c r="E79" s="39" t="s">
        <v>138</v>
      </c>
      <c r="F79" s="3">
        <v>0.09</v>
      </c>
      <c r="G79" s="39" t="s">
        <v>109</v>
      </c>
      <c r="H79" s="39" t="s">
        <v>119</v>
      </c>
      <c r="I79" s="39" t="s">
        <v>125</v>
      </c>
      <c r="J79" s="4">
        <v>6</v>
      </c>
      <c r="K79" s="4">
        <v>7.86</v>
      </c>
      <c r="L79" s="4">
        <v>54</v>
      </c>
      <c r="M79" s="4">
        <v>70.739999999999995</v>
      </c>
      <c r="N79">
        <v>4</v>
      </c>
      <c r="O79" s="39" t="s">
        <v>129</v>
      </c>
      <c r="P79" s="2">
        <v>2021</v>
      </c>
      <c r="Q79" s="4">
        <v>6.3666</v>
      </c>
      <c r="R79" s="4">
        <v>1.86</v>
      </c>
      <c r="S79" s="4">
        <v>16.739999999999998</v>
      </c>
      <c r="T79" s="3">
        <v>9.9099099099099114E-2</v>
      </c>
      <c r="U79" s="39" t="s">
        <v>166</v>
      </c>
      <c r="V79" s="39" t="b">
        <v>1</v>
      </c>
      <c r="W79" s="39" t="s">
        <v>169</v>
      </c>
      <c r="X79" s="39" t="s">
        <v>280</v>
      </c>
      <c r="Y79" s="4">
        <f t="shared" si="4"/>
        <v>1.1526000000000005</v>
      </c>
      <c r="Z79" s="39">
        <f t="shared" si="5"/>
        <v>10.373400000000004</v>
      </c>
      <c r="AA79" s="4">
        <f t="shared" si="6"/>
        <v>64.37339999999999</v>
      </c>
      <c r="AB79" s="3">
        <f t="shared" si="7"/>
        <v>0.16114419931213833</v>
      </c>
    </row>
    <row r="80" spans="1:28">
      <c r="A80" s="38">
        <v>44291</v>
      </c>
      <c r="B80" s="39" t="s">
        <v>25</v>
      </c>
      <c r="C80" s="2">
        <v>15</v>
      </c>
      <c r="D80" s="39" t="s">
        <v>71</v>
      </c>
      <c r="E80" s="39" t="s">
        <v>71</v>
      </c>
      <c r="F80" s="3">
        <v>0.09</v>
      </c>
      <c r="G80" s="39" t="s">
        <v>78</v>
      </c>
      <c r="H80" s="39" t="s">
        <v>121</v>
      </c>
      <c r="I80" s="39" t="s">
        <v>123</v>
      </c>
      <c r="J80" s="4">
        <v>93</v>
      </c>
      <c r="K80" s="4">
        <v>104.16</v>
      </c>
      <c r="L80" s="4">
        <v>1395</v>
      </c>
      <c r="M80" s="4">
        <v>1562.4</v>
      </c>
      <c r="N80">
        <v>5</v>
      </c>
      <c r="O80" s="39" t="s">
        <v>129</v>
      </c>
      <c r="P80" s="2">
        <v>2021</v>
      </c>
      <c r="Q80" s="4">
        <v>140.61600000000001</v>
      </c>
      <c r="R80" s="4">
        <v>11.16</v>
      </c>
      <c r="S80" s="4">
        <v>167.4</v>
      </c>
      <c r="T80" s="3">
        <v>0.25925925925925924</v>
      </c>
      <c r="U80" s="39" t="s">
        <v>166</v>
      </c>
      <c r="V80" s="39" t="b">
        <v>0</v>
      </c>
      <c r="W80" s="39" t="s">
        <v>169</v>
      </c>
      <c r="X80" s="39" t="s">
        <v>282</v>
      </c>
      <c r="Y80" s="4">
        <f t="shared" si="4"/>
        <v>1.7856000000000023</v>
      </c>
      <c r="Z80" s="39">
        <f t="shared" si="5"/>
        <v>26.784000000000034</v>
      </c>
      <c r="AA80" s="4">
        <f t="shared" si="6"/>
        <v>1421.7840000000001</v>
      </c>
      <c r="AB80" s="3">
        <f t="shared" si="7"/>
        <v>1.883830455259029E-2</v>
      </c>
    </row>
    <row r="81" spans="1:28">
      <c r="A81" s="38">
        <v>44295</v>
      </c>
      <c r="B81" s="39" t="s">
        <v>44</v>
      </c>
      <c r="C81" s="2">
        <v>3</v>
      </c>
      <c r="D81" s="39" t="s">
        <v>71</v>
      </c>
      <c r="E81" s="39" t="s">
        <v>71</v>
      </c>
      <c r="F81" s="3">
        <v>0.22</v>
      </c>
      <c r="G81" s="39" t="s">
        <v>95</v>
      </c>
      <c r="H81" s="39" t="s">
        <v>119</v>
      </c>
      <c r="I81" s="39" t="s">
        <v>122</v>
      </c>
      <c r="J81" s="4">
        <v>133</v>
      </c>
      <c r="K81" s="4">
        <v>155.61000000000001</v>
      </c>
      <c r="L81" s="4">
        <v>399</v>
      </c>
      <c r="M81" s="4">
        <v>466.83</v>
      </c>
      <c r="N81">
        <v>9</v>
      </c>
      <c r="O81" s="39" t="s">
        <v>129</v>
      </c>
      <c r="P81" s="2">
        <v>2021</v>
      </c>
      <c r="Q81" s="4">
        <v>102.7026</v>
      </c>
      <c r="R81" s="4">
        <v>22.61</v>
      </c>
      <c r="S81" s="4">
        <v>67.83</v>
      </c>
      <c r="T81" s="3">
        <v>0.23664122137404575</v>
      </c>
      <c r="U81" s="39" t="s">
        <v>166</v>
      </c>
      <c r="V81" s="39" t="b">
        <v>0</v>
      </c>
      <c r="W81" s="39" t="s">
        <v>169</v>
      </c>
      <c r="X81" s="39" t="s">
        <v>283</v>
      </c>
      <c r="Y81" s="4">
        <f t="shared" si="4"/>
        <v>-11.624199999999988</v>
      </c>
      <c r="Z81" s="39">
        <f t="shared" si="5"/>
        <v>-34.872599999999963</v>
      </c>
      <c r="AA81" s="4">
        <f t="shared" si="6"/>
        <v>364.12739999999997</v>
      </c>
      <c r="AB81" s="3">
        <f t="shared" si="7"/>
        <v>-9.5770326539557221E-2</v>
      </c>
    </row>
    <row r="82" spans="1:28">
      <c r="A82" s="38">
        <v>44296</v>
      </c>
      <c r="B82" s="39" t="s">
        <v>42</v>
      </c>
      <c r="C82" s="2">
        <v>14</v>
      </c>
      <c r="D82" s="39" t="s">
        <v>70</v>
      </c>
      <c r="E82" s="39" t="s">
        <v>71</v>
      </c>
      <c r="F82" s="3">
        <v>0.16</v>
      </c>
      <c r="G82" s="39" t="s">
        <v>92</v>
      </c>
      <c r="H82" s="39" t="s">
        <v>117</v>
      </c>
      <c r="I82" s="39" t="s">
        <v>122</v>
      </c>
      <c r="J82" s="4">
        <v>121</v>
      </c>
      <c r="K82" s="4">
        <v>141.57</v>
      </c>
      <c r="L82" s="4">
        <v>1694</v>
      </c>
      <c r="M82" s="4">
        <v>1981.98</v>
      </c>
      <c r="N82">
        <v>10</v>
      </c>
      <c r="O82" s="39" t="s">
        <v>129</v>
      </c>
      <c r="P82" s="2">
        <v>2021</v>
      </c>
      <c r="Q82" s="4">
        <v>317.11680000000001</v>
      </c>
      <c r="R82" s="4">
        <v>20.57</v>
      </c>
      <c r="S82" s="4">
        <v>287.98</v>
      </c>
      <c r="T82" s="3">
        <v>0.21875000000000003</v>
      </c>
      <c r="U82" s="39" t="s">
        <v>149</v>
      </c>
      <c r="V82" s="39" t="b">
        <v>0</v>
      </c>
      <c r="W82" s="39" t="s">
        <v>169</v>
      </c>
      <c r="X82" s="39" t="s">
        <v>284</v>
      </c>
      <c r="Y82" s="4">
        <f t="shared" si="4"/>
        <v>-2.0812000000000097</v>
      </c>
      <c r="Z82" s="39">
        <f t="shared" si="5"/>
        <v>-29.136800000000136</v>
      </c>
      <c r="AA82" s="4">
        <f t="shared" si="6"/>
        <v>1664.8632</v>
      </c>
      <c r="AB82" s="3">
        <f t="shared" si="7"/>
        <v>-1.7501017501017582E-2</v>
      </c>
    </row>
    <row r="83" spans="1:28">
      <c r="A83" s="38">
        <v>44298</v>
      </c>
      <c r="B83" s="39" t="s">
        <v>28</v>
      </c>
      <c r="C83" s="2">
        <v>3</v>
      </c>
      <c r="D83" s="39" t="s">
        <v>70</v>
      </c>
      <c r="E83" s="39" t="s">
        <v>138</v>
      </c>
      <c r="F83" s="3">
        <v>0.15</v>
      </c>
      <c r="G83" s="39" t="s">
        <v>93</v>
      </c>
      <c r="H83" s="39" t="s">
        <v>118</v>
      </c>
      <c r="I83" s="39" t="s">
        <v>123</v>
      </c>
      <c r="J83" s="4">
        <v>67</v>
      </c>
      <c r="K83" s="4">
        <v>85.76</v>
      </c>
      <c r="L83" s="4">
        <v>201</v>
      </c>
      <c r="M83" s="4">
        <v>257.27999999999997</v>
      </c>
      <c r="N83">
        <v>12</v>
      </c>
      <c r="O83" s="39" t="s">
        <v>129</v>
      </c>
      <c r="P83" s="2">
        <v>2021</v>
      </c>
      <c r="Q83" s="4">
        <v>38.591999999999999</v>
      </c>
      <c r="R83" s="4">
        <v>18.760000000000002</v>
      </c>
      <c r="S83" s="4">
        <v>56.28</v>
      </c>
      <c r="T83" s="3">
        <v>0.10714285714285711</v>
      </c>
      <c r="U83" s="39" t="s">
        <v>166</v>
      </c>
      <c r="V83" s="39" t="b">
        <v>1</v>
      </c>
      <c r="W83" s="39" t="s">
        <v>169</v>
      </c>
      <c r="X83" s="39" t="s">
        <v>288</v>
      </c>
      <c r="Y83" s="4">
        <f t="shared" si="4"/>
        <v>5.8960000000000008</v>
      </c>
      <c r="Z83" s="39">
        <f t="shared" si="5"/>
        <v>17.688000000000002</v>
      </c>
      <c r="AA83" s="4">
        <f t="shared" si="6"/>
        <v>218.68799999999999</v>
      </c>
      <c r="AB83" s="3">
        <f t="shared" si="7"/>
        <v>8.0882352941176489E-2</v>
      </c>
    </row>
    <row r="84" spans="1:28">
      <c r="A84" s="38">
        <v>44298</v>
      </c>
      <c r="B84" s="39" t="s">
        <v>39</v>
      </c>
      <c r="C84" s="2">
        <v>4</v>
      </c>
      <c r="D84" s="39" t="s">
        <v>70</v>
      </c>
      <c r="E84" s="39" t="s">
        <v>71</v>
      </c>
      <c r="F84" s="3">
        <v>0.33</v>
      </c>
      <c r="G84" s="39" t="s">
        <v>89</v>
      </c>
      <c r="H84" s="39" t="s">
        <v>121</v>
      </c>
      <c r="I84" s="39" t="s">
        <v>124</v>
      </c>
      <c r="J84" s="4">
        <v>47</v>
      </c>
      <c r="K84" s="4">
        <v>53.11</v>
      </c>
      <c r="L84" s="4">
        <v>188</v>
      </c>
      <c r="M84" s="4">
        <v>212.44</v>
      </c>
      <c r="N84">
        <v>12</v>
      </c>
      <c r="O84" s="39" t="s">
        <v>129</v>
      </c>
      <c r="P84" s="2">
        <v>2021</v>
      </c>
      <c r="Q84" s="4">
        <v>70.105199999999996</v>
      </c>
      <c r="R84" s="4">
        <v>6.11</v>
      </c>
      <c r="S84" s="4">
        <v>24.44</v>
      </c>
      <c r="T84" s="3">
        <v>0.14529914529914539</v>
      </c>
      <c r="U84" s="39" t="s">
        <v>165</v>
      </c>
      <c r="V84" s="39" t="b">
        <v>0</v>
      </c>
      <c r="W84" s="39" t="s">
        <v>169</v>
      </c>
      <c r="X84" s="39" t="s">
        <v>286</v>
      </c>
      <c r="Y84" s="4">
        <f t="shared" si="4"/>
        <v>-11.4163</v>
      </c>
      <c r="Z84" s="39">
        <f t="shared" si="5"/>
        <v>-45.665199999999999</v>
      </c>
      <c r="AA84" s="4">
        <f t="shared" si="6"/>
        <v>142.3348</v>
      </c>
      <c r="AB84" s="3">
        <f t="shared" si="7"/>
        <v>-0.32082948091401398</v>
      </c>
    </row>
    <row r="85" spans="1:28">
      <c r="A85" s="38">
        <v>44298</v>
      </c>
      <c r="B85" s="39" t="s">
        <v>46</v>
      </c>
      <c r="C85" s="2">
        <v>9</v>
      </c>
      <c r="D85" s="39" t="s">
        <v>70</v>
      </c>
      <c r="E85" s="39" t="s">
        <v>71</v>
      </c>
      <c r="F85" s="3">
        <v>0.04</v>
      </c>
      <c r="G85" s="39" t="s">
        <v>97</v>
      </c>
      <c r="H85" s="39" t="s">
        <v>121</v>
      </c>
      <c r="I85" s="39" t="s">
        <v>124</v>
      </c>
      <c r="J85" s="4">
        <v>48</v>
      </c>
      <c r="K85" s="4">
        <v>57.12</v>
      </c>
      <c r="L85" s="4">
        <v>432</v>
      </c>
      <c r="M85" s="4">
        <v>514.08000000000004</v>
      </c>
      <c r="N85">
        <v>12</v>
      </c>
      <c r="O85" s="39" t="s">
        <v>129</v>
      </c>
      <c r="P85" s="2">
        <v>2021</v>
      </c>
      <c r="Q85" s="4">
        <v>20.563199999999998</v>
      </c>
      <c r="R85" s="4">
        <v>9.1199999999999992</v>
      </c>
      <c r="S85" s="4">
        <v>82.08</v>
      </c>
      <c r="T85" s="3">
        <v>0.14529914529914525</v>
      </c>
      <c r="U85" s="39" t="s">
        <v>166</v>
      </c>
      <c r="V85" s="39" t="b">
        <v>0</v>
      </c>
      <c r="W85" s="39" t="s">
        <v>169</v>
      </c>
      <c r="X85" s="39" t="s">
        <v>285</v>
      </c>
      <c r="Y85" s="4">
        <f t="shared" si="4"/>
        <v>6.8352000000000004</v>
      </c>
      <c r="Z85" s="39">
        <f t="shared" si="5"/>
        <v>61.516800000000003</v>
      </c>
      <c r="AA85" s="4">
        <f t="shared" si="6"/>
        <v>493.51680000000005</v>
      </c>
      <c r="AB85" s="3">
        <f t="shared" si="7"/>
        <v>0.12464985994397759</v>
      </c>
    </row>
    <row r="86" spans="1:28">
      <c r="A86" s="38">
        <v>44298</v>
      </c>
      <c r="B86" s="39" t="s">
        <v>58</v>
      </c>
      <c r="C86" s="2">
        <v>13</v>
      </c>
      <c r="D86" s="39" t="s">
        <v>70</v>
      </c>
      <c r="E86" s="39" t="s">
        <v>138</v>
      </c>
      <c r="F86" s="3">
        <v>0.35</v>
      </c>
      <c r="G86" s="39" t="s">
        <v>110</v>
      </c>
      <c r="H86" s="39" t="s">
        <v>121</v>
      </c>
      <c r="I86" s="39" t="s">
        <v>123</v>
      </c>
      <c r="J86" s="4">
        <v>95</v>
      </c>
      <c r="K86" s="4">
        <v>119.7</v>
      </c>
      <c r="L86" s="4">
        <v>1235</v>
      </c>
      <c r="M86" s="4">
        <v>1556.1</v>
      </c>
      <c r="N86">
        <v>12</v>
      </c>
      <c r="O86" s="39" t="s">
        <v>129</v>
      </c>
      <c r="P86" s="2">
        <v>2021</v>
      </c>
      <c r="Q86" s="4">
        <v>544.63499999999999</v>
      </c>
      <c r="R86" s="4">
        <v>24.7</v>
      </c>
      <c r="S86" s="4">
        <v>321.10000000000002</v>
      </c>
      <c r="T86" s="3">
        <v>0.1150442477876106</v>
      </c>
      <c r="U86" s="39" t="s">
        <v>166</v>
      </c>
      <c r="V86" s="39" t="b">
        <v>1</v>
      </c>
      <c r="W86" s="39" t="s">
        <v>169</v>
      </c>
      <c r="X86" s="39" t="s">
        <v>287</v>
      </c>
      <c r="Y86" s="4">
        <f t="shared" si="4"/>
        <v>-17.194999999999993</v>
      </c>
      <c r="Z86" s="39">
        <f t="shared" si="5"/>
        <v>-223.53499999999991</v>
      </c>
      <c r="AA86" s="4">
        <f t="shared" si="6"/>
        <v>1011.4649999999999</v>
      </c>
      <c r="AB86" s="3">
        <f t="shared" si="7"/>
        <v>-0.22100122100122094</v>
      </c>
    </row>
    <row r="87" spans="1:28">
      <c r="A87" s="38">
        <v>44301</v>
      </c>
      <c r="B87" s="39" t="s">
        <v>59</v>
      </c>
      <c r="C87" s="2">
        <v>3</v>
      </c>
      <c r="D87" s="39" t="s">
        <v>70</v>
      </c>
      <c r="E87" s="39" t="s">
        <v>71</v>
      </c>
      <c r="F87" s="3">
        <v>0.06</v>
      </c>
      <c r="G87" s="39" t="s">
        <v>111</v>
      </c>
      <c r="H87" s="39" t="s">
        <v>120</v>
      </c>
      <c r="I87" s="39" t="s">
        <v>122</v>
      </c>
      <c r="J87" s="4">
        <v>134</v>
      </c>
      <c r="K87" s="4">
        <v>156.78</v>
      </c>
      <c r="L87" s="4">
        <v>402</v>
      </c>
      <c r="M87" s="4">
        <v>470.34</v>
      </c>
      <c r="N87">
        <v>15</v>
      </c>
      <c r="O87" s="39" t="s">
        <v>129</v>
      </c>
      <c r="P87" s="2">
        <v>2021</v>
      </c>
      <c r="Q87" s="4">
        <v>28.220400000000001</v>
      </c>
      <c r="R87" s="4">
        <v>22.78</v>
      </c>
      <c r="S87" s="4">
        <v>68.34</v>
      </c>
      <c r="T87" s="3">
        <v>0.21875000000000008</v>
      </c>
      <c r="U87" s="39" t="s">
        <v>166</v>
      </c>
      <c r="V87" s="39" t="b">
        <v>0</v>
      </c>
      <c r="W87" s="39" t="s">
        <v>169</v>
      </c>
      <c r="X87" s="39" t="s">
        <v>289</v>
      </c>
      <c r="Y87" s="4">
        <f t="shared" si="4"/>
        <v>13.373199999999997</v>
      </c>
      <c r="Z87" s="39">
        <f t="shared" si="5"/>
        <v>40.119599999999991</v>
      </c>
      <c r="AA87" s="4">
        <f t="shared" si="6"/>
        <v>442.11959999999999</v>
      </c>
      <c r="AB87" s="3">
        <f t="shared" si="7"/>
        <v>9.0743771594835404E-2</v>
      </c>
    </row>
    <row r="88" spans="1:28">
      <c r="A88" s="38">
        <v>44302</v>
      </c>
      <c r="B88" s="39" t="s">
        <v>50</v>
      </c>
      <c r="C88" s="2">
        <v>15</v>
      </c>
      <c r="D88" s="39" t="s">
        <v>70</v>
      </c>
      <c r="E88" s="39" t="s">
        <v>138</v>
      </c>
      <c r="F88" s="3">
        <v>0.13</v>
      </c>
      <c r="G88" s="39" t="s">
        <v>102</v>
      </c>
      <c r="H88" s="39" t="s">
        <v>120</v>
      </c>
      <c r="I88" s="39" t="s">
        <v>125</v>
      </c>
      <c r="J88" s="4">
        <v>37</v>
      </c>
      <c r="K88" s="4">
        <v>49.21</v>
      </c>
      <c r="L88" s="4">
        <v>555</v>
      </c>
      <c r="M88" s="4">
        <v>738.15</v>
      </c>
      <c r="N88">
        <v>16</v>
      </c>
      <c r="O88" s="39" t="s">
        <v>129</v>
      </c>
      <c r="P88" s="2">
        <v>2021</v>
      </c>
      <c r="Q88" s="4">
        <v>95.959500000000006</v>
      </c>
      <c r="R88" s="4">
        <v>12.21</v>
      </c>
      <c r="S88" s="4">
        <v>183.15</v>
      </c>
      <c r="T88" s="3">
        <v>0.15966386554621845</v>
      </c>
      <c r="U88" s="39" t="s">
        <v>149</v>
      </c>
      <c r="V88" s="39" t="b">
        <v>1</v>
      </c>
      <c r="W88" s="39" t="s">
        <v>169</v>
      </c>
      <c r="X88" s="39" t="s">
        <v>290</v>
      </c>
      <c r="Y88" s="4">
        <f t="shared" si="4"/>
        <v>5.8126999999999995</v>
      </c>
      <c r="Z88" s="39">
        <f t="shared" si="5"/>
        <v>87.190499999999986</v>
      </c>
      <c r="AA88" s="4">
        <f t="shared" si="6"/>
        <v>642.19049999999993</v>
      </c>
      <c r="AB88" s="3">
        <f t="shared" si="7"/>
        <v>0.13577046063434448</v>
      </c>
    </row>
    <row r="89" spans="1:28">
      <c r="A89" s="38">
        <v>44304</v>
      </c>
      <c r="B89" s="39" t="s">
        <v>21</v>
      </c>
      <c r="C89" s="2">
        <v>9</v>
      </c>
      <c r="D89" s="39" t="s">
        <v>68</v>
      </c>
      <c r="E89" s="39" t="s">
        <v>71</v>
      </c>
      <c r="F89" s="3">
        <v>0.13</v>
      </c>
      <c r="G89" s="39" t="s">
        <v>74</v>
      </c>
      <c r="H89" s="39" t="s">
        <v>118</v>
      </c>
      <c r="I89" s="39" t="s">
        <v>123</v>
      </c>
      <c r="J89" s="4">
        <v>72</v>
      </c>
      <c r="K89" s="4">
        <v>79.92</v>
      </c>
      <c r="L89" s="4">
        <v>648</v>
      </c>
      <c r="M89" s="4">
        <v>719.28</v>
      </c>
      <c r="N89">
        <v>18</v>
      </c>
      <c r="O89" s="39" t="s">
        <v>129</v>
      </c>
      <c r="P89" s="2">
        <v>2021</v>
      </c>
      <c r="Q89" s="4">
        <v>93.506399999999999</v>
      </c>
      <c r="R89" s="4">
        <v>7.92</v>
      </c>
      <c r="S89" s="4">
        <v>71.28</v>
      </c>
      <c r="T89" s="3">
        <v>0.20634920634920637</v>
      </c>
      <c r="U89" s="39" t="s">
        <v>166</v>
      </c>
      <c r="V89" s="39" t="b">
        <v>0</v>
      </c>
      <c r="W89" s="39" t="s">
        <v>169</v>
      </c>
      <c r="X89" s="39" t="s">
        <v>292</v>
      </c>
      <c r="Y89" s="4">
        <f t="shared" si="4"/>
        <v>-2.4695999999999998</v>
      </c>
      <c r="Z89" s="39">
        <f t="shared" si="5"/>
        <v>-22.226399999999998</v>
      </c>
      <c r="AA89" s="4">
        <f t="shared" si="6"/>
        <v>625.77359999999999</v>
      </c>
      <c r="AB89" s="3">
        <f t="shared" si="7"/>
        <v>-3.5518276897587242E-2</v>
      </c>
    </row>
    <row r="90" spans="1:28">
      <c r="A90" s="38">
        <v>44304</v>
      </c>
      <c r="B90" s="39" t="s">
        <v>60</v>
      </c>
      <c r="C90" s="2">
        <v>13</v>
      </c>
      <c r="D90" s="39" t="s">
        <v>70</v>
      </c>
      <c r="E90" s="39" t="s">
        <v>138</v>
      </c>
      <c r="F90" s="3">
        <v>0.42</v>
      </c>
      <c r="G90" s="39" t="s">
        <v>112</v>
      </c>
      <c r="H90" s="39" t="s">
        <v>120</v>
      </c>
      <c r="I90" s="39" t="s">
        <v>122</v>
      </c>
      <c r="J90" s="4">
        <v>150</v>
      </c>
      <c r="K90" s="4">
        <v>210</v>
      </c>
      <c r="L90" s="4">
        <v>1950</v>
      </c>
      <c r="M90" s="4">
        <v>2730</v>
      </c>
      <c r="N90">
        <v>18</v>
      </c>
      <c r="O90" s="39" t="s">
        <v>129</v>
      </c>
      <c r="P90" s="2">
        <v>2021</v>
      </c>
      <c r="Q90" s="4">
        <v>1146.5999999999999</v>
      </c>
      <c r="R90" s="4">
        <v>60</v>
      </c>
      <c r="S90" s="4">
        <v>780</v>
      </c>
      <c r="T90" s="3">
        <v>0.14529914529914531</v>
      </c>
      <c r="U90" s="39" t="s">
        <v>166</v>
      </c>
      <c r="V90" s="39" t="b">
        <v>1</v>
      </c>
      <c r="W90" s="39" t="s">
        <v>169</v>
      </c>
      <c r="X90" s="39" t="s">
        <v>291</v>
      </c>
      <c r="Y90" s="4">
        <f t="shared" si="4"/>
        <v>-28.200000000000003</v>
      </c>
      <c r="Z90" s="39">
        <f t="shared" si="5"/>
        <v>-366.6</v>
      </c>
      <c r="AA90" s="4">
        <f t="shared" si="6"/>
        <v>1583.4</v>
      </c>
      <c r="AB90" s="3">
        <f t="shared" si="7"/>
        <v>-0.23152709359605911</v>
      </c>
    </row>
    <row r="91" spans="1:28">
      <c r="A91" s="38">
        <v>44309</v>
      </c>
      <c r="B91" s="39" t="s">
        <v>30</v>
      </c>
      <c r="C91" s="2">
        <v>6</v>
      </c>
      <c r="D91" s="39" t="s">
        <v>70</v>
      </c>
      <c r="E91" s="39" t="s">
        <v>71</v>
      </c>
      <c r="F91" s="3">
        <v>0.21</v>
      </c>
      <c r="G91" s="39" t="s">
        <v>80</v>
      </c>
      <c r="H91" s="39" t="s">
        <v>118</v>
      </c>
      <c r="I91" s="39" t="s">
        <v>122</v>
      </c>
      <c r="J91" s="4">
        <v>120</v>
      </c>
      <c r="K91" s="4">
        <v>162</v>
      </c>
      <c r="L91" s="4">
        <v>720</v>
      </c>
      <c r="M91" s="4">
        <v>972</v>
      </c>
      <c r="N91">
        <v>23</v>
      </c>
      <c r="O91" s="39" t="s">
        <v>129</v>
      </c>
      <c r="P91" s="2">
        <v>2021</v>
      </c>
      <c r="Q91" s="4">
        <v>204.12</v>
      </c>
      <c r="R91" s="4">
        <v>42</v>
      </c>
      <c r="S91" s="4">
        <v>252</v>
      </c>
      <c r="T91" s="3">
        <v>0.24812030075187971</v>
      </c>
      <c r="U91" s="39" t="s">
        <v>166</v>
      </c>
      <c r="V91" s="39" t="b">
        <v>0</v>
      </c>
      <c r="W91" s="39" t="s">
        <v>169</v>
      </c>
      <c r="X91" s="39" t="s">
        <v>294</v>
      </c>
      <c r="Y91" s="4">
        <f t="shared" si="4"/>
        <v>7.980000000000004</v>
      </c>
      <c r="Z91" s="39">
        <f t="shared" si="5"/>
        <v>47.880000000000024</v>
      </c>
      <c r="AA91" s="4">
        <f t="shared" si="6"/>
        <v>767.88</v>
      </c>
      <c r="AB91" s="3">
        <f t="shared" si="7"/>
        <v>6.2353492733239597E-2</v>
      </c>
    </row>
    <row r="92" spans="1:28">
      <c r="A92" s="38">
        <v>44309</v>
      </c>
      <c r="B92" s="39" t="s">
        <v>53</v>
      </c>
      <c r="C92" s="2">
        <v>10</v>
      </c>
      <c r="D92" s="39" t="s">
        <v>70</v>
      </c>
      <c r="E92" s="39" t="s">
        <v>71</v>
      </c>
      <c r="F92" s="3">
        <v>0.3</v>
      </c>
      <c r="G92" s="39" t="s">
        <v>105</v>
      </c>
      <c r="H92" s="39" t="s">
        <v>121</v>
      </c>
      <c r="I92" s="39" t="s">
        <v>125</v>
      </c>
      <c r="J92" s="4">
        <v>37</v>
      </c>
      <c r="K92" s="4">
        <v>41.81</v>
      </c>
      <c r="L92" s="4">
        <v>370</v>
      </c>
      <c r="M92" s="4">
        <v>418.1</v>
      </c>
      <c r="N92">
        <v>23</v>
      </c>
      <c r="O92" s="39" t="s">
        <v>129</v>
      </c>
      <c r="P92" s="2">
        <v>2021</v>
      </c>
      <c r="Q92" s="4">
        <v>125.43</v>
      </c>
      <c r="R92" s="4">
        <v>4.8099999999999996</v>
      </c>
      <c r="S92" s="4">
        <v>48.1</v>
      </c>
      <c r="T92" s="3">
        <v>9.9099099099099128E-2</v>
      </c>
      <c r="U92" s="39" t="s">
        <v>165</v>
      </c>
      <c r="V92" s="39" t="b">
        <v>0</v>
      </c>
      <c r="W92" s="39" t="s">
        <v>169</v>
      </c>
      <c r="X92" s="39" t="s">
        <v>293</v>
      </c>
      <c r="Y92" s="4">
        <f t="shared" si="4"/>
        <v>-7.732999999999997</v>
      </c>
      <c r="Z92" s="39">
        <f t="shared" si="5"/>
        <v>-77.32999999999997</v>
      </c>
      <c r="AA92" s="4">
        <f t="shared" si="6"/>
        <v>292.67</v>
      </c>
      <c r="AB92" s="3">
        <f t="shared" si="7"/>
        <v>-0.26422250316055612</v>
      </c>
    </row>
    <row r="93" spans="1:28">
      <c r="A93" s="38">
        <v>44310</v>
      </c>
      <c r="B93" s="39" t="s">
        <v>48</v>
      </c>
      <c r="C93" s="2">
        <v>2</v>
      </c>
      <c r="D93" s="39" t="s">
        <v>71</v>
      </c>
      <c r="E93" s="39" t="s">
        <v>71</v>
      </c>
      <c r="F93" s="3">
        <v>0.12</v>
      </c>
      <c r="G93" s="39" t="s">
        <v>99</v>
      </c>
      <c r="H93" s="39" t="s">
        <v>121</v>
      </c>
      <c r="I93" s="39" t="s">
        <v>122</v>
      </c>
      <c r="J93" s="4">
        <v>148</v>
      </c>
      <c r="K93" s="4">
        <v>201.28</v>
      </c>
      <c r="L93" s="4">
        <v>296</v>
      </c>
      <c r="M93" s="4">
        <v>402.56</v>
      </c>
      <c r="N93">
        <v>24</v>
      </c>
      <c r="O93" s="39" t="s">
        <v>129</v>
      </c>
      <c r="P93" s="2">
        <v>2021</v>
      </c>
      <c r="Q93" s="4">
        <v>48.307200000000002</v>
      </c>
      <c r="R93" s="4">
        <v>53.28</v>
      </c>
      <c r="S93" s="4">
        <v>106.56</v>
      </c>
      <c r="T93" s="3">
        <v>0.2857142857142857</v>
      </c>
      <c r="U93" s="39" t="s">
        <v>166</v>
      </c>
      <c r="V93" s="39" t="b">
        <v>0</v>
      </c>
      <c r="W93" s="39" t="s">
        <v>169</v>
      </c>
      <c r="X93" s="39" t="s">
        <v>295</v>
      </c>
      <c r="Y93" s="4">
        <f t="shared" si="4"/>
        <v>29.12639999999999</v>
      </c>
      <c r="Z93" s="39">
        <f t="shared" si="5"/>
        <v>58.252799999999979</v>
      </c>
      <c r="AA93" s="4">
        <f t="shared" si="6"/>
        <v>354.25279999999998</v>
      </c>
      <c r="AB93" s="3">
        <f t="shared" si="7"/>
        <v>0.16443850267379675</v>
      </c>
    </row>
    <row r="94" spans="1:28">
      <c r="A94" s="38">
        <v>44312</v>
      </c>
      <c r="B94" s="39" t="s">
        <v>28</v>
      </c>
      <c r="C94" s="2">
        <v>3</v>
      </c>
      <c r="D94" s="39" t="s">
        <v>70</v>
      </c>
      <c r="E94" s="39" t="s">
        <v>71</v>
      </c>
      <c r="F94" s="3">
        <v>0.34</v>
      </c>
      <c r="G94" s="39" t="s">
        <v>93</v>
      </c>
      <c r="H94" s="39" t="s">
        <v>118</v>
      </c>
      <c r="I94" s="39" t="s">
        <v>123</v>
      </c>
      <c r="J94" s="4">
        <v>67</v>
      </c>
      <c r="K94" s="4">
        <v>85.76</v>
      </c>
      <c r="L94" s="4">
        <v>201</v>
      </c>
      <c r="M94" s="4">
        <v>257.27999999999997</v>
      </c>
      <c r="N94">
        <v>26</v>
      </c>
      <c r="O94" s="39" t="s">
        <v>129</v>
      </c>
      <c r="P94" s="2">
        <v>2021</v>
      </c>
      <c r="Q94" s="4">
        <v>87.475200000000001</v>
      </c>
      <c r="R94" s="4">
        <v>18.760000000000002</v>
      </c>
      <c r="S94" s="4">
        <v>56.28</v>
      </c>
      <c r="T94" s="3">
        <v>0.11504424778761067</v>
      </c>
      <c r="U94" s="39" t="s">
        <v>166</v>
      </c>
      <c r="V94" s="39" t="b">
        <v>0</v>
      </c>
      <c r="W94" s="39" t="s">
        <v>169</v>
      </c>
      <c r="X94" s="39" t="s">
        <v>296</v>
      </c>
      <c r="Y94" s="4">
        <f t="shared" si="4"/>
        <v>-10.398399999999995</v>
      </c>
      <c r="Z94" s="39">
        <f t="shared" si="5"/>
        <v>-31.195199999999986</v>
      </c>
      <c r="AA94" s="4">
        <f t="shared" si="6"/>
        <v>169.80479999999997</v>
      </c>
      <c r="AB94" s="3">
        <f t="shared" si="7"/>
        <v>-0.18371212121212116</v>
      </c>
    </row>
    <row r="95" spans="1:28">
      <c r="A95" s="38">
        <v>44315</v>
      </c>
      <c r="B95" s="39" t="s">
        <v>48</v>
      </c>
      <c r="C95" s="2">
        <v>7</v>
      </c>
      <c r="D95" s="39" t="s">
        <v>70</v>
      </c>
      <c r="E95" s="39" t="s">
        <v>71</v>
      </c>
      <c r="F95" s="3">
        <v>0.38</v>
      </c>
      <c r="G95" s="39" t="s">
        <v>99</v>
      </c>
      <c r="H95" s="39" t="s">
        <v>121</v>
      </c>
      <c r="I95" s="39" t="s">
        <v>122</v>
      </c>
      <c r="J95" s="4">
        <v>148</v>
      </c>
      <c r="K95" s="4">
        <v>201.28</v>
      </c>
      <c r="L95" s="4">
        <v>1036</v>
      </c>
      <c r="M95" s="4">
        <v>1408.96</v>
      </c>
      <c r="N95">
        <v>29</v>
      </c>
      <c r="O95" s="39" t="s">
        <v>129</v>
      </c>
      <c r="P95" s="2">
        <v>2021</v>
      </c>
      <c r="Q95" s="4">
        <v>535.40480000000002</v>
      </c>
      <c r="R95" s="4">
        <v>53.28</v>
      </c>
      <c r="S95" s="4">
        <v>372.96</v>
      </c>
      <c r="T95" s="3">
        <v>0.25925925925925924</v>
      </c>
      <c r="U95" s="39" t="s">
        <v>166</v>
      </c>
      <c r="V95" s="39" t="b">
        <v>0</v>
      </c>
      <c r="W95" s="39" t="s">
        <v>169</v>
      </c>
      <c r="X95" s="39" t="s">
        <v>297</v>
      </c>
      <c r="Y95" s="4">
        <f t="shared" si="4"/>
        <v>-23.206400000000002</v>
      </c>
      <c r="Z95" s="39">
        <f t="shared" si="5"/>
        <v>-162.44480000000001</v>
      </c>
      <c r="AA95" s="4">
        <f t="shared" si="6"/>
        <v>873.55520000000001</v>
      </c>
      <c r="AB95" s="3">
        <f t="shared" si="7"/>
        <v>-0.18595825426944973</v>
      </c>
    </row>
    <row r="96" spans="1:28">
      <c r="A96" s="38">
        <v>44316</v>
      </c>
      <c r="B96" s="39" t="s">
        <v>39</v>
      </c>
      <c r="C96" s="2">
        <v>1</v>
      </c>
      <c r="D96" s="39" t="s">
        <v>70</v>
      </c>
      <c r="E96" s="39" t="s">
        <v>71</v>
      </c>
      <c r="F96" s="3">
        <v>0.1</v>
      </c>
      <c r="G96" s="39" t="s">
        <v>89</v>
      </c>
      <c r="H96" s="39" t="s">
        <v>121</v>
      </c>
      <c r="I96" s="39" t="s">
        <v>124</v>
      </c>
      <c r="J96" s="4">
        <v>47</v>
      </c>
      <c r="K96" s="4">
        <v>53.11</v>
      </c>
      <c r="L96" s="4">
        <v>47</v>
      </c>
      <c r="M96" s="4">
        <v>53.11</v>
      </c>
      <c r="N96">
        <v>30</v>
      </c>
      <c r="O96" s="39" t="s">
        <v>129</v>
      </c>
      <c r="P96" s="2">
        <v>2021</v>
      </c>
      <c r="Q96" s="4">
        <v>5.3109999999999999</v>
      </c>
      <c r="R96" s="4">
        <v>6.11</v>
      </c>
      <c r="S96" s="4">
        <v>6.11</v>
      </c>
      <c r="T96" s="3">
        <v>0.26470588235294118</v>
      </c>
      <c r="U96" s="39" t="s">
        <v>166</v>
      </c>
      <c r="V96" s="39" t="b">
        <v>0</v>
      </c>
      <c r="W96" s="39" t="s">
        <v>169</v>
      </c>
      <c r="X96" s="39" t="s">
        <v>298</v>
      </c>
      <c r="Y96" s="4">
        <f t="shared" si="4"/>
        <v>0.79899999999999949</v>
      </c>
      <c r="Z96" s="39">
        <f t="shared" si="5"/>
        <v>0.79899999999999949</v>
      </c>
      <c r="AA96" s="4">
        <f t="shared" si="6"/>
        <v>47.798999999999999</v>
      </c>
      <c r="AB96" s="3">
        <f t="shared" si="7"/>
        <v>1.6715830875122899E-2</v>
      </c>
    </row>
    <row r="97" spans="1:28">
      <c r="A97" s="38">
        <v>44317</v>
      </c>
      <c r="B97" s="39" t="s">
        <v>50</v>
      </c>
      <c r="C97" s="2">
        <v>3</v>
      </c>
      <c r="D97" s="39" t="s">
        <v>71</v>
      </c>
      <c r="E97" s="39" t="s">
        <v>138</v>
      </c>
      <c r="F97" s="3">
        <v>0.09</v>
      </c>
      <c r="G97" s="39" t="s">
        <v>102</v>
      </c>
      <c r="H97" s="39" t="s">
        <v>120</v>
      </c>
      <c r="I97" s="39" t="s">
        <v>125</v>
      </c>
      <c r="J97" s="4">
        <v>37</v>
      </c>
      <c r="K97" s="4">
        <v>49.21</v>
      </c>
      <c r="L97" s="4">
        <v>111</v>
      </c>
      <c r="M97" s="4">
        <v>147.63</v>
      </c>
      <c r="N97">
        <v>1</v>
      </c>
      <c r="O97" s="39" t="s">
        <v>130</v>
      </c>
      <c r="P97" s="2">
        <v>2021</v>
      </c>
      <c r="Q97" s="4">
        <v>13.2867</v>
      </c>
      <c r="R97" s="4">
        <v>12.21</v>
      </c>
      <c r="S97" s="4">
        <v>36.630000000000003</v>
      </c>
      <c r="T97" s="3">
        <v>0.21875000000000008</v>
      </c>
      <c r="U97" s="39" t="s">
        <v>149</v>
      </c>
      <c r="V97" s="39" t="b">
        <v>1</v>
      </c>
      <c r="W97" s="39" t="s">
        <v>185</v>
      </c>
      <c r="X97" s="39" t="s">
        <v>299</v>
      </c>
      <c r="Y97" s="4">
        <f t="shared" si="4"/>
        <v>7.7811000000000021</v>
      </c>
      <c r="Z97" s="39">
        <f t="shared" si="5"/>
        <v>23.343300000000006</v>
      </c>
      <c r="AA97" s="4">
        <f t="shared" si="6"/>
        <v>134.3433</v>
      </c>
      <c r="AB97" s="3">
        <f t="shared" si="7"/>
        <v>0.17375857225481289</v>
      </c>
    </row>
    <row r="98" spans="1:28">
      <c r="A98" s="38">
        <v>44317</v>
      </c>
      <c r="B98" s="39" t="s">
        <v>30</v>
      </c>
      <c r="C98" s="2">
        <v>1</v>
      </c>
      <c r="D98" s="39" t="s">
        <v>71</v>
      </c>
      <c r="E98" s="39" t="s">
        <v>138</v>
      </c>
      <c r="F98" s="3">
        <v>0.34</v>
      </c>
      <c r="G98" s="39" t="s">
        <v>80</v>
      </c>
      <c r="H98" s="39" t="s">
        <v>118</v>
      </c>
      <c r="I98" s="39" t="s">
        <v>122</v>
      </c>
      <c r="J98" s="4">
        <v>120</v>
      </c>
      <c r="K98" s="4">
        <v>162</v>
      </c>
      <c r="L98" s="4">
        <v>120</v>
      </c>
      <c r="M98" s="4">
        <v>162</v>
      </c>
      <c r="N98">
        <v>1</v>
      </c>
      <c r="O98" s="39" t="s">
        <v>130</v>
      </c>
      <c r="P98" s="2">
        <v>2021</v>
      </c>
      <c r="Q98" s="4">
        <v>55.08</v>
      </c>
      <c r="R98" s="4">
        <v>42</v>
      </c>
      <c r="S98" s="4">
        <v>42</v>
      </c>
      <c r="T98" s="3">
        <v>0.26470588235294118</v>
      </c>
      <c r="U98" s="39" t="s">
        <v>166</v>
      </c>
      <c r="V98" s="39" t="b">
        <v>1</v>
      </c>
      <c r="W98" s="39" t="s">
        <v>185</v>
      </c>
      <c r="X98" s="39" t="s">
        <v>300</v>
      </c>
      <c r="Y98" s="4">
        <f t="shared" si="4"/>
        <v>-13.080000000000013</v>
      </c>
      <c r="Z98" s="39">
        <f t="shared" si="5"/>
        <v>-13.080000000000013</v>
      </c>
      <c r="AA98" s="4">
        <f t="shared" si="6"/>
        <v>106.92</v>
      </c>
      <c r="AB98" s="3">
        <f t="shared" si="7"/>
        <v>-0.12233445566778911</v>
      </c>
    </row>
    <row r="99" spans="1:28">
      <c r="A99" s="38">
        <v>44319</v>
      </c>
      <c r="B99" s="39" t="s">
        <v>33</v>
      </c>
      <c r="C99" s="2">
        <v>3</v>
      </c>
      <c r="D99" s="39" t="s">
        <v>71</v>
      </c>
      <c r="E99" s="39" t="s">
        <v>71</v>
      </c>
      <c r="F99" s="3">
        <v>0.14000000000000001</v>
      </c>
      <c r="G99" s="39" t="s">
        <v>83</v>
      </c>
      <c r="H99" s="39" t="s">
        <v>121</v>
      </c>
      <c r="I99" s="39" t="s">
        <v>124</v>
      </c>
      <c r="J99" s="4">
        <v>55</v>
      </c>
      <c r="K99" s="4">
        <v>58.3</v>
      </c>
      <c r="L99" s="4">
        <v>165</v>
      </c>
      <c r="M99" s="4">
        <v>174.9</v>
      </c>
      <c r="N99">
        <v>3</v>
      </c>
      <c r="O99" s="39" t="s">
        <v>130</v>
      </c>
      <c r="P99" s="2">
        <v>2021</v>
      </c>
      <c r="Q99" s="4">
        <v>24.486000000000001</v>
      </c>
      <c r="R99" s="4">
        <v>3.3</v>
      </c>
      <c r="S99" s="4">
        <v>9.9</v>
      </c>
      <c r="T99" s="3">
        <v>0.1150442477876106</v>
      </c>
      <c r="U99" s="39" t="s">
        <v>166</v>
      </c>
      <c r="V99" s="39" t="b">
        <v>0</v>
      </c>
      <c r="W99" s="39" t="s">
        <v>185</v>
      </c>
      <c r="X99" s="39" t="s">
        <v>301</v>
      </c>
      <c r="Y99" s="4">
        <f t="shared" si="4"/>
        <v>-4.8620000000000019</v>
      </c>
      <c r="Z99" s="39">
        <f t="shared" si="5"/>
        <v>-14.586000000000006</v>
      </c>
      <c r="AA99" s="4">
        <f t="shared" si="6"/>
        <v>150.41400000000002</v>
      </c>
      <c r="AB99" s="3">
        <f t="shared" si="7"/>
        <v>-9.6972356296621348E-2</v>
      </c>
    </row>
    <row r="100" spans="1:28">
      <c r="A100" s="38">
        <v>44320</v>
      </c>
      <c r="B100" s="39" t="s">
        <v>47</v>
      </c>
      <c r="C100" s="2">
        <v>13</v>
      </c>
      <c r="D100" s="39" t="s">
        <v>71</v>
      </c>
      <c r="E100" s="39" t="s">
        <v>71</v>
      </c>
      <c r="F100" s="3">
        <v>0.13</v>
      </c>
      <c r="G100" s="39" t="s">
        <v>98</v>
      </c>
      <c r="H100" s="39" t="s">
        <v>120</v>
      </c>
      <c r="I100" s="39" t="s">
        <v>125</v>
      </c>
      <c r="J100" s="4">
        <v>12</v>
      </c>
      <c r="K100" s="4">
        <v>15.72</v>
      </c>
      <c r="L100" s="4">
        <v>156</v>
      </c>
      <c r="M100" s="4">
        <v>204.36</v>
      </c>
      <c r="N100">
        <v>4</v>
      </c>
      <c r="O100" s="39" t="s">
        <v>130</v>
      </c>
      <c r="P100" s="2">
        <v>2021</v>
      </c>
      <c r="Q100" s="4">
        <v>26.566800000000001</v>
      </c>
      <c r="R100" s="4">
        <v>3.72</v>
      </c>
      <c r="S100" s="4">
        <v>48.36</v>
      </c>
      <c r="T100" s="3">
        <v>0.24812030075187971</v>
      </c>
      <c r="U100" s="39" t="s">
        <v>166</v>
      </c>
      <c r="V100" s="39" t="b">
        <v>0</v>
      </c>
      <c r="W100" s="39" t="s">
        <v>185</v>
      </c>
      <c r="X100" s="39" t="s">
        <v>303</v>
      </c>
      <c r="Y100" s="4">
        <f t="shared" si="4"/>
        <v>1.676400000000001</v>
      </c>
      <c r="Z100" s="39">
        <f t="shared" si="5"/>
        <v>21.793200000000013</v>
      </c>
      <c r="AA100" s="4">
        <f t="shared" si="6"/>
        <v>177.79320000000001</v>
      </c>
      <c r="AB100" s="3">
        <f t="shared" si="7"/>
        <v>0.12257611652189179</v>
      </c>
    </row>
    <row r="101" spans="1:28">
      <c r="A101" s="38">
        <v>44320</v>
      </c>
      <c r="B101" s="39" t="s">
        <v>29</v>
      </c>
      <c r="C101" s="2">
        <v>4</v>
      </c>
      <c r="D101" s="39" t="s">
        <v>70</v>
      </c>
      <c r="E101" s="39" t="s">
        <v>138</v>
      </c>
      <c r="F101" s="3">
        <v>0.34</v>
      </c>
      <c r="G101" s="39" t="s">
        <v>113</v>
      </c>
      <c r="H101" s="39" t="s">
        <v>120</v>
      </c>
      <c r="I101" s="39" t="s">
        <v>123</v>
      </c>
      <c r="J101" s="4">
        <v>112</v>
      </c>
      <c r="K101" s="4">
        <v>146.72</v>
      </c>
      <c r="L101" s="4">
        <v>448</v>
      </c>
      <c r="M101" s="4">
        <v>586.88</v>
      </c>
      <c r="N101">
        <v>4</v>
      </c>
      <c r="O101" s="39" t="s">
        <v>130</v>
      </c>
      <c r="P101" s="2">
        <v>2021</v>
      </c>
      <c r="Q101" s="4">
        <v>199.53919999999999</v>
      </c>
      <c r="R101" s="4">
        <v>34.72</v>
      </c>
      <c r="S101" s="4">
        <v>138.88</v>
      </c>
      <c r="T101" s="3">
        <v>0.25925925925925924</v>
      </c>
      <c r="U101" s="39" t="s">
        <v>166</v>
      </c>
      <c r="V101" s="39" t="b">
        <v>1</v>
      </c>
      <c r="W101" s="39" t="s">
        <v>185</v>
      </c>
      <c r="X101" s="39" t="s">
        <v>302</v>
      </c>
      <c r="Y101" s="4">
        <f t="shared" si="4"/>
        <v>-15.164800000000014</v>
      </c>
      <c r="Z101" s="39">
        <f t="shared" si="5"/>
        <v>-60.659200000000055</v>
      </c>
      <c r="AA101" s="4">
        <f t="shared" si="6"/>
        <v>387.3408</v>
      </c>
      <c r="AB101" s="3">
        <f t="shared" si="7"/>
        <v>-0.15660421003932468</v>
      </c>
    </row>
    <row r="102" spans="1:28">
      <c r="A102" s="38">
        <v>44321</v>
      </c>
      <c r="B102" s="39" t="s">
        <v>57</v>
      </c>
      <c r="C102" s="2">
        <v>13</v>
      </c>
      <c r="D102" s="39" t="s">
        <v>70</v>
      </c>
      <c r="E102" s="39" t="s">
        <v>138</v>
      </c>
      <c r="F102" s="3">
        <v>0.43</v>
      </c>
      <c r="G102" s="39" t="s">
        <v>109</v>
      </c>
      <c r="H102" s="39" t="s">
        <v>119</v>
      </c>
      <c r="I102" s="39" t="s">
        <v>125</v>
      </c>
      <c r="J102" s="4">
        <v>6</v>
      </c>
      <c r="K102" s="4">
        <v>7.86</v>
      </c>
      <c r="L102" s="4">
        <v>78</v>
      </c>
      <c r="M102" s="4">
        <v>102.18</v>
      </c>
      <c r="N102">
        <v>5</v>
      </c>
      <c r="O102" s="39" t="s">
        <v>130</v>
      </c>
      <c r="P102" s="2">
        <v>2021</v>
      </c>
      <c r="Q102" s="4">
        <v>43.937399999999997</v>
      </c>
      <c r="R102" s="4">
        <v>1.86</v>
      </c>
      <c r="S102" s="4">
        <v>24.18</v>
      </c>
      <c r="T102" s="3">
        <v>5.6603773584905613E-2</v>
      </c>
      <c r="U102" s="39" t="s">
        <v>166</v>
      </c>
      <c r="V102" s="39" t="b">
        <v>1</v>
      </c>
      <c r="W102" s="39" t="s">
        <v>185</v>
      </c>
      <c r="X102" s="39" t="s">
        <v>304</v>
      </c>
      <c r="Y102" s="4">
        <f t="shared" si="4"/>
        <v>-1.5198</v>
      </c>
      <c r="Z102" s="39">
        <f t="shared" si="5"/>
        <v>-19.757400000000001</v>
      </c>
      <c r="AA102" s="4">
        <f t="shared" si="6"/>
        <v>58.24260000000001</v>
      </c>
      <c r="AB102" s="3">
        <f t="shared" si="7"/>
        <v>-0.33922592741395469</v>
      </c>
    </row>
    <row r="103" spans="1:28">
      <c r="A103" s="38">
        <v>44322</v>
      </c>
      <c r="B103" s="39" t="s">
        <v>45</v>
      </c>
      <c r="C103" s="2">
        <v>15</v>
      </c>
      <c r="D103" s="39" t="s">
        <v>70</v>
      </c>
      <c r="E103" s="39" t="s">
        <v>71</v>
      </c>
      <c r="F103" s="3">
        <v>0</v>
      </c>
      <c r="G103" s="39" t="s">
        <v>96</v>
      </c>
      <c r="H103" s="39" t="s">
        <v>119</v>
      </c>
      <c r="I103" s="39" t="s">
        <v>123</v>
      </c>
      <c r="J103" s="4">
        <v>83</v>
      </c>
      <c r="K103" s="4">
        <v>94.62</v>
      </c>
      <c r="L103" s="4">
        <v>1245</v>
      </c>
      <c r="M103" s="4">
        <v>1419.3</v>
      </c>
      <c r="N103">
        <v>6</v>
      </c>
      <c r="O103" s="39" t="s">
        <v>130</v>
      </c>
      <c r="P103" s="2">
        <v>2021</v>
      </c>
      <c r="Q103" s="4">
        <v>0</v>
      </c>
      <c r="R103" s="4">
        <v>11.62</v>
      </c>
      <c r="S103" s="4">
        <v>174.3</v>
      </c>
      <c r="T103" s="3">
        <v>0.23664122137404581</v>
      </c>
      <c r="U103" s="39" t="s">
        <v>166</v>
      </c>
      <c r="V103" s="39" t="b">
        <v>0</v>
      </c>
      <c r="W103" s="39" t="s">
        <v>185</v>
      </c>
      <c r="X103" s="39" t="s">
        <v>305</v>
      </c>
      <c r="Y103" s="4">
        <f t="shared" si="4"/>
        <v>11.620000000000005</v>
      </c>
      <c r="Z103" s="39">
        <f t="shared" si="5"/>
        <v>174.30000000000007</v>
      </c>
      <c r="AA103" s="4">
        <f t="shared" si="6"/>
        <v>1419.3</v>
      </c>
      <c r="AB103" s="3">
        <f t="shared" si="7"/>
        <v>0.1228070175438597</v>
      </c>
    </row>
    <row r="104" spans="1:28">
      <c r="A104" s="38">
        <v>44322</v>
      </c>
      <c r="B104" s="39" t="s">
        <v>57</v>
      </c>
      <c r="C104" s="2">
        <v>6</v>
      </c>
      <c r="D104" s="39" t="s">
        <v>71</v>
      </c>
      <c r="E104" s="39" t="s">
        <v>71</v>
      </c>
      <c r="F104" s="3">
        <v>0.27</v>
      </c>
      <c r="G104" s="39" t="s">
        <v>109</v>
      </c>
      <c r="H104" s="39" t="s">
        <v>119</v>
      </c>
      <c r="I104" s="39" t="s">
        <v>125</v>
      </c>
      <c r="J104" s="4">
        <v>6</v>
      </c>
      <c r="K104" s="4">
        <v>7.86</v>
      </c>
      <c r="L104" s="4">
        <v>36</v>
      </c>
      <c r="M104" s="4">
        <v>47.16</v>
      </c>
      <c r="N104">
        <v>6</v>
      </c>
      <c r="O104" s="39" t="s">
        <v>130</v>
      </c>
      <c r="P104" s="2">
        <v>2021</v>
      </c>
      <c r="Q104" s="4">
        <v>12.7332</v>
      </c>
      <c r="R104" s="4">
        <v>1.86</v>
      </c>
      <c r="S104" s="4">
        <v>11.16</v>
      </c>
      <c r="T104" s="3">
        <v>0.23664122137404581</v>
      </c>
      <c r="U104" s="39" t="s">
        <v>166</v>
      </c>
      <c r="V104" s="39" t="b">
        <v>0</v>
      </c>
      <c r="W104" s="39" t="s">
        <v>185</v>
      </c>
      <c r="X104" s="39" t="s">
        <v>306</v>
      </c>
      <c r="Y104" s="4">
        <f t="shared" si="4"/>
        <v>-0.26219999999999999</v>
      </c>
      <c r="Z104" s="39">
        <f t="shared" si="5"/>
        <v>-1.5731999999999999</v>
      </c>
      <c r="AA104" s="4">
        <f t="shared" si="6"/>
        <v>34.4268</v>
      </c>
      <c r="AB104" s="3">
        <f t="shared" si="7"/>
        <v>-4.5696957021855063E-2</v>
      </c>
    </row>
    <row r="105" spans="1:28">
      <c r="A105" s="38">
        <v>44323</v>
      </c>
      <c r="B105" s="39" t="s">
        <v>50</v>
      </c>
      <c r="C105" s="2">
        <v>1</v>
      </c>
      <c r="D105" s="39" t="s">
        <v>70</v>
      </c>
      <c r="E105" s="39" t="s">
        <v>138</v>
      </c>
      <c r="F105" s="3">
        <v>0.04</v>
      </c>
      <c r="G105" s="39" t="s">
        <v>102</v>
      </c>
      <c r="H105" s="39" t="s">
        <v>120</v>
      </c>
      <c r="I105" s="39" t="s">
        <v>125</v>
      </c>
      <c r="J105" s="4">
        <v>37</v>
      </c>
      <c r="K105" s="4">
        <v>49.21</v>
      </c>
      <c r="L105" s="4">
        <v>37</v>
      </c>
      <c r="M105" s="4">
        <v>49.21</v>
      </c>
      <c r="N105">
        <v>7</v>
      </c>
      <c r="O105" s="39" t="s">
        <v>130</v>
      </c>
      <c r="P105" s="2">
        <v>2021</v>
      </c>
      <c r="Q105" s="4">
        <v>1.9683999999999999</v>
      </c>
      <c r="R105" s="4">
        <v>12.21</v>
      </c>
      <c r="S105" s="4">
        <v>12.21</v>
      </c>
      <c r="T105" s="3">
        <v>0.23664122137404572</v>
      </c>
      <c r="U105" s="39" t="s">
        <v>149</v>
      </c>
      <c r="V105" s="39" t="b">
        <v>1</v>
      </c>
      <c r="W105" s="39" t="s">
        <v>185</v>
      </c>
      <c r="X105" s="39" t="s">
        <v>307</v>
      </c>
      <c r="Y105" s="4">
        <f t="shared" si="4"/>
        <v>10.241599999999998</v>
      </c>
      <c r="Z105" s="39">
        <f t="shared" si="5"/>
        <v>10.241599999999998</v>
      </c>
      <c r="AA105" s="4">
        <f t="shared" si="6"/>
        <v>47.241599999999998</v>
      </c>
      <c r="AB105" s="3">
        <f t="shared" si="7"/>
        <v>0.21679197994987465</v>
      </c>
    </row>
    <row r="106" spans="1:28">
      <c r="A106" s="38">
        <v>44325</v>
      </c>
      <c r="B106" s="39" t="s">
        <v>41</v>
      </c>
      <c r="C106" s="2">
        <v>6</v>
      </c>
      <c r="D106" s="39" t="s">
        <v>71</v>
      </c>
      <c r="E106" s="39" t="s">
        <v>71</v>
      </c>
      <c r="F106" s="3">
        <v>0.44</v>
      </c>
      <c r="G106" s="39" t="s">
        <v>91</v>
      </c>
      <c r="H106" s="39" t="s">
        <v>120</v>
      </c>
      <c r="I106" s="39" t="s">
        <v>125</v>
      </c>
      <c r="J106" s="4">
        <v>13</v>
      </c>
      <c r="K106" s="4">
        <v>16.64</v>
      </c>
      <c r="L106" s="4">
        <v>78</v>
      </c>
      <c r="M106" s="4">
        <v>99.84</v>
      </c>
      <c r="N106">
        <v>9</v>
      </c>
      <c r="O106" s="39" t="s">
        <v>130</v>
      </c>
      <c r="P106" s="2">
        <v>2021</v>
      </c>
      <c r="Q106" s="4">
        <v>43.929600000000001</v>
      </c>
      <c r="R106" s="4">
        <v>3.64</v>
      </c>
      <c r="S106" s="4">
        <v>21.84</v>
      </c>
      <c r="T106" s="3">
        <v>0.23664122137404575</v>
      </c>
      <c r="U106" s="39" t="s">
        <v>166</v>
      </c>
      <c r="V106" s="39" t="b">
        <v>0</v>
      </c>
      <c r="W106" s="39" t="s">
        <v>185</v>
      </c>
      <c r="X106" s="39" t="s">
        <v>308</v>
      </c>
      <c r="Y106" s="4">
        <f t="shared" si="4"/>
        <v>-3.6815999999999995</v>
      </c>
      <c r="Z106" s="39">
        <f t="shared" si="5"/>
        <v>-22.089599999999997</v>
      </c>
      <c r="AA106" s="4">
        <f t="shared" si="6"/>
        <v>55.910400000000003</v>
      </c>
      <c r="AB106" s="3">
        <f t="shared" si="7"/>
        <v>-0.39508928571428564</v>
      </c>
    </row>
    <row r="107" spans="1:28">
      <c r="A107" s="38">
        <v>44325</v>
      </c>
      <c r="B107" s="39" t="s">
        <v>53</v>
      </c>
      <c r="C107" s="2">
        <v>8</v>
      </c>
      <c r="D107" s="39" t="s">
        <v>70</v>
      </c>
      <c r="E107" s="39" t="s">
        <v>138</v>
      </c>
      <c r="F107" s="3">
        <v>0.24</v>
      </c>
      <c r="G107" s="39" t="s">
        <v>105</v>
      </c>
      <c r="H107" s="39" t="s">
        <v>121</v>
      </c>
      <c r="I107" s="39" t="s">
        <v>125</v>
      </c>
      <c r="J107" s="4">
        <v>37</v>
      </c>
      <c r="K107" s="4">
        <v>41.81</v>
      </c>
      <c r="L107" s="4">
        <v>296</v>
      </c>
      <c r="M107" s="4">
        <v>334.48</v>
      </c>
      <c r="N107">
        <v>9</v>
      </c>
      <c r="O107" s="39" t="s">
        <v>130</v>
      </c>
      <c r="P107" s="2">
        <v>2021</v>
      </c>
      <c r="Q107" s="4">
        <v>80.275199999999998</v>
      </c>
      <c r="R107" s="4">
        <v>4.8099999999999996</v>
      </c>
      <c r="S107" s="4">
        <v>38.479999999999997</v>
      </c>
      <c r="T107" s="3">
        <v>0.1228070175438597</v>
      </c>
      <c r="U107" s="39" t="s">
        <v>166</v>
      </c>
      <c r="V107" s="39" t="b">
        <v>1</v>
      </c>
      <c r="W107" s="39" t="s">
        <v>185</v>
      </c>
      <c r="X107" s="39" t="s">
        <v>309</v>
      </c>
      <c r="Y107" s="4">
        <f t="shared" si="4"/>
        <v>-5.2243999999999957</v>
      </c>
      <c r="Z107" s="39">
        <f t="shared" si="5"/>
        <v>-41.795199999999966</v>
      </c>
      <c r="AA107" s="4">
        <f t="shared" si="6"/>
        <v>254.20480000000003</v>
      </c>
      <c r="AB107" s="3">
        <f t="shared" si="7"/>
        <v>-0.1644154634373543</v>
      </c>
    </row>
    <row r="108" spans="1:28">
      <c r="A108" s="38">
        <v>44328</v>
      </c>
      <c r="B108" s="39" t="s">
        <v>41</v>
      </c>
      <c r="C108" s="2">
        <v>3</v>
      </c>
      <c r="D108" s="39" t="s">
        <v>70</v>
      </c>
      <c r="E108" s="39" t="s">
        <v>71</v>
      </c>
      <c r="F108" s="3">
        <v>0.52</v>
      </c>
      <c r="G108" s="39" t="s">
        <v>91</v>
      </c>
      <c r="H108" s="39" t="s">
        <v>120</v>
      </c>
      <c r="I108" s="39" t="s">
        <v>125</v>
      </c>
      <c r="J108" s="4">
        <v>13</v>
      </c>
      <c r="K108" s="4">
        <v>16.64</v>
      </c>
      <c r="L108" s="4">
        <v>39</v>
      </c>
      <c r="M108" s="4">
        <v>49.92</v>
      </c>
      <c r="N108">
        <v>12</v>
      </c>
      <c r="O108" s="39" t="s">
        <v>130</v>
      </c>
      <c r="P108" s="2">
        <v>2021</v>
      </c>
      <c r="Q108" s="4">
        <v>25.958400000000001</v>
      </c>
      <c r="R108" s="4">
        <v>3.64</v>
      </c>
      <c r="S108" s="4">
        <v>10.92</v>
      </c>
      <c r="T108" s="3">
        <v>0.24812030075187971</v>
      </c>
      <c r="U108" s="39" t="s">
        <v>166</v>
      </c>
      <c r="V108" s="39" t="b">
        <v>0</v>
      </c>
      <c r="W108" s="39" t="s">
        <v>185</v>
      </c>
      <c r="X108" s="39" t="s">
        <v>310</v>
      </c>
      <c r="Y108" s="4">
        <f t="shared" si="4"/>
        <v>-5.0128000000000004</v>
      </c>
      <c r="Z108" s="39">
        <f t="shared" si="5"/>
        <v>-15.038400000000001</v>
      </c>
      <c r="AA108" s="4">
        <f t="shared" si="6"/>
        <v>23.961600000000001</v>
      </c>
      <c r="AB108" s="3">
        <f t="shared" si="7"/>
        <v>-0.62760416666666674</v>
      </c>
    </row>
    <row r="109" spans="1:28">
      <c r="A109" s="38">
        <v>44328</v>
      </c>
      <c r="B109" s="39" t="s">
        <v>24</v>
      </c>
      <c r="C109" s="2">
        <v>15</v>
      </c>
      <c r="D109" s="39" t="s">
        <v>70</v>
      </c>
      <c r="E109" s="39" t="s">
        <v>71</v>
      </c>
      <c r="F109" s="3">
        <v>7.0000000000000007E-2</v>
      </c>
      <c r="G109" s="39" t="s">
        <v>77</v>
      </c>
      <c r="H109" s="39" t="s">
        <v>121</v>
      </c>
      <c r="I109" s="39" t="s">
        <v>125</v>
      </c>
      <c r="J109" s="4">
        <v>5</v>
      </c>
      <c r="K109" s="4">
        <v>6.7</v>
      </c>
      <c r="L109" s="4">
        <v>75</v>
      </c>
      <c r="M109" s="4">
        <v>100.5</v>
      </c>
      <c r="N109">
        <v>12</v>
      </c>
      <c r="O109" s="39" t="s">
        <v>130</v>
      </c>
      <c r="P109" s="2">
        <v>2021</v>
      </c>
      <c r="Q109" s="4">
        <v>7.0350000000000001</v>
      </c>
      <c r="R109" s="4">
        <v>1.7</v>
      </c>
      <c r="S109" s="4">
        <v>25.5</v>
      </c>
      <c r="T109" s="3">
        <v>0.21875000000000003</v>
      </c>
      <c r="U109" s="39" t="s">
        <v>166</v>
      </c>
      <c r="V109" s="39" t="b">
        <v>0</v>
      </c>
      <c r="W109" s="39" t="s">
        <v>185</v>
      </c>
      <c r="X109" s="39" t="s">
        <v>311</v>
      </c>
      <c r="Y109" s="4">
        <f t="shared" si="4"/>
        <v>1.2309999999999999</v>
      </c>
      <c r="Z109" s="39">
        <f t="shared" si="5"/>
        <v>18.464999999999996</v>
      </c>
      <c r="AA109" s="4">
        <f t="shared" si="6"/>
        <v>93.465000000000003</v>
      </c>
      <c r="AB109" s="3">
        <f t="shared" si="7"/>
        <v>0.19756058417589467</v>
      </c>
    </row>
    <row r="110" spans="1:28">
      <c r="A110" s="38">
        <v>44329</v>
      </c>
      <c r="B110" s="39" t="s">
        <v>39</v>
      </c>
      <c r="C110" s="2">
        <v>4</v>
      </c>
      <c r="D110" s="39" t="s">
        <v>70</v>
      </c>
      <c r="E110" s="39" t="s">
        <v>71</v>
      </c>
      <c r="F110" s="3">
        <v>0.28000000000000003</v>
      </c>
      <c r="G110" s="39" t="s">
        <v>89</v>
      </c>
      <c r="H110" s="39" t="s">
        <v>121</v>
      </c>
      <c r="I110" s="39" t="s">
        <v>124</v>
      </c>
      <c r="J110" s="4">
        <v>47</v>
      </c>
      <c r="K110" s="4">
        <v>53.11</v>
      </c>
      <c r="L110" s="4">
        <v>188</v>
      </c>
      <c r="M110" s="4">
        <v>212.44</v>
      </c>
      <c r="N110">
        <v>13</v>
      </c>
      <c r="O110" s="39" t="s">
        <v>130</v>
      </c>
      <c r="P110" s="2">
        <v>2021</v>
      </c>
      <c r="Q110" s="4">
        <v>59.483199999999997</v>
      </c>
      <c r="R110" s="4">
        <v>6.11</v>
      </c>
      <c r="S110" s="4">
        <v>24.44</v>
      </c>
      <c r="T110" s="3">
        <v>0.11504424778761067</v>
      </c>
      <c r="U110" s="39" t="s">
        <v>166</v>
      </c>
      <c r="V110" s="39" t="b">
        <v>0</v>
      </c>
      <c r="W110" s="39" t="s">
        <v>185</v>
      </c>
      <c r="X110" s="39" t="s">
        <v>312</v>
      </c>
      <c r="Y110" s="4">
        <f t="shared" si="4"/>
        <v>-8.7608000000000033</v>
      </c>
      <c r="Z110" s="39">
        <f t="shared" si="5"/>
        <v>-35.043200000000013</v>
      </c>
      <c r="AA110" s="4">
        <f t="shared" si="6"/>
        <v>152.95679999999999</v>
      </c>
      <c r="AB110" s="3">
        <f t="shared" si="7"/>
        <v>-0.22910521140609647</v>
      </c>
    </row>
    <row r="111" spans="1:28">
      <c r="A111" s="38">
        <v>44336</v>
      </c>
      <c r="B111" s="39" t="s">
        <v>30</v>
      </c>
      <c r="C111" s="2">
        <v>2</v>
      </c>
      <c r="D111" s="39" t="s">
        <v>71</v>
      </c>
      <c r="E111" s="39" t="s">
        <v>138</v>
      </c>
      <c r="F111" s="3">
        <v>0.01</v>
      </c>
      <c r="G111" s="39" t="s">
        <v>80</v>
      </c>
      <c r="H111" s="39" t="s">
        <v>118</v>
      </c>
      <c r="I111" s="39" t="s">
        <v>122</v>
      </c>
      <c r="J111" s="4">
        <v>120</v>
      </c>
      <c r="K111" s="4">
        <v>162</v>
      </c>
      <c r="L111" s="4">
        <v>240</v>
      </c>
      <c r="M111" s="4">
        <v>324</v>
      </c>
      <c r="N111">
        <v>20</v>
      </c>
      <c r="O111" s="39" t="s">
        <v>130</v>
      </c>
      <c r="P111" s="2">
        <v>2021</v>
      </c>
      <c r="Q111" s="4">
        <v>3.24</v>
      </c>
      <c r="R111" s="4">
        <v>42</v>
      </c>
      <c r="S111" s="4">
        <v>84</v>
      </c>
      <c r="T111" s="3">
        <v>0.21875000000000003</v>
      </c>
      <c r="U111" s="39" t="s">
        <v>166</v>
      </c>
      <c r="V111" s="39" t="b">
        <v>1</v>
      </c>
      <c r="W111" s="39" t="s">
        <v>185</v>
      </c>
      <c r="X111" s="39" t="s">
        <v>313</v>
      </c>
      <c r="Y111" s="4">
        <f t="shared" si="4"/>
        <v>40.379999999999995</v>
      </c>
      <c r="Z111" s="39">
        <f t="shared" si="5"/>
        <v>80.759999999999991</v>
      </c>
      <c r="AA111" s="4">
        <f t="shared" si="6"/>
        <v>320.76</v>
      </c>
      <c r="AB111" s="3">
        <f t="shared" si="7"/>
        <v>0.2517770295548073</v>
      </c>
    </row>
    <row r="112" spans="1:28">
      <c r="A112" s="38">
        <v>44339</v>
      </c>
      <c r="B112" s="39" t="s">
        <v>37</v>
      </c>
      <c r="C112" s="2">
        <v>11</v>
      </c>
      <c r="D112" s="39" t="s">
        <v>70</v>
      </c>
      <c r="E112" s="39" t="s">
        <v>71</v>
      </c>
      <c r="F112" s="3">
        <v>0.09</v>
      </c>
      <c r="G112" s="39" t="s">
        <v>87</v>
      </c>
      <c r="H112" s="39" t="s">
        <v>118</v>
      </c>
      <c r="I112" s="39" t="s">
        <v>123</v>
      </c>
      <c r="J112" s="4">
        <v>90</v>
      </c>
      <c r="K112" s="4">
        <v>115.2</v>
      </c>
      <c r="L112" s="4">
        <v>990</v>
      </c>
      <c r="M112" s="4">
        <v>1267.2</v>
      </c>
      <c r="N112">
        <v>23</v>
      </c>
      <c r="O112" s="39" t="s">
        <v>130</v>
      </c>
      <c r="P112" s="2">
        <v>2021</v>
      </c>
      <c r="Q112" s="4">
        <v>114.048</v>
      </c>
      <c r="R112" s="4">
        <v>25.2</v>
      </c>
      <c r="S112" s="4">
        <v>277.2</v>
      </c>
      <c r="T112" s="3">
        <v>0.2537313432835821</v>
      </c>
      <c r="U112" s="39" t="s">
        <v>166</v>
      </c>
      <c r="V112" s="39" t="b">
        <v>0</v>
      </c>
      <c r="W112" s="39" t="s">
        <v>185</v>
      </c>
      <c r="X112" s="39" t="s">
        <v>314</v>
      </c>
      <c r="Y112" s="4">
        <f t="shared" si="4"/>
        <v>14.832000000000008</v>
      </c>
      <c r="Z112" s="39">
        <f t="shared" si="5"/>
        <v>163.1520000000001</v>
      </c>
      <c r="AA112" s="4">
        <f t="shared" si="6"/>
        <v>1153.152</v>
      </c>
      <c r="AB112" s="3">
        <f t="shared" si="7"/>
        <v>0.14148351648351656</v>
      </c>
    </row>
    <row r="113" spans="1:28">
      <c r="A113" s="38">
        <v>44346</v>
      </c>
      <c r="B113" s="39" t="s">
        <v>32</v>
      </c>
      <c r="C113" s="2">
        <v>13</v>
      </c>
      <c r="D113" s="39" t="s">
        <v>71</v>
      </c>
      <c r="E113" s="39" t="s">
        <v>71</v>
      </c>
      <c r="F113" s="3">
        <v>0.05</v>
      </c>
      <c r="G113" s="39" t="s">
        <v>82</v>
      </c>
      <c r="H113" s="39" t="s">
        <v>117</v>
      </c>
      <c r="I113" s="39" t="s">
        <v>122</v>
      </c>
      <c r="J113" s="4">
        <v>141</v>
      </c>
      <c r="K113" s="4">
        <v>149.46</v>
      </c>
      <c r="L113" s="4">
        <v>1833</v>
      </c>
      <c r="M113" s="4">
        <v>1942.98</v>
      </c>
      <c r="N113">
        <v>30</v>
      </c>
      <c r="O113" s="39" t="s">
        <v>130</v>
      </c>
      <c r="P113" s="2">
        <v>2021</v>
      </c>
      <c r="Q113" s="4">
        <v>97.149000000000001</v>
      </c>
      <c r="R113" s="4">
        <v>8.4600000000000009</v>
      </c>
      <c r="S113" s="4">
        <v>109.98</v>
      </c>
      <c r="T113" s="3">
        <v>0.1150442477876106</v>
      </c>
      <c r="U113" s="39" t="s">
        <v>166</v>
      </c>
      <c r="V113" s="39" t="b">
        <v>0</v>
      </c>
      <c r="W113" s="39" t="s">
        <v>185</v>
      </c>
      <c r="X113" s="39" t="s">
        <v>316</v>
      </c>
      <c r="Y113" s="4">
        <f t="shared" si="4"/>
        <v>0.98699999999999477</v>
      </c>
      <c r="Z113" s="39">
        <f t="shared" si="5"/>
        <v>12.830999999999932</v>
      </c>
      <c r="AA113" s="4">
        <f t="shared" si="6"/>
        <v>1845.8310000000001</v>
      </c>
      <c r="AB113" s="3">
        <f t="shared" si="7"/>
        <v>6.9513406156901311E-3</v>
      </c>
    </row>
    <row r="114" spans="1:28">
      <c r="A114" s="38">
        <v>44346</v>
      </c>
      <c r="B114" s="39" t="s">
        <v>22</v>
      </c>
      <c r="C114" s="2">
        <v>6</v>
      </c>
      <c r="D114" s="39" t="s">
        <v>71</v>
      </c>
      <c r="E114" s="39" t="s">
        <v>138</v>
      </c>
      <c r="F114" s="3">
        <v>0.39</v>
      </c>
      <c r="G114" s="39" t="s">
        <v>75</v>
      </c>
      <c r="H114" s="39" t="s">
        <v>120</v>
      </c>
      <c r="I114" s="39" t="s">
        <v>123</v>
      </c>
      <c r="J114" s="4">
        <v>112</v>
      </c>
      <c r="K114" s="4">
        <v>122.08</v>
      </c>
      <c r="L114" s="4">
        <v>672</v>
      </c>
      <c r="M114" s="4">
        <v>732.48</v>
      </c>
      <c r="N114">
        <v>30</v>
      </c>
      <c r="O114" s="39" t="s">
        <v>130</v>
      </c>
      <c r="P114" s="2">
        <v>2021</v>
      </c>
      <c r="Q114" s="4">
        <v>285.66719999999998</v>
      </c>
      <c r="R114" s="4">
        <v>10.08</v>
      </c>
      <c r="S114" s="4">
        <v>60.48</v>
      </c>
      <c r="T114" s="3">
        <v>0.25925925925925924</v>
      </c>
      <c r="U114" s="39" t="s">
        <v>149</v>
      </c>
      <c r="V114" s="39" t="b">
        <v>1</v>
      </c>
      <c r="W114" s="39" t="s">
        <v>185</v>
      </c>
      <c r="X114" s="39" t="s">
        <v>315</v>
      </c>
      <c r="Y114" s="4">
        <f t="shared" si="4"/>
        <v>-37.531200000000013</v>
      </c>
      <c r="Z114" s="39">
        <f t="shared" si="5"/>
        <v>-225.18720000000008</v>
      </c>
      <c r="AA114" s="4">
        <f t="shared" si="6"/>
        <v>446.81280000000004</v>
      </c>
      <c r="AB114" s="3">
        <f t="shared" si="7"/>
        <v>-0.50398556173860742</v>
      </c>
    </row>
    <row r="115" spans="1:28">
      <c r="A115" s="38">
        <v>44350</v>
      </c>
      <c r="B115" s="39" t="s">
        <v>52</v>
      </c>
      <c r="C115" s="2">
        <v>10</v>
      </c>
      <c r="D115" s="39" t="s">
        <v>70</v>
      </c>
      <c r="E115" s="39" t="s">
        <v>138</v>
      </c>
      <c r="F115" s="3">
        <v>0.14000000000000001</v>
      </c>
      <c r="G115" s="39" t="s">
        <v>104</v>
      </c>
      <c r="H115" s="39" t="s">
        <v>117</v>
      </c>
      <c r="I115" s="39" t="s">
        <v>122</v>
      </c>
      <c r="J115" s="4">
        <v>126</v>
      </c>
      <c r="K115" s="4">
        <v>162.54</v>
      </c>
      <c r="L115" s="4">
        <v>1260</v>
      </c>
      <c r="M115" s="4">
        <v>1625.4</v>
      </c>
      <c r="N115">
        <v>3</v>
      </c>
      <c r="O115" s="39" t="s">
        <v>131</v>
      </c>
      <c r="P115" s="2">
        <v>2021</v>
      </c>
      <c r="Q115" s="4">
        <v>227.55600000000001</v>
      </c>
      <c r="R115" s="4">
        <v>36.54</v>
      </c>
      <c r="S115" s="4">
        <v>365.4</v>
      </c>
      <c r="T115" s="3">
        <v>0.21875000000000003</v>
      </c>
      <c r="U115" s="39" t="s">
        <v>165</v>
      </c>
      <c r="V115" s="39" t="b">
        <v>1</v>
      </c>
      <c r="W115" s="39" t="s">
        <v>181</v>
      </c>
      <c r="X115" s="39" t="s">
        <v>317</v>
      </c>
      <c r="Y115" s="4">
        <f t="shared" si="4"/>
        <v>13.784400000000005</v>
      </c>
      <c r="Z115" s="39">
        <f t="shared" si="5"/>
        <v>137.84400000000005</v>
      </c>
      <c r="AA115" s="4">
        <f t="shared" si="6"/>
        <v>1397.8440000000001</v>
      </c>
      <c r="AB115" s="3">
        <f t="shared" si="7"/>
        <v>9.8611862267892592E-2</v>
      </c>
    </row>
    <row r="116" spans="1:28">
      <c r="A116" s="38">
        <v>44351</v>
      </c>
      <c r="B116" s="39" t="s">
        <v>34</v>
      </c>
      <c r="C116" s="2">
        <v>8</v>
      </c>
      <c r="D116" s="39" t="s">
        <v>68</v>
      </c>
      <c r="E116" s="39" t="s">
        <v>71</v>
      </c>
      <c r="F116" s="3">
        <v>0.11</v>
      </c>
      <c r="G116" s="39" t="s">
        <v>84</v>
      </c>
      <c r="H116" s="39" t="s">
        <v>117</v>
      </c>
      <c r="I116" s="39" t="s">
        <v>124</v>
      </c>
      <c r="J116" s="4">
        <v>61</v>
      </c>
      <c r="K116" s="4">
        <v>76.25</v>
      </c>
      <c r="L116" s="4">
        <v>488</v>
      </c>
      <c r="M116" s="4">
        <v>610</v>
      </c>
      <c r="N116">
        <v>4</v>
      </c>
      <c r="O116" s="39" t="s">
        <v>131</v>
      </c>
      <c r="P116" s="2">
        <v>2021</v>
      </c>
      <c r="Q116" s="4">
        <v>67.099999999999994</v>
      </c>
      <c r="R116" s="4">
        <v>15.25</v>
      </c>
      <c r="S116" s="4">
        <v>122</v>
      </c>
      <c r="T116" s="3">
        <v>8.2568807339449532E-2</v>
      </c>
      <c r="U116" s="39" t="s">
        <v>166</v>
      </c>
      <c r="V116" s="39" t="b">
        <v>0</v>
      </c>
      <c r="W116" s="39" t="s">
        <v>181</v>
      </c>
      <c r="X116" s="39" t="s">
        <v>318</v>
      </c>
      <c r="Y116" s="4">
        <f t="shared" si="4"/>
        <v>6.8624999999999972</v>
      </c>
      <c r="Z116" s="39">
        <f t="shared" si="5"/>
        <v>54.899999999999977</v>
      </c>
      <c r="AA116" s="4">
        <f t="shared" si="6"/>
        <v>542.9</v>
      </c>
      <c r="AB116" s="3">
        <f t="shared" si="7"/>
        <v>0.10112359550561793</v>
      </c>
    </row>
    <row r="117" spans="1:28">
      <c r="A117" s="38">
        <v>44352</v>
      </c>
      <c r="B117" s="39" t="s">
        <v>42</v>
      </c>
      <c r="C117" s="2">
        <v>15</v>
      </c>
      <c r="D117" s="39" t="s">
        <v>68</v>
      </c>
      <c r="E117" s="39" t="s">
        <v>71</v>
      </c>
      <c r="F117" s="3">
        <v>0.27</v>
      </c>
      <c r="G117" s="39" t="s">
        <v>92</v>
      </c>
      <c r="H117" s="39" t="s">
        <v>117</v>
      </c>
      <c r="I117" s="39" t="s">
        <v>122</v>
      </c>
      <c r="J117" s="4">
        <v>121</v>
      </c>
      <c r="K117" s="4">
        <v>141.57</v>
      </c>
      <c r="L117" s="4">
        <v>1815</v>
      </c>
      <c r="M117" s="4">
        <v>2123.5500000000002</v>
      </c>
      <c r="N117">
        <v>5</v>
      </c>
      <c r="O117" s="39" t="s">
        <v>131</v>
      </c>
      <c r="P117" s="2">
        <v>2021</v>
      </c>
      <c r="Q117" s="4">
        <v>573.35850000000005</v>
      </c>
      <c r="R117" s="4">
        <v>20.57</v>
      </c>
      <c r="S117" s="4">
        <v>308.55</v>
      </c>
      <c r="T117" s="3">
        <v>5.660377358490571E-2</v>
      </c>
      <c r="U117" s="39" t="s">
        <v>166</v>
      </c>
      <c r="V117" s="39" t="b">
        <v>0</v>
      </c>
      <c r="W117" s="39" t="s">
        <v>181</v>
      </c>
      <c r="X117" s="39" t="s">
        <v>319</v>
      </c>
      <c r="Y117" s="4">
        <f t="shared" si="4"/>
        <v>-17.653900000000007</v>
      </c>
      <c r="Z117" s="39">
        <f t="shared" si="5"/>
        <v>-264.80850000000009</v>
      </c>
      <c r="AA117" s="4">
        <f t="shared" si="6"/>
        <v>1550.1915000000001</v>
      </c>
      <c r="AB117" s="3">
        <f t="shared" si="7"/>
        <v>-0.17082308863130785</v>
      </c>
    </row>
    <row r="118" spans="1:28">
      <c r="A118" s="38">
        <v>44352</v>
      </c>
      <c r="B118" s="39" t="s">
        <v>24</v>
      </c>
      <c r="C118" s="2">
        <v>10</v>
      </c>
      <c r="D118" s="39" t="s">
        <v>70</v>
      </c>
      <c r="E118" s="39" t="s">
        <v>71</v>
      </c>
      <c r="F118" s="3">
        <v>0.38</v>
      </c>
      <c r="G118" s="39" t="s">
        <v>77</v>
      </c>
      <c r="H118" s="39" t="s">
        <v>121</v>
      </c>
      <c r="I118" s="39" t="s">
        <v>125</v>
      </c>
      <c r="J118" s="4">
        <v>5</v>
      </c>
      <c r="K118" s="4">
        <v>6.7</v>
      </c>
      <c r="L118" s="4">
        <v>50</v>
      </c>
      <c r="M118" s="4">
        <v>67</v>
      </c>
      <c r="N118">
        <v>5</v>
      </c>
      <c r="O118" s="39" t="s">
        <v>131</v>
      </c>
      <c r="P118" s="2">
        <v>2021</v>
      </c>
      <c r="Q118" s="4">
        <v>25.46</v>
      </c>
      <c r="R118" s="4">
        <v>1.7</v>
      </c>
      <c r="S118" s="4">
        <v>17</v>
      </c>
      <c r="T118" s="3">
        <v>0.22480620155038752</v>
      </c>
      <c r="U118" s="39" t="s">
        <v>166</v>
      </c>
      <c r="V118" s="39" t="b">
        <v>0</v>
      </c>
      <c r="W118" s="39" t="s">
        <v>181</v>
      </c>
      <c r="X118" s="39" t="s">
        <v>320</v>
      </c>
      <c r="Y118" s="4">
        <f t="shared" si="4"/>
        <v>-0.84600000000000009</v>
      </c>
      <c r="Z118" s="39">
        <f t="shared" si="5"/>
        <v>-8.4600000000000009</v>
      </c>
      <c r="AA118" s="4">
        <f t="shared" si="6"/>
        <v>41.54</v>
      </c>
      <c r="AB118" s="3">
        <f t="shared" si="7"/>
        <v>-0.20365912373615794</v>
      </c>
    </row>
    <row r="119" spans="1:28">
      <c r="A119" s="38">
        <v>44353</v>
      </c>
      <c r="B119" s="39" t="s">
        <v>58</v>
      </c>
      <c r="C119" s="2">
        <v>6</v>
      </c>
      <c r="D119" s="39" t="s">
        <v>70</v>
      </c>
      <c r="E119" s="39" t="s">
        <v>71</v>
      </c>
      <c r="F119" s="3">
        <v>0.15</v>
      </c>
      <c r="G119" s="39" t="s">
        <v>110</v>
      </c>
      <c r="H119" s="39" t="s">
        <v>121</v>
      </c>
      <c r="I119" s="39" t="s">
        <v>123</v>
      </c>
      <c r="J119" s="4">
        <v>95</v>
      </c>
      <c r="K119" s="4">
        <v>119.7</v>
      </c>
      <c r="L119" s="4">
        <v>570</v>
      </c>
      <c r="M119" s="4">
        <v>718.2</v>
      </c>
      <c r="N119">
        <v>6</v>
      </c>
      <c r="O119" s="39" t="s">
        <v>131</v>
      </c>
      <c r="P119" s="2">
        <v>2021</v>
      </c>
      <c r="Q119" s="4">
        <v>107.73</v>
      </c>
      <c r="R119" s="4">
        <v>24.7</v>
      </c>
      <c r="S119" s="4">
        <v>148.19999999999999</v>
      </c>
      <c r="T119" s="3">
        <v>0.2</v>
      </c>
      <c r="U119" s="39" t="s">
        <v>165</v>
      </c>
      <c r="V119" s="39" t="b">
        <v>0</v>
      </c>
      <c r="W119" s="39" t="s">
        <v>181</v>
      </c>
      <c r="X119" s="39" t="s">
        <v>321</v>
      </c>
      <c r="Y119" s="4">
        <f t="shared" si="4"/>
        <v>6.7450000000000045</v>
      </c>
      <c r="Z119" s="39">
        <f t="shared" si="5"/>
        <v>40.470000000000027</v>
      </c>
      <c r="AA119" s="4">
        <f t="shared" si="6"/>
        <v>610.47</v>
      </c>
      <c r="AB119" s="3">
        <f t="shared" si="7"/>
        <v>6.6293183940242806E-2</v>
      </c>
    </row>
    <row r="120" spans="1:28">
      <c r="A120" s="38">
        <v>44355</v>
      </c>
      <c r="B120" s="39" t="s">
        <v>53</v>
      </c>
      <c r="C120" s="2">
        <v>11</v>
      </c>
      <c r="D120" s="39" t="s">
        <v>70</v>
      </c>
      <c r="E120" s="39" t="s">
        <v>71</v>
      </c>
      <c r="F120" s="3">
        <v>0.42</v>
      </c>
      <c r="G120" s="39" t="s">
        <v>105</v>
      </c>
      <c r="H120" s="39" t="s">
        <v>121</v>
      </c>
      <c r="I120" s="39" t="s">
        <v>125</v>
      </c>
      <c r="J120" s="4">
        <v>37</v>
      </c>
      <c r="K120" s="4">
        <v>41.81</v>
      </c>
      <c r="L120" s="4">
        <v>407</v>
      </c>
      <c r="M120" s="4">
        <v>459.91</v>
      </c>
      <c r="N120">
        <v>8</v>
      </c>
      <c r="O120" s="39" t="s">
        <v>131</v>
      </c>
      <c r="P120" s="2">
        <v>2021</v>
      </c>
      <c r="Q120" s="4">
        <v>193.16220000000001</v>
      </c>
      <c r="R120" s="4">
        <v>4.8099999999999996</v>
      </c>
      <c r="S120" s="4">
        <v>52.91</v>
      </c>
      <c r="T120" s="3">
        <v>0.2</v>
      </c>
      <c r="U120" s="39" t="s">
        <v>166</v>
      </c>
      <c r="V120" s="39" t="b">
        <v>0</v>
      </c>
      <c r="W120" s="39" t="s">
        <v>181</v>
      </c>
      <c r="X120" s="39" t="s">
        <v>323</v>
      </c>
      <c r="Y120" s="4">
        <f t="shared" si="4"/>
        <v>-12.7502</v>
      </c>
      <c r="Z120" s="39">
        <f t="shared" si="5"/>
        <v>-140.25219999999999</v>
      </c>
      <c r="AA120" s="4">
        <f t="shared" si="6"/>
        <v>266.74779999999998</v>
      </c>
      <c r="AB120" s="3">
        <f t="shared" si="7"/>
        <v>-0.52578577967653339</v>
      </c>
    </row>
    <row r="121" spans="1:28">
      <c r="A121" s="38">
        <v>44355</v>
      </c>
      <c r="B121" s="39" t="s">
        <v>23</v>
      </c>
      <c r="C121" s="2">
        <v>11</v>
      </c>
      <c r="D121" s="39" t="s">
        <v>68</v>
      </c>
      <c r="E121" s="39" t="s">
        <v>138</v>
      </c>
      <c r="F121" s="3">
        <v>0.39</v>
      </c>
      <c r="G121" s="39" t="s">
        <v>76</v>
      </c>
      <c r="H121" s="39" t="s">
        <v>119</v>
      </c>
      <c r="I121" s="39" t="s">
        <v>124</v>
      </c>
      <c r="J121" s="4">
        <v>44</v>
      </c>
      <c r="K121" s="4">
        <v>48.84</v>
      </c>
      <c r="L121" s="4">
        <v>484</v>
      </c>
      <c r="M121" s="4">
        <v>537.24</v>
      </c>
      <c r="N121">
        <v>8</v>
      </c>
      <c r="O121" s="39" t="s">
        <v>131</v>
      </c>
      <c r="P121" s="2">
        <v>2021</v>
      </c>
      <c r="Q121" s="4">
        <v>209.52359999999999</v>
      </c>
      <c r="R121" s="4">
        <v>4.84</v>
      </c>
      <c r="S121" s="4">
        <v>53.24</v>
      </c>
      <c r="T121" s="3">
        <v>0.2537313432835821</v>
      </c>
      <c r="U121" s="39" t="s">
        <v>166</v>
      </c>
      <c r="V121" s="39" t="b">
        <v>1</v>
      </c>
      <c r="W121" s="39" t="s">
        <v>181</v>
      </c>
      <c r="X121" s="39" t="s">
        <v>322</v>
      </c>
      <c r="Y121" s="4">
        <f t="shared" si="4"/>
        <v>-14.207599999999999</v>
      </c>
      <c r="Z121" s="39">
        <f t="shared" si="5"/>
        <v>-156.28359999999998</v>
      </c>
      <c r="AA121" s="4">
        <f t="shared" si="6"/>
        <v>327.71640000000002</v>
      </c>
      <c r="AB121" s="3">
        <f t="shared" si="7"/>
        <v>-0.47688672278836203</v>
      </c>
    </row>
    <row r="122" spans="1:28">
      <c r="A122" s="38">
        <v>44356</v>
      </c>
      <c r="B122" s="39" t="s">
        <v>36</v>
      </c>
      <c r="C122" s="2">
        <v>7</v>
      </c>
      <c r="D122" s="39" t="s">
        <v>70</v>
      </c>
      <c r="E122" s="39" t="s">
        <v>71</v>
      </c>
      <c r="F122" s="3">
        <v>0.02</v>
      </c>
      <c r="G122" s="39" t="s">
        <v>86</v>
      </c>
      <c r="H122" s="39" t="s">
        <v>119</v>
      </c>
      <c r="I122" s="39" t="s">
        <v>123</v>
      </c>
      <c r="J122" s="4">
        <v>98</v>
      </c>
      <c r="K122" s="4">
        <v>103.88</v>
      </c>
      <c r="L122" s="4">
        <v>686</v>
      </c>
      <c r="M122" s="4">
        <v>727.16</v>
      </c>
      <c r="N122">
        <v>9</v>
      </c>
      <c r="O122" s="39" t="s">
        <v>131</v>
      </c>
      <c r="P122" s="2">
        <v>2021</v>
      </c>
      <c r="Q122" s="4">
        <v>14.543200000000001</v>
      </c>
      <c r="R122" s="4">
        <v>5.88</v>
      </c>
      <c r="S122" s="4">
        <v>41.16</v>
      </c>
      <c r="T122" s="3">
        <v>0.14529914529914523</v>
      </c>
      <c r="U122" s="39" t="s">
        <v>166</v>
      </c>
      <c r="V122" s="39" t="b">
        <v>0</v>
      </c>
      <c r="W122" s="39" t="s">
        <v>181</v>
      </c>
      <c r="X122" s="39" t="s">
        <v>324</v>
      </c>
      <c r="Y122" s="4">
        <f t="shared" si="4"/>
        <v>3.8023999999999916</v>
      </c>
      <c r="Z122" s="39">
        <f t="shared" si="5"/>
        <v>26.616799999999941</v>
      </c>
      <c r="AA122" s="4">
        <f t="shared" si="6"/>
        <v>712.61680000000001</v>
      </c>
      <c r="AB122" s="3">
        <f t="shared" si="7"/>
        <v>3.735078937235263E-2</v>
      </c>
    </row>
    <row r="123" spans="1:28">
      <c r="A123" s="38">
        <v>44358</v>
      </c>
      <c r="B123" s="39" t="s">
        <v>38</v>
      </c>
      <c r="C123" s="2">
        <v>12</v>
      </c>
      <c r="D123" s="39" t="s">
        <v>68</v>
      </c>
      <c r="E123" s="39" t="s">
        <v>138</v>
      </c>
      <c r="F123" s="3">
        <v>0.41</v>
      </c>
      <c r="G123" s="39" t="s">
        <v>88</v>
      </c>
      <c r="H123" s="39" t="s">
        <v>121</v>
      </c>
      <c r="I123" s="39" t="s">
        <v>123</v>
      </c>
      <c r="J123" s="4">
        <v>89</v>
      </c>
      <c r="K123" s="4">
        <v>117.48</v>
      </c>
      <c r="L123" s="4">
        <v>1068</v>
      </c>
      <c r="M123" s="4">
        <v>1409.76</v>
      </c>
      <c r="N123">
        <v>11</v>
      </c>
      <c r="O123" s="39" t="s">
        <v>131</v>
      </c>
      <c r="P123" s="2">
        <v>2021</v>
      </c>
      <c r="Q123" s="4">
        <v>578.00160000000005</v>
      </c>
      <c r="R123" s="4">
        <v>28.48</v>
      </c>
      <c r="S123" s="4">
        <v>341.76</v>
      </c>
      <c r="T123" s="3">
        <v>0.20634920634920637</v>
      </c>
      <c r="U123" s="39" t="s">
        <v>166</v>
      </c>
      <c r="V123" s="39" t="b">
        <v>1</v>
      </c>
      <c r="W123" s="39" t="s">
        <v>181</v>
      </c>
      <c r="X123" s="39" t="s">
        <v>325</v>
      </c>
      <c r="Y123" s="4">
        <f t="shared" si="4"/>
        <v>-19.686800000000005</v>
      </c>
      <c r="Z123" s="39">
        <f t="shared" si="5"/>
        <v>-236.24160000000006</v>
      </c>
      <c r="AA123" s="4">
        <f t="shared" si="6"/>
        <v>831.75839999999994</v>
      </c>
      <c r="AB123" s="3">
        <f t="shared" si="7"/>
        <v>-0.28402670775552141</v>
      </c>
    </row>
    <row r="124" spans="1:28">
      <c r="A124" s="38">
        <v>44359</v>
      </c>
      <c r="B124" s="39" t="s">
        <v>61</v>
      </c>
      <c r="C124" s="2">
        <v>6</v>
      </c>
      <c r="D124" s="39" t="s">
        <v>70</v>
      </c>
      <c r="E124" s="39" t="s">
        <v>71</v>
      </c>
      <c r="F124" s="3">
        <v>0.51</v>
      </c>
      <c r="G124" s="39" t="s">
        <v>114</v>
      </c>
      <c r="H124" s="39" t="s">
        <v>118</v>
      </c>
      <c r="I124" s="39" t="s">
        <v>122</v>
      </c>
      <c r="J124" s="4">
        <v>138</v>
      </c>
      <c r="K124" s="4">
        <v>173.88</v>
      </c>
      <c r="L124" s="4">
        <v>828</v>
      </c>
      <c r="M124" s="4">
        <v>1043.28</v>
      </c>
      <c r="N124">
        <v>12</v>
      </c>
      <c r="O124" s="39" t="s">
        <v>131</v>
      </c>
      <c r="P124" s="2">
        <v>2021</v>
      </c>
      <c r="Q124" s="4">
        <v>532.07280000000003</v>
      </c>
      <c r="R124" s="4">
        <v>35.880000000000003</v>
      </c>
      <c r="S124" s="4">
        <v>215.28</v>
      </c>
      <c r="T124" s="3">
        <v>0.11504424778761067</v>
      </c>
      <c r="U124" s="39" t="s">
        <v>166</v>
      </c>
      <c r="V124" s="39" t="b">
        <v>0</v>
      </c>
      <c r="W124" s="39" t="s">
        <v>181</v>
      </c>
      <c r="X124" s="39" t="s">
        <v>326</v>
      </c>
      <c r="Y124" s="4">
        <f t="shared" si="4"/>
        <v>-52.7988</v>
      </c>
      <c r="Z124" s="39">
        <f t="shared" si="5"/>
        <v>-316.7928</v>
      </c>
      <c r="AA124" s="4">
        <f t="shared" si="6"/>
        <v>511.20719999999994</v>
      </c>
      <c r="AB124" s="3">
        <f t="shared" si="7"/>
        <v>-0.61969549724651773</v>
      </c>
    </row>
    <row r="125" spans="1:28">
      <c r="A125" s="38">
        <v>44361</v>
      </c>
      <c r="B125" s="39" t="s">
        <v>27</v>
      </c>
      <c r="C125" s="2">
        <v>10</v>
      </c>
      <c r="D125" s="39" t="s">
        <v>71</v>
      </c>
      <c r="E125" s="39" t="s">
        <v>138</v>
      </c>
      <c r="F125" s="3">
        <v>0.43</v>
      </c>
      <c r="G125" s="39" t="s">
        <v>100</v>
      </c>
      <c r="H125" s="39" t="s">
        <v>117</v>
      </c>
      <c r="I125" s="39" t="s">
        <v>125</v>
      </c>
      <c r="J125" s="4">
        <v>7</v>
      </c>
      <c r="K125" s="4">
        <v>8.33</v>
      </c>
      <c r="L125" s="4">
        <v>70</v>
      </c>
      <c r="M125" s="4">
        <v>83.3</v>
      </c>
      <c r="N125">
        <v>14</v>
      </c>
      <c r="O125" s="39" t="s">
        <v>131</v>
      </c>
      <c r="P125" s="2">
        <v>2021</v>
      </c>
      <c r="Q125" s="4">
        <v>35.819000000000003</v>
      </c>
      <c r="R125" s="4">
        <v>1.33</v>
      </c>
      <c r="S125" s="4">
        <v>13.3</v>
      </c>
      <c r="T125" s="3">
        <v>9.9099099099099169E-2</v>
      </c>
      <c r="U125" s="39" t="s">
        <v>149</v>
      </c>
      <c r="V125" s="39" t="b">
        <v>1</v>
      </c>
      <c r="W125" s="39" t="s">
        <v>181</v>
      </c>
      <c r="X125" s="39" t="s">
        <v>327</v>
      </c>
      <c r="Y125" s="4">
        <f t="shared" si="4"/>
        <v>-2.2519</v>
      </c>
      <c r="Z125" s="39">
        <f t="shared" si="5"/>
        <v>-22.518999999999998</v>
      </c>
      <c r="AA125" s="4">
        <f t="shared" si="6"/>
        <v>47.480999999999995</v>
      </c>
      <c r="AB125" s="3">
        <f t="shared" si="7"/>
        <v>-0.47427392009435354</v>
      </c>
    </row>
    <row r="126" spans="1:28">
      <c r="A126" s="38">
        <v>44363</v>
      </c>
      <c r="B126" s="39" t="s">
        <v>60</v>
      </c>
      <c r="C126" s="2">
        <v>5</v>
      </c>
      <c r="D126" s="39" t="s">
        <v>68</v>
      </c>
      <c r="E126" s="39" t="s">
        <v>138</v>
      </c>
      <c r="F126" s="3">
        <v>0.41</v>
      </c>
      <c r="G126" s="39" t="s">
        <v>112</v>
      </c>
      <c r="H126" s="39" t="s">
        <v>120</v>
      </c>
      <c r="I126" s="39" t="s">
        <v>122</v>
      </c>
      <c r="J126" s="4">
        <v>150</v>
      </c>
      <c r="K126" s="4">
        <v>210</v>
      </c>
      <c r="L126" s="4">
        <v>750</v>
      </c>
      <c r="M126" s="4">
        <v>1050</v>
      </c>
      <c r="N126">
        <v>16</v>
      </c>
      <c r="O126" s="39" t="s">
        <v>131</v>
      </c>
      <c r="P126" s="2">
        <v>2021</v>
      </c>
      <c r="Q126" s="4">
        <v>430.5</v>
      </c>
      <c r="R126" s="4">
        <v>60</v>
      </c>
      <c r="S126" s="4">
        <v>300</v>
      </c>
      <c r="T126" s="3">
        <v>5.660377358490562E-2</v>
      </c>
      <c r="U126" s="39" t="s">
        <v>149</v>
      </c>
      <c r="V126" s="39" t="b">
        <v>1</v>
      </c>
      <c r="W126" s="39" t="s">
        <v>181</v>
      </c>
      <c r="X126" s="39" t="s">
        <v>329</v>
      </c>
      <c r="Y126" s="4">
        <f t="shared" si="4"/>
        <v>-26.099999999999994</v>
      </c>
      <c r="Z126" s="39">
        <f t="shared" si="5"/>
        <v>-130.49999999999997</v>
      </c>
      <c r="AA126" s="4">
        <f t="shared" si="6"/>
        <v>619.5</v>
      </c>
      <c r="AB126" s="3">
        <f t="shared" si="7"/>
        <v>-0.21065375302663433</v>
      </c>
    </row>
    <row r="127" spans="1:28">
      <c r="A127" s="38">
        <v>44363</v>
      </c>
      <c r="B127" s="39" t="s">
        <v>47</v>
      </c>
      <c r="C127" s="2">
        <v>12</v>
      </c>
      <c r="D127" s="39" t="s">
        <v>71</v>
      </c>
      <c r="E127" s="39" t="s">
        <v>138</v>
      </c>
      <c r="F127" s="3">
        <v>0.33</v>
      </c>
      <c r="G127" s="39" t="s">
        <v>98</v>
      </c>
      <c r="H127" s="39" t="s">
        <v>120</v>
      </c>
      <c r="I127" s="39" t="s">
        <v>125</v>
      </c>
      <c r="J127" s="4">
        <v>12</v>
      </c>
      <c r="K127" s="4">
        <v>15.72</v>
      </c>
      <c r="L127" s="4">
        <v>144</v>
      </c>
      <c r="M127" s="4">
        <v>188.64</v>
      </c>
      <c r="N127">
        <v>16</v>
      </c>
      <c r="O127" s="39" t="s">
        <v>131</v>
      </c>
      <c r="P127" s="2">
        <v>2021</v>
      </c>
      <c r="Q127" s="4">
        <v>62.251199999999997</v>
      </c>
      <c r="R127" s="4">
        <v>3.72</v>
      </c>
      <c r="S127" s="4">
        <v>44.64</v>
      </c>
      <c r="T127" s="3">
        <v>0.24242424242424246</v>
      </c>
      <c r="U127" s="39" t="s">
        <v>166</v>
      </c>
      <c r="V127" s="39" t="b">
        <v>1</v>
      </c>
      <c r="W127" s="39" t="s">
        <v>181</v>
      </c>
      <c r="X127" s="39" t="s">
        <v>328</v>
      </c>
      <c r="Y127" s="4">
        <f t="shared" si="4"/>
        <v>-1.4676000000000009</v>
      </c>
      <c r="Z127" s="39">
        <f t="shared" si="5"/>
        <v>-17.611200000000011</v>
      </c>
      <c r="AA127" s="4">
        <f t="shared" si="6"/>
        <v>126.38879999999999</v>
      </c>
      <c r="AB127" s="3">
        <f t="shared" si="7"/>
        <v>-0.13934146063575265</v>
      </c>
    </row>
    <row r="128" spans="1:28">
      <c r="A128" s="38">
        <v>44363</v>
      </c>
      <c r="B128" s="39" t="s">
        <v>54</v>
      </c>
      <c r="C128" s="2">
        <v>11</v>
      </c>
      <c r="D128" s="39" t="s">
        <v>70</v>
      </c>
      <c r="E128" s="39" t="s">
        <v>138</v>
      </c>
      <c r="F128" s="3">
        <v>0.46</v>
      </c>
      <c r="G128" s="39" t="s">
        <v>106</v>
      </c>
      <c r="H128" s="39" t="s">
        <v>118</v>
      </c>
      <c r="I128" s="39" t="s">
        <v>125</v>
      </c>
      <c r="J128" s="4">
        <v>37</v>
      </c>
      <c r="K128" s="4">
        <v>42.55</v>
      </c>
      <c r="L128" s="4">
        <v>407</v>
      </c>
      <c r="M128" s="4">
        <v>468.05</v>
      </c>
      <c r="N128">
        <v>16</v>
      </c>
      <c r="O128" s="39" t="s">
        <v>131</v>
      </c>
      <c r="P128" s="2">
        <v>2021</v>
      </c>
      <c r="Q128" s="4">
        <v>215.303</v>
      </c>
      <c r="R128" s="4">
        <v>5.55</v>
      </c>
      <c r="S128" s="4">
        <v>61.05</v>
      </c>
      <c r="T128" s="3">
        <v>0.20634920634920634</v>
      </c>
      <c r="U128" s="39" t="s">
        <v>166</v>
      </c>
      <c r="V128" s="39" t="b">
        <v>1</v>
      </c>
      <c r="W128" s="39" t="s">
        <v>181</v>
      </c>
      <c r="X128" s="39" t="s">
        <v>330</v>
      </c>
      <c r="Y128" s="4">
        <f t="shared" si="4"/>
        <v>-14.023000000000003</v>
      </c>
      <c r="Z128" s="39">
        <f t="shared" si="5"/>
        <v>-154.25300000000004</v>
      </c>
      <c r="AA128" s="4">
        <f t="shared" si="6"/>
        <v>252.74700000000001</v>
      </c>
      <c r="AB128" s="3">
        <f t="shared" si="7"/>
        <v>-0.61030595813204525</v>
      </c>
    </row>
    <row r="129" spans="1:28">
      <c r="A129" s="38">
        <v>44365</v>
      </c>
      <c r="B129" s="39" t="s">
        <v>27</v>
      </c>
      <c r="C129" s="2">
        <v>13</v>
      </c>
      <c r="D129" s="39" t="s">
        <v>70</v>
      </c>
      <c r="E129" s="39" t="s">
        <v>138</v>
      </c>
      <c r="F129" s="3">
        <v>0.26</v>
      </c>
      <c r="G129" s="39" t="s">
        <v>100</v>
      </c>
      <c r="H129" s="39" t="s">
        <v>117</v>
      </c>
      <c r="I129" s="39" t="s">
        <v>125</v>
      </c>
      <c r="J129" s="4">
        <v>7</v>
      </c>
      <c r="K129" s="4">
        <v>8.33</v>
      </c>
      <c r="L129" s="4">
        <v>91</v>
      </c>
      <c r="M129" s="4">
        <v>108.29</v>
      </c>
      <c r="N129">
        <v>18</v>
      </c>
      <c r="O129" s="39" t="s">
        <v>131</v>
      </c>
      <c r="P129" s="2">
        <v>2021</v>
      </c>
      <c r="Q129" s="4">
        <v>28.1554</v>
      </c>
      <c r="R129" s="4">
        <v>1.33</v>
      </c>
      <c r="S129" s="4">
        <v>17.29</v>
      </c>
      <c r="T129" s="3">
        <v>0.1596638655462185</v>
      </c>
      <c r="U129" s="39" t="s">
        <v>166</v>
      </c>
      <c r="V129" s="39" t="b">
        <v>1</v>
      </c>
      <c r="W129" s="39" t="s">
        <v>181</v>
      </c>
      <c r="X129" s="39" t="s">
        <v>331</v>
      </c>
      <c r="Y129" s="4">
        <f t="shared" si="4"/>
        <v>-0.83579999999999988</v>
      </c>
      <c r="Z129" s="39">
        <f t="shared" si="5"/>
        <v>-10.865399999999998</v>
      </c>
      <c r="AA129" s="4">
        <f t="shared" si="6"/>
        <v>80.134600000000006</v>
      </c>
      <c r="AB129" s="3">
        <f t="shared" si="7"/>
        <v>-0.13558937088348849</v>
      </c>
    </row>
    <row r="130" spans="1:28">
      <c r="A130" s="38">
        <v>44366</v>
      </c>
      <c r="B130" s="39" t="s">
        <v>61</v>
      </c>
      <c r="C130" s="2">
        <v>5</v>
      </c>
      <c r="D130" s="39" t="s">
        <v>70</v>
      </c>
      <c r="E130" s="39" t="s">
        <v>71</v>
      </c>
      <c r="F130" s="3">
        <v>0.11</v>
      </c>
      <c r="G130" s="39" t="s">
        <v>114</v>
      </c>
      <c r="H130" s="39" t="s">
        <v>118</v>
      </c>
      <c r="I130" s="39" t="s">
        <v>122</v>
      </c>
      <c r="J130" s="4">
        <v>138</v>
      </c>
      <c r="K130" s="4">
        <v>173.88</v>
      </c>
      <c r="L130" s="4">
        <v>690</v>
      </c>
      <c r="M130" s="4">
        <v>869.4</v>
      </c>
      <c r="N130">
        <v>19</v>
      </c>
      <c r="O130" s="39" t="s">
        <v>131</v>
      </c>
      <c r="P130" s="2">
        <v>2021</v>
      </c>
      <c r="Q130" s="4">
        <v>95.634</v>
      </c>
      <c r="R130" s="4">
        <v>35.880000000000003</v>
      </c>
      <c r="S130" s="4">
        <v>179.4</v>
      </c>
      <c r="T130" s="3">
        <v>0.23664122137404586</v>
      </c>
      <c r="U130" s="39" t="s">
        <v>166</v>
      </c>
      <c r="V130" s="39" t="b">
        <v>0</v>
      </c>
      <c r="W130" s="39" t="s">
        <v>181</v>
      </c>
      <c r="X130" s="39" t="s">
        <v>332</v>
      </c>
      <c r="Y130" s="4">
        <f t="shared" ref="Y130:Y193" si="8">(K130-(K130*F130)-J130)</f>
        <v>16.753199999999993</v>
      </c>
      <c r="Z130" s="39">
        <f t="shared" ref="Z130:Z193" si="9">Y130*C130</f>
        <v>83.765999999999963</v>
      </c>
      <c r="AA130" s="4">
        <f t="shared" ref="AA130:AA193" si="10">M130-Q130</f>
        <v>773.76599999999996</v>
      </c>
      <c r="AB130" s="3">
        <f t="shared" ref="AB130:AB193" si="11">IFERROR(Z130/AA130,0)</f>
        <v>0.10825753522382732</v>
      </c>
    </row>
    <row r="131" spans="1:28">
      <c r="A131" s="38">
        <v>44367</v>
      </c>
      <c r="B131" s="39" t="s">
        <v>41</v>
      </c>
      <c r="C131" s="2">
        <v>1</v>
      </c>
      <c r="D131" s="39" t="s">
        <v>68</v>
      </c>
      <c r="E131" s="39" t="s">
        <v>138</v>
      </c>
      <c r="F131" s="3">
        <v>0.22</v>
      </c>
      <c r="G131" s="39" t="s">
        <v>91</v>
      </c>
      <c r="H131" s="39" t="s">
        <v>120</v>
      </c>
      <c r="I131" s="39" t="s">
        <v>125</v>
      </c>
      <c r="J131" s="4">
        <v>13</v>
      </c>
      <c r="K131" s="4">
        <v>16.64</v>
      </c>
      <c r="L131" s="4">
        <v>13</v>
      </c>
      <c r="M131" s="4">
        <v>16.64</v>
      </c>
      <c r="N131">
        <v>20</v>
      </c>
      <c r="O131" s="39" t="s">
        <v>131</v>
      </c>
      <c r="P131" s="2">
        <v>2021</v>
      </c>
      <c r="Q131" s="4">
        <v>3.6608000000000001</v>
      </c>
      <c r="R131" s="4">
        <v>3.64</v>
      </c>
      <c r="S131" s="4">
        <v>3.64</v>
      </c>
      <c r="T131" s="3">
        <v>0.13043478260869559</v>
      </c>
      <c r="U131" s="39" t="s">
        <v>166</v>
      </c>
      <c r="V131" s="39" t="b">
        <v>1</v>
      </c>
      <c r="W131" s="39" t="s">
        <v>181</v>
      </c>
      <c r="X131" s="39" t="s">
        <v>333</v>
      </c>
      <c r="Y131" s="4">
        <f t="shared" si="8"/>
        <v>-2.0799999999999486E-2</v>
      </c>
      <c r="Z131" s="39">
        <f t="shared" si="9"/>
        <v>-2.0799999999999486E-2</v>
      </c>
      <c r="AA131" s="4">
        <f t="shared" si="10"/>
        <v>12.979200000000001</v>
      </c>
      <c r="AB131" s="3">
        <f t="shared" si="11"/>
        <v>-1.6025641025640628E-3</v>
      </c>
    </row>
    <row r="132" spans="1:28">
      <c r="A132" s="38">
        <v>44370</v>
      </c>
      <c r="B132" s="39" t="s">
        <v>41</v>
      </c>
      <c r="C132" s="2">
        <v>4</v>
      </c>
      <c r="D132" s="39" t="s">
        <v>70</v>
      </c>
      <c r="E132" s="39" t="s">
        <v>71</v>
      </c>
      <c r="F132" s="3">
        <v>0.26</v>
      </c>
      <c r="G132" s="39" t="s">
        <v>91</v>
      </c>
      <c r="H132" s="39" t="s">
        <v>120</v>
      </c>
      <c r="I132" s="39" t="s">
        <v>125</v>
      </c>
      <c r="J132" s="4">
        <v>13</v>
      </c>
      <c r="K132" s="4">
        <v>16.64</v>
      </c>
      <c r="L132" s="4">
        <v>52</v>
      </c>
      <c r="M132" s="4">
        <v>66.56</v>
      </c>
      <c r="N132">
        <v>23</v>
      </c>
      <c r="O132" s="39" t="s">
        <v>131</v>
      </c>
      <c r="P132" s="2">
        <v>2021</v>
      </c>
      <c r="Q132" s="4">
        <v>17.305599999999998</v>
      </c>
      <c r="R132" s="4">
        <v>3.64</v>
      </c>
      <c r="S132" s="4">
        <v>14.56</v>
      </c>
      <c r="T132" s="3">
        <v>0.2857142857142857</v>
      </c>
      <c r="U132" s="39" t="s">
        <v>166</v>
      </c>
      <c r="V132" s="39" t="b">
        <v>0</v>
      </c>
      <c r="W132" s="39" t="s">
        <v>181</v>
      </c>
      <c r="X132" s="39" t="s">
        <v>334</v>
      </c>
      <c r="Y132" s="4">
        <f t="shared" si="8"/>
        <v>-0.68639999999999901</v>
      </c>
      <c r="Z132" s="39">
        <f t="shared" si="9"/>
        <v>-2.745599999999996</v>
      </c>
      <c r="AA132" s="4">
        <f t="shared" si="10"/>
        <v>49.254400000000004</v>
      </c>
      <c r="AB132" s="3">
        <f t="shared" si="11"/>
        <v>-5.574324324324316E-2</v>
      </c>
    </row>
    <row r="133" spans="1:28">
      <c r="A133" s="38">
        <v>44371</v>
      </c>
      <c r="B133" s="39" t="s">
        <v>51</v>
      </c>
      <c r="C133" s="2">
        <v>13</v>
      </c>
      <c r="D133" s="39" t="s">
        <v>70</v>
      </c>
      <c r="E133" s="39" t="s">
        <v>71</v>
      </c>
      <c r="F133" s="3">
        <v>0.01</v>
      </c>
      <c r="G133" s="39" t="s">
        <v>103</v>
      </c>
      <c r="H133" s="39" t="s">
        <v>120</v>
      </c>
      <c r="I133" s="39" t="s">
        <v>124</v>
      </c>
      <c r="J133" s="4">
        <v>44</v>
      </c>
      <c r="K133" s="4">
        <v>48.4</v>
      </c>
      <c r="L133" s="4">
        <v>572</v>
      </c>
      <c r="M133" s="4">
        <v>629.20000000000005</v>
      </c>
      <c r="N133">
        <v>24</v>
      </c>
      <c r="O133" s="39" t="s">
        <v>131</v>
      </c>
      <c r="P133" s="2">
        <v>2021</v>
      </c>
      <c r="Q133" s="4">
        <v>6.2919999999999998</v>
      </c>
      <c r="R133" s="4">
        <v>4.4000000000000004</v>
      </c>
      <c r="S133" s="4">
        <v>57.2</v>
      </c>
      <c r="T133" s="3">
        <v>0.15966386554621848</v>
      </c>
      <c r="U133" s="39" t="s">
        <v>166</v>
      </c>
      <c r="V133" s="39" t="b">
        <v>0</v>
      </c>
      <c r="W133" s="39" t="s">
        <v>181</v>
      </c>
      <c r="X133" s="39" t="s">
        <v>335</v>
      </c>
      <c r="Y133" s="4">
        <f t="shared" si="8"/>
        <v>3.9159999999999968</v>
      </c>
      <c r="Z133" s="39">
        <f t="shared" si="9"/>
        <v>50.907999999999959</v>
      </c>
      <c r="AA133" s="4">
        <f t="shared" si="10"/>
        <v>622.90800000000002</v>
      </c>
      <c r="AB133" s="3">
        <f t="shared" si="11"/>
        <v>8.1726354453627109E-2</v>
      </c>
    </row>
    <row r="134" spans="1:28">
      <c r="A134" s="38">
        <v>44373</v>
      </c>
      <c r="B134" s="39" t="s">
        <v>57</v>
      </c>
      <c r="C134" s="2">
        <v>7</v>
      </c>
      <c r="D134" s="39" t="s">
        <v>71</v>
      </c>
      <c r="E134" s="39" t="s">
        <v>71</v>
      </c>
      <c r="F134" s="3">
        <v>0.01</v>
      </c>
      <c r="G134" s="39" t="s">
        <v>109</v>
      </c>
      <c r="H134" s="39" t="s">
        <v>119</v>
      </c>
      <c r="I134" s="39" t="s">
        <v>125</v>
      </c>
      <c r="J134" s="4">
        <v>6</v>
      </c>
      <c r="K134" s="4">
        <v>7.86</v>
      </c>
      <c r="L134" s="4">
        <v>42</v>
      </c>
      <c r="M134" s="4">
        <v>55.02</v>
      </c>
      <c r="N134">
        <v>26</v>
      </c>
      <c r="O134" s="39" t="s">
        <v>131</v>
      </c>
      <c r="P134" s="2">
        <v>2021</v>
      </c>
      <c r="Q134" s="4">
        <v>0.55020000000000002</v>
      </c>
      <c r="R134" s="4">
        <v>1.86</v>
      </c>
      <c r="S134" s="4">
        <v>13.02</v>
      </c>
      <c r="T134" s="3">
        <v>0.20634920634920634</v>
      </c>
      <c r="U134" s="39" t="s">
        <v>166</v>
      </c>
      <c r="V134" s="39" t="b">
        <v>0</v>
      </c>
      <c r="W134" s="39" t="s">
        <v>181</v>
      </c>
      <c r="X134" s="39" t="s">
        <v>336</v>
      </c>
      <c r="Y134" s="4">
        <f t="shared" si="8"/>
        <v>1.7814000000000005</v>
      </c>
      <c r="Z134" s="39">
        <f t="shared" si="9"/>
        <v>12.469800000000003</v>
      </c>
      <c r="AA134" s="4">
        <f t="shared" si="10"/>
        <v>54.469800000000006</v>
      </c>
      <c r="AB134" s="3">
        <f t="shared" si="11"/>
        <v>0.22893052664045033</v>
      </c>
    </row>
    <row r="135" spans="1:28">
      <c r="A135" s="38">
        <v>44374</v>
      </c>
      <c r="B135" s="39" t="s">
        <v>44</v>
      </c>
      <c r="C135" s="2">
        <v>11</v>
      </c>
      <c r="D135" s="39" t="s">
        <v>70</v>
      </c>
      <c r="E135" s="39" t="s">
        <v>138</v>
      </c>
      <c r="F135" s="3">
        <v>0.21</v>
      </c>
      <c r="G135" s="39" t="s">
        <v>95</v>
      </c>
      <c r="H135" s="39" t="s">
        <v>119</v>
      </c>
      <c r="I135" s="39" t="s">
        <v>122</v>
      </c>
      <c r="J135" s="4">
        <v>133</v>
      </c>
      <c r="K135" s="4">
        <v>155.61000000000001</v>
      </c>
      <c r="L135" s="4">
        <v>1463</v>
      </c>
      <c r="M135" s="4">
        <v>1711.71</v>
      </c>
      <c r="N135">
        <v>27</v>
      </c>
      <c r="O135" s="39" t="s">
        <v>131</v>
      </c>
      <c r="P135" s="2">
        <v>2021</v>
      </c>
      <c r="Q135" s="4">
        <v>359.45909999999998</v>
      </c>
      <c r="R135" s="4">
        <v>22.61</v>
      </c>
      <c r="S135" s="4">
        <v>248.71</v>
      </c>
      <c r="T135" s="3">
        <v>0.21875000000000003</v>
      </c>
      <c r="U135" s="39" t="s">
        <v>166</v>
      </c>
      <c r="V135" s="39" t="b">
        <v>1</v>
      </c>
      <c r="W135" s="39" t="s">
        <v>181</v>
      </c>
      <c r="X135" s="39" t="s">
        <v>337</v>
      </c>
      <c r="Y135" s="4">
        <f t="shared" si="8"/>
        <v>-10.068099999999987</v>
      </c>
      <c r="Z135" s="39">
        <f t="shared" si="9"/>
        <v>-110.74909999999986</v>
      </c>
      <c r="AA135" s="4">
        <f t="shared" si="10"/>
        <v>1352.2509</v>
      </c>
      <c r="AB135" s="3">
        <f t="shared" si="11"/>
        <v>-8.189981607703116E-2</v>
      </c>
    </row>
    <row r="136" spans="1:28">
      <c r="A136" s="38">
        <v>44375</v>
      </c>
      <c r="B136" s="39" t="s">
        <v>52</v>
      </c>
      <c r="C136" s="2">
        <v>2</v>
      </c>
      <c r="D136" s="39" t="s">
        <v>71</v>
      </c>
      <c r="E136" s="39" t="s">
        <v>138</v>
      </c>
      <c r="F136" s="3">
        <v>0.43</v>
      </c>
      <c r="G136" s="39" t="s">
        <v>104</v>
      </c>
      <c r="H136" s="39" t="s">
        <v>117</v>
      </c>
      <c r="I136" s="39" t="s">
        <v>122</v>
      </c>
      <c r="J136" s="4">
        <v>126</v>
      </c>
      <c r="K136" s="4">
        <v>162.54</v>
      </c>
      <c r="L136" s="4">
        <v>252</v>
      </c>
      <c r="M136" s="4">
        <v>325.08</v>
      </c>
      <c r="N136">
        <v>28</v>
      </c>
      <c r="O136" s="39" t="s">
        <v>131</v>
      </c>
      <c r="P136" s="2">
        <v>2021</v>
      </c>
      <c r="Q136" s="4">
        <v>139.78440000000001</v>
      </c>
      <c r="R136" s="4">
        <v>36.54</v>
      </c>
      <c r="S136" s="4">
        <v>73.08</v>
      </c>
      <c r="T136" s="3">
        <v>0.21875000000000003</v>
      </c>
      <c r="U136" s="39" t="s">
        <v>166</v>
      </c>
      <c r="V136" s="39" t="b">
        <v>1</v>
      </c>
      <c r="W136" s="39" t="s">
        <v>181</v>
      </c>
      <c r="X136" s="39" t="s">
        <v>338</v>
      </c>
      <c r="Y136" s="4">
        <f t="shared" si="8"/>
        <v>-33.352200000000011</v>
      </c>
      <c r="Z136" s="39">
        <f t="shared" si="9"/>
        <v>-66.704400000000021</v>
      </c>
      <c r="AA136" s="4">
        <f t="shared" si="10"/>
        <v>185.29559999999998</v>
      </c>
      <c r="AB136" s="3">
        <f t="shared" si="11"/>
        <v>-0.35998912008703948</v>
      </c>
    </row>
    <row r="137" spans="1:28">
      <c r="A137" s="38">
        <v>44375</v>
      </c>
      <c r="B137" s="39" t="s">
        <v>24</v>
      </c>
      <c r="C137" s="2">
        <v>7</v>
      </c>
      <c r="D137" s="39" t="s">
        <v>71</v>
      </c>
      <c r="E137" s="39" t="s">
        <v>71</v>
      </c>
      <c r="F137" s="3">
        <v>0.4</v>
      </c>
      <c r="G137" s="39" t="s">
        <v>77</v>
      </c>
      <c r="H137" s="39" t="s">
        <v>121</v>
      </c>
      <c r="I137" s="39" t="s">
        <v>125</v>
      </c>
      <c r="J137" s="4">
        <v>5</v>
      </c>
      <c r="K137" s="4">
        <v>6.7</v>
      </c>
      <c r="L137" s="4">
        <v>35</v>
      </c>
      <c r="M137" s="4">
        <v>46.9</v>
      </c>
      <c r="N137">
        <v>28</v>
      </c>
      <c r="O137" s="39" t="s">
        <v>131</v>
      </c>
      <c r="P137" s="2">
        <v>2021</v>
      </c>
      <c r="Q137" s="4">
        <v>18.760000000000002</v>
      </c>
      <c r="R137" s="4">
        <v>1.7</v>
      </c>
      <c r="S137" s="4">
        <v>11.9</v>
      </c>
      <c r="T137" s="3">
        <v>9.0909090909090884E-2</v>
      </c>
      <c r="U137" s="39" t="s">
        <v>149</v>
      </c>
      <c r="V137" s="39" t="b">
        <v>0</v>
      </c>
      <c r="W137" s="39" t="s">
        <v>181</v>
      </c>
      <c r="X137" s="39" t="s">
        <v>339</v>
      </c>
      <c r="Y137" s="4">
        <f t="shared" si="8"/>
        <v>-0.98000000000000043</v>
      </c>
      <c r="Z137" s="39">
        <f t="shared" si="9"/>
        <v>-6.860000000000003</v>
      </c>
      <c r="AA137" s="4">
        <f t="shared" si="10"/>
        <v>28.139999999999997</v>
      </c>
      <c r="AB137" s="3">
        <f t="shared" si="11"/>
        <v>-0.24378109452736332</v>
      </c>
    </row>
    <row r="138" spans="1:28">
      <c r="A138" s="38">
        <v>44376</v>
      </c>
      <c r="B138" s="39" t="s">
        <v>29</v>
      </c>
      <c r="C138" s="2">
        <v>4</v>
      </c>
      <c r="D138" s="39" t="s">
        <v>70</v>
      </c>
      <c r="E138" s="39" t="s">
        <v>71</v>
      </c>
      <c r="F138" s="3">
        <v>0.16</v>
      </c>
      <c r="G138" s="39" t="s">
        <v>113</v>
      </c>
      <c r="H138" s="39" t="s">
        <v>120</v>
      </c>
      <c r="I138" s="39" t="s">
        <v>123</v>
      </c>
      <c r="J138" s="4">
        <v>112</v>
      </c>
      <c r="K138" s="4">
        <v>146.72</v>
      </c>
      <c r="L138" s="4">
        <v>448</v>
      </c>
      <c r="M138" s="4">
        <v>586.88</v>
      </c>
      <c r="N138">
        <v>29</v>
      </c>
      <c r="O138" s="39" t="s">
        <v>131</v>
      </c>
      <c r="P138" s="2">
        <v>2021</v>
      </c>
      <c r="Q138" s="4">
        <v>93.900800000000004</v>
      </c>
      <c r="R138" s="4">
        <v>34.72</v>
      </c>
      <c r="S138" s="4">
        <v>138.88</v>
      </c>
      <c r="T138" s="3">
        <v>0.23664122137404572</v>
      </c>
      <c r="U138" s="39" t="s">
        <v>166</v>
      </c>
      <c r="V138" s="39" t="b">
        <v>0</v>
      </c>
      <c r="W138" s="39" t="s">
        <v>181</v>
      </c>
      <c r="X138" s="39" t="s">
        <v>340</v>
      </c>
      <c r="Y138" s="4">
        <f t="shared" si="8"/>
        <v>11.244799999999998</v>
      </c>
      <c r="Z138" s="39">
        <f t="shared" si="9"/>
        <v>44.979199999999992</v>
      </c>
      <c r="AA138" s="4">
        <f t="shared" si="10"/>
        <v>492.97919999999999</v>
      </c>
      <c r="AB138" s="3">
        <f t="shared" si="11"/>
        <v>9.1239549254816421E-2</v>
      </c>
    </row>
    <row r="139" spans="1:28">
      <c r="A139" s="38">
        <v>44378</v>
      </c>
      <c r="B139" s="39" t="s">
        <v>44</v>
      </c>
      <c r="C139" s="2">
        <v>11</v>
      </c>
      <c r="D139" s="39" t="s">
        <v>70</v>
      </c>
      <c r="E139" s="39" t="s">
        <v>138</v>
      </c>
      <c r="F139" s="3">
        <v>0.27</v>
      </c>
      <c r="G139" s="39" t="s">
        <v>95</v>
      </c>
      <c r="H139" s="39" t="s">
        <v>119</v>
      </c>
      <c r="I139" s="39" t="s">
        <v>122</v>
      </c>
      <c r="J139" s="4">
        <v>133</v>
      </c>
      <c r="K139" s="4">
        <v>155.61000000000001</v>
      </c>
      <c r="L139" s="4">
        <v>1463</v>
      </c>
      <c r="M139" s="4">
        <v>1711.71</v>
      </c>
      <c r="N139">
        <v>1</v>
      </c>
      <c r="O139" s="39" t="s">
        <v>132</v>
      </c>
      <c r="P139" s="2">
        <v>2021</v>
      </c>
      <c r="Q139" s="4">
        <v>462.1617</v>
      </c>
      <c r="R139" s="4">
        <v>22.61</v>
      </c>
      <c r="S139" s="4">
        <v>248.71</v>
      </c>
      <c r="T139" s="3">
        <v>0.14529914529914539</v>
      </c>
      <c r="U139" s="39" t="s">
        <v>166</v>
      </c>
      <c r="V139" s="39" t="b">
        <v>1</v>
      </c>
      <c r="W139" s="39" t="s">
        <v>179</v>
      </c>
      <c r="X139" s="39" t="s">
        <v>341</v>
      </c>
      <c r="Y139" s="4">
        <f t="shared" si="8"/>
        <v>-19.404699999999991</v>
      </c>
      <c r="Z139" s="39">
        <f t="shared" si="9"/>
        <v>-213.4516999999999</v>
      </c>
      <c r="AA139" s="4">
        <f t="shared" si="10"/>
        <v>1249.5482999999999</v>
      </c>
      <c r="AB139" s="3">
        <f t="shared" si="11"/>
        <v>-0.17082308863130774</v>
      </c>
    </row>
    <row r="140" spans="1:28">
      <c r="A140" s="38">
        <v>44379</v>
      </c>
      <c r="B140" s="39" t="s">
        <v>40</v>
      </c>
      <c r="C140" s="2">
        <v>11</v>
      </c>
      <c r="D140" s="39" t="s">
        <v>70</v>
      </c>
      <c r="E140" s="39" t="s">
        <v>138</v>
      </c>
      <c r="F140" s="3">
        <v>0.02</v>
      </c>
      <c r="G140" s="39" t="s">
        <v>90</v>
      </c>
      <c r="H140" s="39" t="s">
        <v>120</v>
      </c>
      <c r="I140" s="39" t="s">
        <v>122</v>
      </c>
      <c r="J140" s="4">
        <v>148</v>
      </c>
      <c r="K140" s="4">
        <v>164.28</v>
      </c>
      <c r="L140" s="4">
        <v>1628</v>
      </c>
      <c r="M140" s="4">
        <v>1807.08</v>
      </c>
      <c r="N140">
        <v>2</v>
      </c>
      <c r="O140" s="39" t="s">
        <v>132</v>
      </c>
      <c r="P140" s="2">
        <v>2021</v>
      </c>
      <c r="Q140" s="4">
        <v>36.141599999999997</v>
      </c>
      <c r="R140" s="4">
        <v>16.28</v>
      </c>
      <c r="S140" s="4">
        <v>179.08</v>
      </c>
      <c r="T140" s="3">
        <v>0.25373134328358216</v>
      </c>
      <c r="U140" s="39" t="s">
        <v>166</v>
      </c>
      <c r="V140" s="39" t="b">
        <v>1</v>
      </c>
      <c r="W140" s="39" t="s">
        <v>179</v>
      </c>
      <c r="X140" s="39" t="s">
        <v>342</v>
      </c>
      <c r="Y140" s="4">
        <f t="shared" si="8"/>
        <v>12.994400000000013</v>
      </c>
      <c r="Z140" s="39">
        <f t="shared" si="9"/>
        <v>142.93840000000014</v>
      </c>
      <c r="AA140" s="4">
        <f t="shared" si="10"/>
        <v>1770.9384</v>
      </c>
      <c r="AB140" s="3">
        <f t="shared" si="11"/>
        <v>8.0713366427652228E-2</v>
      </c>
    </row>
    <row r="141" spans="1:28">
      <c r="A141" s="38">
        <v>44380</v>
      </c>
      <c r="B141" s="39" t="s">
        <v>58</v>
      </c>
      <c r="C141" s="2">
        <v>9</v>
      </c>
      <c r="D141" s="39" t="s">
        <v>71</v>
      </c>
      <c r="E141" s="39" t="s">
        <v>138</v>
      </c>
      <c r="F141" s="3">
        <v>0.5</v>
      </c>
      <c r="G141" s="39" t="s">
        <v>110</v>
      </c>
      <c r="H141" s="39" t="s">
        <v>121</v>
      </c>
      <c r="I141" s="39" t="s">
        <v>123</v>
      </c>
      <c r="J141" s="4">
        <v>95</v>
      </c>
      <c r="K141" s="4">
        <v>119.7</v>
      </c>
      <c r="L141" s="4">
        <v>855</v>
      </c>
      <c r="M141" s="4">
        <v>1077.3</v>
      </c>
      <c r="N141">
        <v>3</v>
      </c>
      <c r="O141" s="39" t="s">
        <v>132</v>
      </c>
      <c r="P141" s="2">
        <v>2021</v>
      </c>
      <c r="Q141" s="4">
        <v>538.65</v>
      </c>
      <c r="R141" s="4">
        <v>24.7</v>
      </c>
      <c r="S141" s="4">
        <v>222.3</v>
      </c>
      <c r="T141" s="3">
        <v>0.22480620155038755</v>
      </c>
      <c r="U141" s="39" t="s">
        <v>149</v>
      </c>
      <c r="V141" s="39" t="b">
        <v>1</v>
      </c>
      <c r="W141" s="39" t="s">
        <v>179</v>
      </c>
      <c r="X141" s="39" t="s">
        <v>344</v>
      </c>
      <c r="Y141" s="4">
        <f t="shared" si="8"/>
        <v>-35.15</v>
      </c>
      <c r="Z141" s="39">
        <f t="shared" si="9"/>
        <v>-316.34999999999997</v>
      </c>
      <c r="AA141" s="4">
        <f t="shared" si="10"/>
        <v>538.65</v>
      </c>
      <c r="AB141" s="3">
        <f t="shared" si="11"/>
        <v>-0.58730158730158721</v>
      </c>
    </row>
    <row r="142" spans="1:28">
      <c r="A142" s="38">
        <v>44380</v>
      </c>
      <c r="B142" s="39" t="s">
        <v>26</v>
      </c>
      <c r="C142" s="2">
        <v>8</v>
      </c>
      <c r="D142" s="39" t="s">
        <v>71</v>
      </c>
      <c r="E142" s="39" t="s">
        <v>138</v>
      </c>
      <c r="F142" s="3">
        <v>0.51</v>
      </c>
      <c r="G142" s="39" t="s">
        <v>79</v>
      </c>
      <c r="H142" s="39" t="s">
        <v>119</v>
      </c>
      <c r="I142" s="39" t="s">
        <v>123</v>
      </c>
      <c r="J142" s="4">
        <v>71</v>
      </c>
      <c r="K142" s="4">
        <v>80.94</v>
      </c>
      <c r="L142" s="4">
        <v>568</v>
      </c>
      <c r="M142" s="4">
        <v>647.52</v>
      </c>
      <c r="N142">
        <v>3</v>
      </c>
      <c r="O142" s="39" t="s">
        <v>132</v>
      </c>
      <c r="P142" s="2">
        <v>2021</v>
      </c>
      <c r="Q142" s="4">
        <v>330.23520000000002</v>
      </c>
      <c r="R142" s="4">
        <v>9.94</v>
      </c>
      <c r="S142" s="4">
        <v>79.52</v>
      </c>
      <c r="T142" s="3">
        <v>0.23664122137404581</v>
      </c>
      <c r="U142" s="39" t="s">
        <v>165</v>
      </c>
      <c r="V142" s="39" t="b">
        <v>1</v>
      </c>
      <c r="W142" s="39" t="s">
        <v>179</v>
      </c>
      <c r="X142" s="39" t="s">
        <v>343</v>
      </c>
      <c r="Y142" s="4">
        <f t="shared" si="8"/>
        <v>-31.339400000000005</v>
      </c>
      <c r="Z142" s="39">
        <f t="shared" si="9"/>
        <v>-250.71520000000004</v>
      </c>
      <c r="AA142" s="4">
        <f t="shared" si="10"/>
        <v>317.28479999999996</v>
      </c>
      <c r="AB142" s="3">
        <f t="shared" si="11"/>
        <v>-0.79018976011457231</v>
      </c>
    </row>
    <row r="143" spans="1:28">
      <c r="A143" s="38">
        <v>44382</v>
      </c>
      <c r="B143" s="39" t="s">
        <v>49</v>
      </c>
      <c r="C143" s="2">
        <v>8</v>
      </c>
      <c r="D143" s="39" t="s">
        <v>70</v>
      </c>
      <c r="E143" s="39" t="s">
        <v>71</v>
      </c>
      <c r="F143" s="3">
        <v>0.11</v>
      </c>
      <c r="G143" s="39" t="s">
        <v>101</v>
      </c>
      <c r="H143" s="39" t="s">
        <v>119</v>
      </c>
      <c r="I143" s="39" t="s">
        <v>123</v>
      </c>
      <c r="J143" s="4">
        <v>105</v>
      </c>
      <c r="K143" s="4">
        <v>142.80000000000001</v>
      </c>
      <c r="L143" s="4">
        <v>840</v>
      </c>
      <c r="M143" s="4">
        <v>1142.4000000000001</v>
      </c>
      <c r="N143">
        <v>5</v>
      </c>
      <c r="O143" s="39" t="s">
        <v>132</v>
      </c>
      <c r="P143" s="2">
        <v>2021</v>
      </c>
      <c r="Q143" s="4">
        <v>125.664</v>
      </c>
      <c r="R143" s="4">
        <v>37.799999999999997</v>
      </c>
      <c r="S143" s="4">
        <v>302.39999999999998</v>
      </c>
      <c r="T143" s="3">
        <v>0.14529914529914539</v>
      </c>
      <c r="U143" s="39" t="s">
        <v>149</v>
      </c>
      <c r="V143" s="39" t="b">
        <v>0</v>
      </c>
      <c r="W143" s="39" t="s">
        <v>179</v>
      </c>
      <c r="X143" s="39" t="s">
        <v>345</v>
      </c>
      <c r="Y143" s="4">
        <f t="shared" si="8"/>
        <v>22.092000000000013</v>
      </c>
      <c r="Z143" s="39">
        <f t="shared" si="9"/>
        <v>176.7360000000001</v>
      </c>
      <c r="AA143" s="4">
        <f t="shared" si="10"/>
        <v>1016.7360000000001</v>
      </c>
      <c r="AB143" s="3">
        <f t="shared" si="11"/>
        <v>0.17382683410442837</v>
      </c>
    </row>
    <row r="144" spans="1:28">
      <c r="A144" s="38">
        <v>44383</v>
      </c>
      <c r="B144" s="39" t="s">
        <v>61</v>
      </c>
      <c r="C144" s="2">
        <v>15</v>
      </c>
      <c r="D144" s="39" t="s">
        <v>70</v>
      </c>
      <c r="E144" s="39" t="s">
        <v>138</v>
      </c>
      <c r="F144" s="3">
        <v>0.35</v>
      </c>
      <c r="G144" s="39" t="s">
        <v>114</v>
      </c>
      <c r="H144" s="39" t="s">
        <v>118</v>
      </c>
      <c r="I144" s="39" t="s">
        <v>122</v>
      </c>
      <c r="J144" s="4">
        <v>138</v>
      </c>
      <c r="K144" s="4">
        <v>173.88</v>
      </c>
      <c r="L144" s="4">
        <v>2070</v>
      </c>
      <c r="M144" s="4">
        <v>2608.1999999999998</v>
      </c>
      <c r="N144">
        <v>6</v>
      </c>
      <c r="O144" s="39" t="s">
        <v>132</v>
      </c>
      <c r="P144" s="2">
        <v>2021</v>
      </c>
      <c r="Q144" s="4">
        <v>912.87</v>
      </c>
      <c r="R144" s="4">
        <v>35.880000000000003</v>
      </c>
      <c r="S144" s="4">
        <v>538.20000000000005</v>
      </c>
      <c r="T144" s="3">
        <v>9.9099099099099114E-2</v>
      </c>
      <c r="U144" s="39" t="s">
        <v>166</v>
      </c>
      <c r="V144" s="39" t="b">
        <v>1</v>
      </c>
      <c r="W144" s="39" t="s">
        <v>179</v>
      </c>
      <c r="X144" s="39" t="s">
        <v>346</v>
      </c>
      <c r="Y144" s="4">
        <f t="shared" si="8"/>
        <v>-24.978000000000009</v>
      </c>
      <c r="Z144" s="39">
        <f t="shared" si="9"/>
        <v>-374.67000000000013</v>
      </c>
      <c r="AA144" s="4">
        <f t="shared" si="10"/>
        <v>1695.33</v>
      </c>
      <c r="AB144" s="3">
        <f t="shared" si="11"/>
        <v>-0.22100122100122108</v>
      </c>
    </row>
    <row r="145" spans="1:28">
      <c r="A145" s="38">
        <v>44385</v>
      </c>
      <c r="B145" s="39" t="s">
        <v>23</v>
      </c>
      <c r="C145" s="2">
        <v>10</v>
      </c>
      <c r="D145" s="39" t="s">
        <v>70</v>
      </c>
      <c r="E145" s="39" t="s">
        <v>71</v>
      </c>
      <c r="F145" s="3">
        <v>0.44</v>
      </c>
      <c r="G145" s="39" t="s">
        <v>76</v>
      </c>
      <c r="H145" s="39" t="s">
        <v>119</v>
      </c>
      <c r="I145" s="39" t="s">
        <v>124</v>
      </c>
      <c r="J145" s="4">
        <v>44</v>
      </c>
      <c r="K145" s="4">
        <v>48.84</v>
      </c>
      <c r="L145" s="4">
        <v>440</v>
      </c>
      <c r="M145" s="4">
        <v>488.4</v>
      </c>
      <c r="N145">
        <v>8</v>
      </c>
      <c r="O145" s="39" t="s">
        <v>132</v>
      </c>
      <c r="P145" s="2">
        <v>2021</v>
      </c>
      <c r="Q145" s="4">
        <v>214.89599999999999</v>
      </c>
      <c r="R145" s="4">
        <v>4.84</v>
      </c>
      <c r="S145" s="4">
        <v>48.4</v>
      </c>
      <c r="T145" s="3">
        <v>0.12280701754385963</v>
      </c>
      <c r="U145" s="39" t="s">
        <v>149</v>
      </c>
      <c r="V145" s="39" t="b">
        <v>0</v>
      </c>
      <c r="W145" s="39" t="s">
        <v>179</v>
      </c>
      <c r="X145" s="39" t="s">
        <v>347</v>
      </c>
      <c r="Y145" s="4">
        <f t="shared" si="8"/>
        <v>-16.6496</v>
      </c>
      <c r="Z145" s="39">
        <f t="shared" si="9"/>
        <v>-166.49599999999998</v>
      </c>
      <c r="AA145" s="4">
        <f t="shared" si="10"/>
        <v>273.50400000000002</v>
      </c>
      <c r="AB145" s="3">
        <f t="shared" si="11"/>
        <v>-0.60875160875160861</v>
      </c>
    </row>
    <row r="146" spans="1:28">
      <c r="A146" s="38">
        <v>44387</v>
      </c>
      <c r="B146" s="39" t="s">
        <v>33</v>
      </c>
      <c r="C146" s="2">
        <v>6</v>
      </c>
      <c r="D146" s="39" t="s">
        <v>68</v>
      </c>
      <c r="E146" s="39" t="s">
        <v>138</v>
      </c>
      <c r="F146" s="3">
        <v>0.37</v>
      </c>
      <c r="G146" s="39" t="s">
        <v>83</v>
      </c>
      <c r="H146" s="39" t="s">
        <v>121</v>
      </c>
      <c r="I146" s="39" t="s">
        <v>124</v>
      </c>
      <c r="J146" s="4">
        <v>55</v>
      </c>
      <c r="K146" s="4">
        <v>58.3</v>
      </c>
      <c r="L146" s="4">
        <v>330</v>
      </c>
      <c r="M146" s="4">
        <v>349.8</v>
      </c>
      <c r="N146">
        <v>10</v>
      </c>
      <c r="O146" s="39" t="s">
        <v>132</v>
      </c>
      <c r="P146" s="2">
        <v>2021</v>
      </c>
      <c r="Q146" s="4">
        <v>129.42599999999999</v>
      </c>
      <c r="R146" s="4">
        <v>3.3</v>
      </c>
      <c r="S146" s="4">
        <v>19.8</v>
      </c>
      <c r="T146" s="3">
        <v>0.20634920634920637</v>
      </c>
      <c r="U146" s="39" t="s">
        <v>165</v>
      </c>
      <c r="V146" s="39" t="b">
        <v>1</v>
      </c>
      <c r="W146" s="39" t="s">
        <v>179</v>
      </c>
      <c r="X146" s="39" t="s">
        <v>348</v>
      </c>
      <c r="Y146" s="4">
        <f t="shared" si="8"/>
        <v>-18.271000000000001</v>
      </c>
      <c r="Z146" s="39">
        <f t="shared" si="9"/>
        <v>-109.626</v>
      </c>
      <c r="AA146" s="4">
        <f t="shared" si="10"/>
        <v>220.37400000000002</v>
      </c>
      <c r="AB146" s="3">
        <f t="shared" si="11"/>
        <v>-0.49745432764300684</v>
      </c>
    </row>
    <row r="147" spans="1:28">
      <c r="A147" s="38">
        <v>44388</v>
      </c>
      <c r="B147" s="39" t="s">
        <v>57</v>
      </c>
      <c r="C147" s="2">
        <v>4</v>
      </c>
      <c r="D147" s="39" t="s">
        <v>68</v>
      </c>
      <c r="E147" s="39" t="s">
        <v>71</v>
      </c>
      <c r="F147" s="3">
        <v>0.28000000000000003</v>
      </c>
      <c r="G147" s="39" t="s">
        <v>109</v>
      </c>
      <c r="H147" s="39" t="s">
        <v>119</v>
      </c>
      <c r="I147" s="39" t="s">
        <v>125</v>
      </c>
      <c r="J147" s="4">
        <v>6</v>
      </c>
      <c r="K147" s="4">
        <v>7.86</v>
      </c>
      <c r="L147" s="4">
        <v>24</v>
      </c>
      <c r="M147" s="4">
        <v>31.44</v>
      </c>
      <c r="N147">
        <v>11</v>
      </c>
      <c r="O147" s="39" t="s">
        <v>132</v>
      </c>
      <c r="P147" s="2">
        <v>2021</v>
      </c>
      <c r="Q147" s="4">
        <v>8.8032000000000004</v>
      </c>
      <c r="R147" s="4">
        <v>1.86</v>
      </c>
      <c r="S147" s="4">
        <v>7.44</v>
      </c>
      <c r="T147" s="3">
        <v>0.26470588235294124</v>
      </c>
      <c r="U147" s="39" t="s">
        <v>166</v>
      </c>
      <c r="V147" s="39" t="b">
        <v>0</v>
      </c>
      <c r="W147" s="39" t="s">
        <v>179</v>
      </c>
      <c r="X147" s="39" t="s">
        <v>349</v>
      </c>
      <c r="Y147" s="4">
        <f t="shared" si="8"/>
        <v>-0.34079999999999977</v>
      </c>
      <c r="Z147" s="39">
        <f t="shared" si="9"/>
        <v>-1.3631999999999991</v>
      </c>
      <c r="AA147" s="4">
        <f t="shared" si="10"/>
        <v>22.636800000000001</v>
      </c>
      <c r="AB147" s="3">
        <f t="shared" si="11"/>
        <v>-6.0220525869380787E-2</v>
      </c>
    </row>
    <row r="148" spans="1:28">
      <c r="A148" s="38">
        <v>44390</v>
      </c>
      <c r="B148" s="39" t="s">
        <v>60</v>
      </c>
      <c r="C148" s="2">
        <v>1</v>
      </c>
      <c r="D148" s="39" t="s">
        <v>70</v>
      </c>
      <c r="E148" s="39" t="s">
        <v>138</v>
      </c>
      <c r="F148" s="3">
        <v>0.45</v>
      </c>
      <c r="G148" s="39" t="s">
        <v>112</v>
      </c>
      <c r="H148" s="39" t="s">
        <v>120</v>
      </c>
      <c r="I148" s="39" t="s">
        <v>122</v>
      </c>
      <c r="J148" s="4">
        <v>150</v>
      </c>
      <c r="K148" s="4">
        <v>210</v>
      </c>
      <c r="L148" s="4">
        <v>150</v>
      </c>
      <c r="M148" s="4">
        <v>210</v>
      </c>
      <c r="N148">
        <v>13</v>
      </c>
      <c r="O148" s="39" t="s">
        <v>132</v>
      </c>
      <c r="P148" s="2">
        <v>2021</v>
      </c>
      <c r="Q148" s="4">
        <v>94.5</v>
      </c>
      <c r="R148" s="4">
        <v>60</v>
      </c>
      <c r="S148" s="4">
        <v>60</v>
      </c>
      <c r="T148" s="3">
        <v>0.20634920634920634</v>
      </c>
      <c r="U148" s="39" t="s">
        <v>166</v>
      </c>
      <c r="V148" s="39" t="b">
        <v>1</v>
      </c>
      <c r="W148" s="39" t="s">
        <v>179</v>
      </c>
      <c r="X148" s="39" t="s">
        <v>350</v>
      </c>
      <c r="Y148" s="4">
        <f t="shared" si="8"/>
        <v>-34.5</v>
      </c>
      <c r="Z148" s="39">
        <f t="shared" si="9"/>
        <v>-34.5</v>
      </c>
      <c r="AA148" s="4">
        <f t="shared" si="10"/>
        <v>115.5</v>
      </c>
      <c r="AB148" s="3">
        <f t="shared" si="11"/>
        <v>-0.29870129870129869</v>
      </c>
    </row>
    <row r="149" spans="1:28">
      <c r="A149" s="38">
        <v>44393</v>
      </c>
      <c r="B149" s="39" t="s">
        <v>32</v>
      </c>
      <c r="C149" s="2">
        <v>8</v>
      </c>
      <c r="D149" s="39" t="s">
        <v>68</v>
      </c>
      <c r="E149" s="39" t="s">
        <v>138</v>
      </c>
      <c r="F149" s="3">
        <v>0.42</v>
      </c>
      <c r="G149" s="39" t="s">
        <v>82</v>
      </c>
      <c r="H149" s="39" t="s">
        <v>117</v>
      </c>
      <c r="I149" s="39" t="s">
        <v>122</v>
      </c>
      <c r="J149" s="4">
        <v>141</v>
      </c>
      <c r="K149" s="4">
        <v>149.46</v>
      </c>
      <c r="L149" s="4">
        <v>1128</v>
      </c>
      <c r="M149" s="4">
        <v>1195.68</v>
      </c>
      <c r="N149">
        <v>16</v>
      </c>
      <c r="O149" s="39" t="s">
        <v>132</v>
      </c>
      <c r="P149" s="2">
        <v>2021</v>
      </c>
      <c r="Q149" s="4">
        <v>502.18560000000002</v>
      </c>
      <c r="R149" s="4">
        <v>8.4600000000000009</v>
      </c>
      <c r="S149" s="4">
        <v>67.680000000000007</v>
      </c>
      <c r="T149" s="3">
        <v>9.9099099099099169E-2</v>
      </c>
      <c r="U149" s="39" t="s">
        <v>166</v>
      </c>
      <c r="V149" s="39" t="b">
        <v>1</v>
      </c>
      <c r="W149" s="39" t="s">
        <v>179</v>
      </c>
      <c r="X149" s="39" t="s">
        <v>351</v>
      </c>
      <c r="Y149" s="4">
        <f t="shared" si="8"/>
        <v>-54.313199999999995</v>
      </c>
      <c r="Z149" s="39">
        <f t="shared" si="9"/>
        <v>-434.50559999999996</v>
      </c>
      <c r="AA149" s="4">
        <f t="shared" si="10"/>
        <v>693.49440000000004</v>
      </c>
      <c r="AB149" s="3">
        <f t="shared" si="11"/>
        <v>-0.62654521795705909</v>
      </c>
    </row>
    <row r="150" spans="1:28">
      <c r="A150" s="38">
        <v>44395</v>
      </c>
      <c r="B150" s="39" t="s">
        <v>46</v>
      </c>
      <c r="C150" s="2">
        <v>14</v>
      </c>
      <c r="D150" s="39" t="s">
        <v>71</v>
      </c>
      <c r="E150" s="39" t="s">
        <v>71</v>
      </c>
      <c r="F150" s="3">
        <v>0.31</v>
      </c>
      <c r="G150" s="39" t="s">
        <v>97</v>
      </c>
      <c r="H150" s="39" t="s">
        <v>121</v>
      </c>
      <c r="I150" s="39" t="s">
        <v>124</v>
      </c>
      <c r="J150" s="4">
        <v>48</v>
      </c>
      <c r="K150" s="4">
        <v>57.12</v>
      </c>
      <c r="L150" s="4">
        <v>672</v>
      </c>
      <c r="M150" s="4">
        <v>799.68</v>
      </c>
      <c r="N150">
        <v>18</v>
      </c>
      <c r="O150" s="39" t="s">
        <v>132</v>
      </c>
      <c r="P150" s="2">
        <v>2021</v>
      </c>
      <c r="Q150" s="4">
        <v>247.9008</v>
      </c>
      <c r="R150" s="4">
        <v>9.1199999999999992</v>
      </c>
      <c r="S150" s="4">
        <v>127.68</v>
      </c>
      <c r="T150" s="3">
        <v>5.6603773584905613E-2</v>
      </c>
      <c r="U150" s="39" t="s">
        <v>166</v>
      </c>
      <c r="V150" s="39" t="b">
        <v>0</v>
      </c>
      <c r="W150" s="39" t="s">
        <v>179</v>
      </c>
      <c r="X150" s="39" t="s">
        <v>352</v>
      </c>
      <c r="Y150" s="4">
        <f t="shared" si="8"/>
        <v>-8.5872000000000028</v>
      </c>
      <c r="Z150" s="39">
        <f t="shared" si="9"/>
        <v>-120.22080000000004</v>
      </c>
      <c r="AA150" s="4">
        <f t="shared" si="10"/>
        <v>551.77919999999995</v>
      </c>
      <c r="AB150" s="3">
        <f t="shared" si="11"/>
        <v>-0.21787845573011821</v>
      </c>
    </row>
    <row r="151" spans="1:28">
      <c r="A151" s="38">
        <v>44397</v>
      </c>
      <c r="B151" s="39" t="s">
        <v>21</v>
      </c>
      <c r="C151" s="2">
        <v>11</v>
      </c>
      <c r="D151" s="39" t="s">
        <v>71</v>
      </c>
      <c r="E151" s="39" t="s">
        <v>71</v>
      </c>
      <c r="F151" s="3">
        <v>0.03</v>
      </c>
      <c r="G151" s="39" t="s">
        <v>74</v>
      </c>
      <c r="H151" s="39" t="s">
        <v>118</v>
      </c>
      <c r="I151" s="39" t="s">
        <v>123</v>
      </c>
      <c r="J151" s="4">
        <v>72</v>
      </c>
      <c r="K151" s="4">
        <v>79.92</v>
      </c>
      <c r="L151" s="4">
        <v>792</v>
      </c>
      <c r="M151" s="4">
        <v>879.12</v>
      </c>
      <c r="N151">
        <v>20</v>
      </c>
      <c r="O151" s="39" t="s">
        <v>132</v>
      </c>
      <c r="P151" s="2">
        <v>2021</v>
      </c>
      <c r="Q151" s="4">
        <v>26.3736</v>
      </c>
      <c r="R151" s="4">
        <v>7.92</v>
      </c>
      <c r="S151" s="4">
        <v>87.12</v>
      </c>
      <c r="T151" s="3">
        <v>0.23664122137404572</v>
      </c>
      <c r="U151" s="39" t="s">
        <v>149</v>
      </c>
      <c r="V151" s="39" t="b">
        <v>0</v>
      </c>
      <c r="W151" s="39" t="s">
        <v>179</v>
      </c>
      <c r="X151" s="39" t="s">
        <v>353</v>
      </c>
      <c r="Y151" s="4">
        <f t="shared" si="8"/>
        <v>5.5224000000000046</v>
      </c>
      <c r="Z151" s="39">
        <f t="shared" si="9"/>
        <v>60.746400000000051</v>
      </c>
      <c r="AA151" s="4">
        <f t="shared" si="10"/>
        <v>852.74639999999999</v>
      </c>
      <c r="AB151" s="3">
        <f t="shared" si="11"/>
        <v>7.1236184638246561E-2</v>
      </c>
    </row>
    <row r="152" spans="1:28">
      <c r="A152" s="38">
        <v>44397</v>
      </c>
      <c r="B152" s="39" t="s">
        <v>43</v>
      </c>
      <c r="C152" s="2">
        <v>5</v>
      </c>
      <c r="D152" s="39" t="s">
        <v>70</v>
      </c>
      <c r="E152" s="39" t="s">
        <v>71</v>
      </c>
      <c r="F152" s="3">
        <v>0.08</v>
      </c>
      <c r="G152" s="39" t="s">
        <v>94</v>
      </c>
      <c r="H152" s="39" t="s">
        <v>118</v>
      </c>
      <c r="I152" s="39" t="s">
        <v>123</v>
      </c>
      <c r="J152" s="4">
        <v>67</v>
      </c>
      <c r="K152" s="4">
        <v>83.08</v>
      </c>
      <c r="L152" s="4">
        <v>335</v>
      </c>
      <c r="M152" s="4">
        <v>415.4</v>
      </c>
      <c r="N152">
        <v>20</v>
      </c>
      <c r="O152" s="39" t="s">
        <v>132</v>
      </c>
      <c r="P152" s="2">
        <v>2021</v>
      </c>
      <c r="Q152" s="4">
        <v>33.231999999999999</v>
      </c>
      <c r="R152" s="4">
        <v>16.079999999999998</v>
      </c>
      <c r="S152" s="4">
        <v>80.400000000000006</v>
      </c>
      <c r="T152" s="3">
        <v>0.2857142857142857</v>
      </c>
      <c r="U152" s="39" t="s">
        <v>166</v>
      </c>
      <c r="V152" s="39" t="b">
        <v>0</v>
      </c>
      <c r="W152" s="39" t="s">
        <v>179</v>
      </c>
      <c r="X152" s="39" t="s">
        <v>354</v>
      </c>
      <c r="Y152" s="4">
        <f t="shared" si="8"/>
        <v>9.4335999999999984</v>
      </c>
      <c r="Z152" s="39">
        <f t="shared" si="9"/>
        <v>47.167999999999992</v>
      </c>
      <c r="AA152" s="4">
        <f t="shared" si="10"/>
        <v>382.16800000000001</v>
      </c>
      <c r="AB152" s="3">
        <f t="shared" si="11"/>
        <v>0.12342215988779802</v>
      </c>
    </row>
    <row r="153" spans="1:28">
      <c r="A153" s="38">
        <v>44398</v>
      </c>
      <c r="B153" s="39" t="s">
        <v>39</v>
      </c>
      <c r="C153" s="2">
        <v>15</v>
      </c>
      <c r="D153" s="39" t="s">
        <v>70</v>
      </c>
      <c r="E153" s="39" t="s">
        <v>71</v>
      </c>
      <c r="F153" s="3">
        <v>0.41</v>
      </c>
      <c r="G153" s="39" t="s">
        <v>89</v>
      </c>
      <c r="H153" s="39" t="s">
        <v>121</v>
      </c>
      <c r="I153" s="39" t="s">
        <v>124</v>
      </c>
      <c r="J153" s="4">
        <v>47</v>
      </c>
      <c r="K153" s="4">
        <v>53.11</v>
      </c>
      <c r="L153" s="4">
        <v>705</v>
      </c>
      <c r="M153" s="4">
        <v>796.65</v>
      </c>
      <c r="N153">
        <v>21</v>
      </c>
      <c r="O153" s="39" t="s">
        <v>132</v>
      </c>
      <c r="P153" s="2">
        <v>2021</v>
      </c>
      <c r="Q153" s="4">
        <v>326.62650000000002</v>
      </c>
      <c r="R153" s="4">
        <v>6.11</v>
      </c>
      <c r="S153" s="4">
        <v>91.65</v>
      </c>
      <c r="T153" s="3">
        <v>5.660377358490571E-2</v>
      </c>
      <c r="U153" s="39" t="s">
        <v>149</v>
      </c>
      <c r="V153" s="39" t="b">
        <v>0</v>
      </c>
      <c r="W153" s="39" t="s">
        <v>179</v>
      </c>
      <c r="X153" s="39" t="s">
        <v>355</v>
      </c>
      <c r="Y153" s="4">
        <f t="shared" si="8"/>
        <v>-15.665099999999999</v>
      </c>
      <c r="Z153" s="39">
        <f t="shared" si="9"/>
        <v>-234.97649999999999</v>
      </c>
      <c r="AA153" s="4">
        <f t="shared" si="10"/>
        <v>470.02349999999996</v>
      </c>
      <c r="AB153" s="3">
        <f t="shared" si="11"/>
        <v>-0.49992500374981252</v>
      </c>
    </row>
    <row r="154" spans="1:28">
      <c r="A154" s="38">
        <v>44399</v>
      </c>
      <c r="B154" s="39" t="s">
        <v>62</v>
      </c>
      <c r="C154" s="2">
        <v>3</v>
      </c>
      <c r="D154" s="39" t="s">
        <v>68</v>
      </c>
      <c r="E154" s="39" t="s">
        <v>138</v>
      </c>
      <c r="F154" s="3">
        <v>0.14000000000000001</v>
      </c>
      <c r="G154" s="39" t="s">
        <v>115</v>
      </c>
      <c r="H154" s="39" t="s">
        <v>121</v>
      </c>
      <c r="I154" s="39" t="s">
        <v>125</v>
      </c>
      <c r="J154" s="4">
        <v>18</v>
      </c>
      <c r="K154" s="4">
        <v>24.66</v>
      </c>
      <c r="L154" s="4">
        <v>54</v>
      </c>
      <c r="M154" s="4">
        <v>73.98</v>
      </c>
      <c r="N154">
        <v>22</v>
      </c>
      <c r="O154" s="39" t="s">
        <v>132</v>
      </c>
      <c r="P154" s="2">
        <v>2021</v>
      </c>
      <c r="Q154" s="4">
        <v>10.357200000000001</v>
      </c>
      <c r="R154" s="4">
        <v>6.66</v>
      </c>
      <c r="S154" s="4">
        <v>19.98</v>
      </c>
      <c r="T154" s="3">
        <v>0.15966386554621842</v>
      </c>
      <c r="U154" s="39" t="s">
        <v>166</v>
      </c>
      <c r="V154" s="39" t="b">
        <v>1</v>
      </c>
      <c r="W154" s="39" t="s">
        <v>179</v>
      </c>
      <c r="X154" s="39" t="s">
        <v>357</v>
      </c>
      <c r="Y154" s="4">
        <f t="shared" si="8"/>
        <v>3.2075999999999993</v>
      </c>
      <c r="Z154" s="39">
        <f t="shared" si="9"/>
        <v>9.622799999999998</v>
      </c>
      <c r="AA154" s="4">
        <f t="shared" si="10"/>
        <v>63.622800000000005</v>
      </c>
      <c r="AB154" s="3">
        <f t="shared" si="11"/>
        <v>0.15124766593108127</v>
      </c>
    </row>
    <row r="155" spans="1:28">
      <c r="A155" s="38">
        <v>44399</v>
      </c>
      <c r="B155" s="39" t="s">
        <v>20</v>
      </c>
      <c r="C155" s="2">
        <v>14</v>
      </c>
      <c r="D155" s="39" t="s">
        <v>71</v>
      </c>
      <c r="E155" s="39" t="s">
        <v>138</v>
      </c>
      <c r="F155" s="3">
        <v>0.27</v>
      </c>
      <c r="G155" s="39" t="s">
        <v>73</v>
      </c>
      <c r="H155" s="39" t="s">
        <v>117</v>
      </c>
      <c r="I155" s="39" t="s">
        <v>122</v>
      </c>
      <c r="J155" s="4">
        <v>144</v>
      </c>
      <c r="K155" s="4">
        <v>156.96</v>
      </c>
      <c r="L155" s="4">
        <v>2016</v>
      </c>
      <c r="M155" s="4">
        <v>2197.44</v>
      </c>
      <c r="N155">
        <v>22</v>
      </c>
      <c r="O155" s="39" t="s">
        <v>132</v>
      </c>
      <c r="P155" s="2">
        <v>2021</v>
      </c>
      <c r="Q155" s="4">
        <v>593.30880000000002</v>
      </c>
      <c r="R155" s="4">
        <v>12.96</v>
      </c>
      <c r="S155" s="4">
        <v>181.44</v>
      </c>
      <c r="T155" s="3">
        <v>0.19354838709677419</v>
      </c>
      <c r="U155" s="39" t="s">
        <v>166</v>
      </c>
      <c r="V155" s="39" t="b">
        <v>1</v>
      </c>
      <c r="W155" s="39" t="s">
        <v>179</v>
      </c>
      <c r="X155" s="39" t="s">
        <v>356</v>
      </c>
      <c r="Y155" s="4">
        <f t="shared" si="8"/>
        <v>-29.419199999999989</v>
      </c>
      <c r="Z155" s="39">
        <f t="shared" si="9"/>
        <v>-411.86879999999985</v>
      </c>
      <c r="AA155" s="4">
        <f t="shared" si="10"/>
        <v>1604.1312</v>
      </c>
      <c r="AB155" s="3">
        <f t="shared" si="11"/>
        <v>-0.25675505843911012</v>
      </c>
    </row>
    <row r="156" spans="1:28">
      <c r="A156" s="38">
        <v>44400</v>
      </c>
      <c r="B156" s="39" t="s">
        <v>63</v>
      </c>
      <c r="C156" s="2">
        <v>7</v>
      </c>
      <c r="D156" s="39" t="s">
        <v>68</v>
      </c>
      <c r="E156" s="39" t="s">
        <v>71</v>
      </c>
      <c r="F156" s="3">
        <v>0.45</v>
      </c>
      <c r="G156" s="39" t="s">
        <v>116</v>
      </c>
      <c r="H156" s="39" t="s">
        <v>121</v>
      </c>
      <c r="I156" s="39" t="s">
        <v>123</v>
      </c>
      <c r="J156" s="4">
        <v>90</v>
      </c>
      <c r="K156" s="4">
        <v>96.3</v>
      </c>
      <c r="L156" s="4">
        <v>630</v>
      </c>
      <c r="M156" s="4">
        <v>674.1</v>
      </c>
      <c r="N156">
        <v>23</v>
      </c>
      <c r="O156" s="39" t="s">
        <v>132</v>
      </c>
      <c r="P156" s="2">
        <v>2021</v>
      </c>
      <c r="Q156" s="4">
        <v>303.34500000000003</v>
      </c>
      <c r="R156" s="4">
        <v>6.3</v>
      </c>
      <c r="S156" s="4">
        <v>44.1</v>
      </c>
      <c r="T156" s="3">
        <v>9.9099099099099114E-2</v>
      </c>
      <c r="U156" s="39" t="s">
        <v>166</v>
      </c>
      <c r="V156" s="39" t="b">
        <v>0</v>
      </c>
      <c r="W156" s="39" t="s">
        <v>179</v>
      </c>
      <c r="X156" s="39" t="s">
        <v>358</v>
      </c>
      <c r="Y156" s="4">
        <f t="shared" si="8"/>
        <v>-37.035000000000004</v>
      </c>
      <c r="Z156" s="39">
        <f t="shared" si="9"/>
        <v>-259.245</v>
      </c>
      <c r="AA156" s="4">
        <f t="shared" si="10"/>
        <v>370.755</v>
      </c>
      <c r="AB156" s="3">
        <f t="shared" si="11"/>
        <v>-0.6992353440951572</v>
      </c>
    </row>
    <row r="157" spans="1:28">
      <c r="A157" s="38">
        <v>44400</v>
      </c>
      <c r="B157" s="39" t="s">
        <v>28</v>
      </c>
      <c r="C157" s="2">
        <v>8</v>
      </c>
      <c r="D157" s="39" t="s">
        <v>70</v>
      </c>
      <c r="E157" s="39" t="s">
        <v>71</v>
      </c>
      <c r="F157" s="3">
        <v>0.15</v>
      </c>
      <c r="G157" s="39" t="s">
        <v>93</v>
      </c>
      <c r="H157" s="39" t="s">
        <v>118</v>
      </c>
      <c r="I157" s="39" t="s">
        <v>123</v>
      </c>
      <c r="J157" s="4">
        <v>67</v>
      </c>
      <c r="K157" s="4">
        <v>85.76</v>
      </c>
      <c r="L157" s="4">
        <v>536</v>
      </c>
      <c r="M157" s="4">
        <v>686.08</v>
      </c>
      <c r="N157">
        <v>23</v>
      </c>
      <c r="O157" s="39" t="s">
        <v>132</v>
      </c>
      <c r="P157" s="2">
        <v>2021</v>
      </c>
      <c r="Q157" s="4">
        <v>102.91200000000001</v>
      </c>
      <c r="R157" s="4">
        <v>18.760000000000002</v>
      </c>
      <c r="S157" s="4">
        <v>150.08000000000001</v>
      </c>
      <c r="T157" s="3">
        <v>0.11504424778761062</v>
      </c>
      <c r="U157" s="39" t="s">
        <v>165</v>
      </c>
      <c r="V157" s="39" t="b">
        <v>0</v>
      </c>
      <c r="W157" s="39" t="s">
        <v>179</v>
      </c>
      <c r="X157" s="39" t="s">
        <v>359</v>
      </c>
      <c r="Y157" s="4">
        <f t="shared" si="8"/>
        <v>5.8960000000000008</v>
      </c>
      <c r="Z157" s="39">
        <f t="shared" si="9"/>
        <v>47.168000000000006</v>
      </c>
      <c r="AA157" s="4">
        <f t="shared" si="10"/>
        <v>583.16800000000001</v>
      </c>
      <c r="AB157" s="3">
        <f t="shared" si="11"/>
        <v>8.0882352941176475E-2</v>
      </c>
    </row>
    <row r="158" spans="1:28">
      <c r="A158" s="38">
        <v>44401</v>
      </c>
      <c r="B158" s="39" t="s">
        <v>57</v>
      </c>
      <c r="C158" s="2">
        <v>4</v>
      </c>
      <c r="D158" s="39" t="s">
        <v>71</v>
      </c>
      <c r="E158" s="39" t="s">
        <v>138</v>
      </c>
      <c r="F158" s="3">
        <v>0.26</v>
      </c>
      <c r="G158" s="39" t="s">
        <v>109</v>
      </c>
      <c r="H158" s="39" t="s">
        <v>119</v>
      </c>
      <c r="I158" s="39" t="s">
        <v>125</v>
      </c>
      <c r="J158" s="4">
        <v>6</v>
      </c>
      <c r="K158" s="4">
        <v>7.86</v>
      </c>
      <c r="L158" s="4">
        <v>24</v>
      </c>
      <c r="M158" s="4">
        <v>31.44</v>
      </c>
      <c r="N158">
        <v>24</v>
      </c>
      <c r="O158" s="39" t="s">
        <v>132</v>
      </c>
      <c r="P158" s="2">
        <v>2021</v>
      </c>
      <c r="Q158" s="4">
        <v>8.1744000000000003</v>
      </c>
      <c r="R158" s="4">
        <v>1.86</v>
      </c>
      <c r="S158" s="4">
        <v>7.44</v>
      </c>
      <c r="T158" s="3">
        <v>0.27007299270072993</v>
      </c>
      <c r="U158" s="39" t="s">
        <v>166</v>
      </c>
      <c r="V158" s="39" t="b">
        <v>1</v>
      </c>
      <c r="W158" s="39" t="s">
        <v>179</v>
      </c>
      <c r="X158" s="39" t="s">
        <v>360</v>
      </c>
      <c r="Y158" s="4">
        <f t="shared" si="8"/>
        <v>-0.18360000000000021</v>
      </c>
      <c r="Z158" s="39">
        <f t="shared" si="9"/>
        <v>-0.73440000000000083</v>
      </c>
      <c r="AA158" s="4">
        <f t="shared" si="10"/>
        <v>23.265599999999999</v>
      </c>
      <c r="AB158" s="3">
        <f t="shared" si="11"/>
        <v>-3.1565917062100303E-2</v>
      </c>
    </row>
    <row r="159" spans="1:28">
      <c r="A159" s="38">
        <v>44406</v>
      </c>
      <c r="B159" s="39" t="s">
        <v>31</v>
      </c>
      <c r="C159" s="2">
        <v>15</v>
      </c>
      <c r="D159" s="39" t="s">
        <v>71</v>
      </c>
      <c r="E159" s="39" t="s">
        <v>138</v>
      </c>
      <c r="F159" s="3">
        <v>0.34</v>
      </c>
      <c r="G159" s="39" t="s">
        <v>81</v>
      </c>
      <c r="H159" s="39" t="s">
        <v>118</v>
      </c>
      <c r="I159" s="39" t="s">
        <v>123</v>
      </c>
      <c r="J159" s="4">
        <v>76</v>
      </c>
      <c r="K159" s="4">
        <v>82.08</v>
      </c>
      <c r="L159" s="4">
        <v>1140</v>
      </c>
      <c r="M159" s="4">
        <v>1231.2</v>
      </c>
      <c r="N159">
        <v>29</v>
      </c>
      <c r="O159" s="39" t="s">
        <v>132</v>
      </c>
      <c r="P159" s="2">
        <v>2021</v>
      </c>
      <c r="Q159" s="4">
        <v>418.608</v>
      </c>
      <c r="R159" s="4">
        <v>6.08</v>
      </c>
      <c r="S159" s="4">
        <v>91.2</v>
      </c>
      <c r="T159" s="3">
        <v>8.2568807339449588E-2</v>
      </c>
      <c r="U159" s="39" t="s">
        <v>166</v>
      </c>
      <c r="V159" s="39" t="b">
        <v>1</v>
      </c>
      <c r="W159" s="39" t="s">
        <v>179</v>
      </c>
      <c r="X159" s="39" t="s">
        <v>361</v>
      </c>
      <c r="Y159" s="4">
        <f t="shared" si="8"/>
        <v>-21.827200000000005</v>
      </c>
      <c r="Z159" s="39">
        <f t="shared" si="9"/>
        <v>-327.40800000000007</v>
      </c>
      <c r="AA159" s="4">
        <f t="shared" si="10"/>
        <v>812.5920000000001</v>
      </c>
      <c r="AB159" s="3">
        <f t="shared" si="11"/>
        <v>-0.4029180695847363</v>
      </c>
    </row>
    <row r="160" spans="1:28">
      <c r="A160" s="38">
        <v>44409</v>
      </c>
      <c r="B160" s="39" t="s">
        <v>36</v>
      </c>
      <c r="C160" s="2">
        <v>11</v>
      </c>
      <c r="D160" s="39" t="s">
        <v>70</v>
      </c>
      <c r="E160" s="39" t="s">
        <v>138</v>
      </c>
      <c r="F160" s="3">
        <v>0.35</v>
      </c>
      <c r="G160" s="39" t="s">
        <v>86</v>
      </c>
      <c r="H160" s="39" t="s">
        <v>119</v>
      </c>
      <c r="I160" s="39" t="s">
        <v>123</v>
      </c>
      <c r="J160" s="4">
        <v>98</v>
      </c>
      <c r="K160" s="4">
        <v>103.88</v>
      </c>
      <c r="L160" s="4">
        <v>1078</v>
      </c>
      <c r="M160" s="4">
        <v>1142.68</v>
      </c>
      <c r="N160">
        <v>1</v>
      </c>
      <c r="O160" s="39" t="s">
        <v>133</v>
      </c>
      <c r="P160" s="2">
        <v>2021</v>
      </c>
      <c r="Q160" s="4">
        <v>399.93799999999999</v>
      </c>
      <c r="R160" s="4">
        <v>5.88</v>
      </c>
      <c r="S160" s="4">
        <v>64.680000000000007</v>
      </c>
      <c r="T160" s="3">
        <v>6.5420560747663517E-2</v>
      </c>
      <c r="U160" s="39" t="s">
        <v>166</v>
      </c>
      <c r="V160" s="39" t="b">
        <v>1</v>
      </c>
      <c r="W160" s="39" t="s">
        <v>171</v>
      </c>
      <c r="X160" s="39" t="s">
        <v>362</v>
      </c>
      <c r="Y160" s="4">
        <f t="shared" si="8"/>
        <v>-30.478000000000009</v>
      </c>
      <c r="Z160" s="39">
        <f t="shared" si="9"/>
        <v>-335.2580000000001</v>
      </c>
      <c r="AA160" s="4">
        <f t="shared" si="10"/>
        <v>742.74200000000008</v>
      </c>
      <c r="AB160" s="3">
        <f t="shared" si="11"/>
        <v>-0.45137880986937601</v>
      </c>
    </row>
    <row r="161" spans="1:28">
      <c r="A161" s="38">
        <v>44410</v>
      </c>
      <c r="B161" s="39" t="s">
        <v>32</v>
      </c>
      <c r="C161" s="2">
        <v>3</v>
      </c>
      <c r="D161" s="39" t="s">
        <v>70</v>
      </c>
      <c r="E161" s="39" t="s">
        <v>71</v>
      </c>
      <c r="F161" s="3">
        <v>0.14000000000000001</v>
      </c>
      <c r="G161" s="39" t="s">
        <v>82</v>
      </c>
      <c r="H161" s="39" t="s">
        <v>117</v>
      </c>
      <c r="I161" s="39" t="s">
        <v>122</v>
      </c>
      <c r="J161" s="4">
        <v>141</v>
      </c>
      <c r="K161" s="4">
        <v>149.46</v>
      </c>
      <c r="L161" s="4">
        <v>423</v>
      </c>
      <c r="M161" s="4">
        <v>448.38</v>
      </c>
      <c r="N161">
        <v>2</v>
      </c>
      <c r="O161" s="39" t="s">
        <v>133</v>
      </c>
      <c r="P161" s="2">
        <v>2021</v>
      </c>
      <c r="Q161" s="4">
        <v>62.773200000000003</v>
      </c>
      <c r="R161" s="4">
        <v>8.4600000000000009</v>
      </c>
      <c r="S161" s="4">
        <v>25.38</v>
      </c>
      <c r="T161" s="3">
        <v>0.21875000000000006</v>
      </c>
      <c r="U161" s="39" t="s">
        <v>149</v>
      </c>
      <c r="V161" s="39" t="b">
        <v>0</v>
      </c>
      <c r="W161" s="39" t="s">
        <v>171</v>
      </c>
      <c r="X161" s="39" t="s">
        <v>363</v>
      </c>
      <c r="Y161" s="4">
        <f t="shared" si="8"/>
        <v>-12.464399999999983</v>
      </c>
      <c r="Z161" s="39">
        <f t="shared" si="9"/>
        <v>-37.39319999999995</v>
      </c>
      <c r="AA161" s="4">
        <f t="shared" si="10"/>
        <v>385.60680000000002</v>
      </c>
      <c r="AB161" s="3">
        <f t="shared" si="11"/>
        <v>-9.6972356296621195E-2</v>
      </c>
    </row>
    <row r="162" spans="1:28">
      <c r="A162" s="38">
        <v>44411</v>
      </c>
      <c r="B162" s="39" t="s">
        <v>42</v>
      </c>
      <c r="C162" s="2">
        <v>13</v>
      </c>
      <c r="D162" s="39" t="s">
        <v>71</v>
      </c>
      <c r="E162" s="39" t="s">
        <v>71</v>
      </c>
      <c r="F162" s="3">
        <v>0.2</v>
      </c>
      <c r="G162" s="39" t="s">
        <v>92</v>
      </c>
      <c r="H162" s="39" t="s">
        <v>117</v>
      </c>
      <c r="I162" s="39" t="s">
        <v>122</v>
      </c>
      <c r="J162" s="4">
        <v>121</v>
      </c>
      <c r="K162" s="4">
        <v>141.57</v>
      </c>
      <c r="L162" s="4">
        <v>1573</v>
      </c>
      <c r="M162" s="4">
        <v>1840.41</v>
      </c>
      <c r="N162">
        <v>3</v>
      </c>
      <c r="O162" s="39" t="s">
        <v>133</v>
      </c>
      <c r="P162" s="2">
        <v>2021</v>
      </c>
      <c r="Q162" s="4">
        <v>368.08199999999999</v>
      </c>
      <c r="R162" s="4">
        <v>20.57</v>
      </c>
      <c r="S162" s="4">
        <v>267.41000000000003</v>
      </c>
      <c r="T162" s="3">
        <v>0.23664122137404572</v>
      </c>
      <c r="U162" s="39" t="s">
        <v>149</v>
      </c>
      <c r="V162" s="39" t="b">
        <v>0</v>
      </c>
      <c r="W162" s="39" t="s">
        <v>171</v>
      </c>
      <c r="X162" s="39" t="s">
        <v>364</v>
      </c>
      <c r="Y162" s="4">
        <f t="shared" si="8"/>
        <v>-7.7439999999999998</v>
      </c>
      <c r="Z162" s="39">
        <f t="shared" si="9"/>
        <v>-100.672</v>
      </c>
      <c r="AA162" s="4">
        <f t="shared" si="10"/>
        <v>1472.328</v>
      </c>
      <c r="AB162" s="3">
        <f t="shared" si="11"/>
        <v>-6.8376068376068369E-2</v>
      </c>
    </row>
    <row r="163" spans="1:28">
      <c r="A163" s="38">
        <v>44411</v>
      </c>
      <c r="B163" s="39" t="s">
        <v>33</v>
      </c>
      <c r="C163" s="2">
        <v>12</v>
      </c>
      <c r="D163" s="39" t="s">
        <v>71</v>
      </c>
      <c r="E163" s="39" t="s">
        <v>71</v>
      </c>
      <c r="F163" s="3">
        <v>0.33</v>
      </c>
      <c r="G163" s="39" t="s">
        <v>83</v>
      </c>
      <c r="H163" s="39" t="s">
        <v>121</v>
      </c>
      <c r="I163" s="39" t="s">
        <v>124</v>
      </c>
      <c r="J163" s="4">
        <v>55</v>
      </c>
      <c r="K163" s="4">
        <v>58.3</v>
      </c>
      <c r="L163" s="4">
        <v>660</v>
      </c>
      <c r="M163" s="4">
        <v>699.6</v>
      </c>
      <c r="N163">
        <v>3</v>
      </c>
      <c r="O163" s="39" t="s">
        <v>133</v>
      </c>
      <c r="P163" s="2">
        <v>2021</v>
      </c>
      <c r="Q163" s="4">
        <v>230.86799999999999</v>
      </c>
      <c r="R163" s="4">
        <v>3.3</v>
      </c>
      <c r="S163" s="4">
        <v>39.6</v>
      </c>
      <c r="T163" s="3">
        <v>7.4074074074074056E-2</v>
      </c>
      <c r="U163" s="39" t="s">
        <v>166</v>
      </c>
      <c r="V163" s="39" t="b">
        <v>0</v>
      </c>
      <c r="W163" s="39" t="s">
        <v>171</v>
      </c>
      <c r="X163" s="39" t="s">
        <v>365</v>
      </c>
      <c r="Y163" s="4">
        <f t="shared" si="8"/>
        <v>-15.939000000000007</v>
      </c>
      <c r="Z163" s="39">
        <f t="shared" si="9"/>
        <v>-191.26800000000009</v>
      </c>
      <c r="AA163" s="4">
        <f t="shared" si="10"/>
        <v>468.73200000000003</v>
      </c>
      <c r="AB163" s="3">
        <f t="shared" si="11"/>
        <v>-0.40805406927626037</v>
      </c>
    </row>
    <row r="164" spans="1:28">
      <c r="A164" s="38">
        <v>44413</v>
      </c>
      <c r="B164" s="39" t="s">
        <v>53</v>
      </c>
      <c r="C164" s="2">
        <v>14</v>
      </c>
      <c r="D164" s="39" t="s">
        <v>70</v>
      </c>
      <c r="E164" s="39" t="s">
        <v>138</v>
      </c>
      <c r="F164" s="3">
        <v>0.37</v>
      </c>
      <c r="G164" s="39" t="s">
        <v>105</v>
      </c>
      <c r="H164" s="39" t="s">
        <v>121</v>
      </c>
      <c r="I164" s="39" t="s">
        <v>125</v>
      </c>
      <c r="J164" s="4">
        <v>37</v>
      </c>
      <c r="K164" s="4">
        <v>41.81</v>
      </c>
      <c r="L164" s="4">
        <v>518</v>
      </c>
      <c r="M164" s="4">
        <v>585.34</v>
      </c>
      <c r="N164">
        <v>5</v>
      </c>
      <c r="O164" s="39" t="s">
        <v>133</v>
      </c>
      <c r="P164" s="2">
        <v>2021</v>
      </c>
      <c r="Q164" s="4">
        <v>216.57579999999999</v>
      </c>
      <c r="R164" s="4">
        <v>4.8099999999999996</v>
      </c>
      <c r="S164" s="4">
        <v>67.34</v>
      </c>
      <c r="T164" s="3">
        <v>5.6603773584905613E-2</v>
      </c>
      <c r="U164" s="39" t="s">
        <v>165</v>
      </c>
      <c r="V164" s="39" t="b">
        <v>1</v>
      </c>
      <c r="W164" s="39" t="s">
        <v>171</v>
      </c>
      <c r="X164" s="39" t="s">
        <v>366</v>
      </c>
      <c r="Y164" s="4">
        <f t="shared" si="8"/>
        <v>-10.659700000000001</v>
      </c>
      <c r="Z164" s="39">
        <f t="shared" si="9"/>
        <v>-149.23580000000001</v>
      </c>
      <c r="AA164" s="4">
        <f t="shared" si="10"/>
        <v>368.76420000000007</v>
      </c>
      <c r="AB164" s="3">
        <f t="shared" si="11"/>
        <v>-0.4046916701783958</v>
      </c>
    </row>
    <row r="165" spans="1:28">
      <c r="A165" s="38">
        <v>44414</v>
      </c>
      <c r="B165" s="39" t="s">
        <v>28</v>
      </c>
      <c r="C165" s="2">
        <v>1</v>
      </c>
      <c r="D165" s="39" t="s">
        <v>68</v>
      </c>
      <c r="E165" s="39" t="s">
        <v>138</v>
      </c>
      <c r="F165" s="3">
        <v>0.2</v>
      </c>
      <c r="G165" s="39" t="s">
        <v>93</v>
      </c>
      <c r="H165" s="39" t="s">
        <v>118</v>
      </c>
      <c r="I165" s="39" t="s">
        <v>123</v>
      </c>
      <c r="J165" s="4">
        <v>67</v>
      </c>
      <c r="K165" s="4">
        <v>85.76</v>
      </c>
      <c r="L165" s="4">
        <v>67</v>
      </c>
      <c r="M165" s="4">
        <v>85.76</v>
      </c>
      <c r="N165">
        <v>6</v>
      </c>
      <c r="O165" s="39" t="s">
        <v>133</v>
      </c>
      <c r="P165" s="2">
        <v>2021</v>
      </c>
      <c r="Q165" s="4">
        <v>17.152000000000001</v>
      </c>
      <c r="R165" s="4">
        <v>18.760000000000002</v>
      </c>
      <c r="S165" s="4">
        <v>18.760000000000002</v>
      </c>
      <c r="T165" s="3">
        <v>5.6603773584905717E-2</v>
      </c>
      <c r="U165" s="39" t="s">
        <v>166</v>
      </c>
      <c r="V165" s="39" t="b">
        <v>1</v>
      </c>
      <c r="W165" s="39" t="s">
        <v>171</v>
      </c>
      <c r="X165" s="39" t="s">
        <v>367</v>
      </c>
      <c r="Y165" s="4">
        <f t="shared" si="8"/>
        <v>1.6080000000000041</v>
      </c>
      <c r="Z165" s="39">
        <f t="shared" si="9"/>
        <v>1.6080000000000041</v>
      </c>
      <c r="AA165" s="4">
        <f t="shared" si="10"/>
        <v>68.608000000000004</v>
      </c>
      <c r="AB165" s="3">
        <f t="shared" si="11"/>
        <v>2.3437500000000059E-2</v>
      </c>
    </row>
    <row r="166" spans="1:28">
      <c r="A166" s="38">
        <v>44418</v>
      </c>
      <c r="B166" s="39" t="s">
        <v>44</v>
      </c>
      <c r="C166" s="2">
        <v>4</v>
      </c>
      <c r="D166" s="39" t="s">
        <v>68</v>
      </c>
      <c r="E166" s="39" t="s">
        <v>138</v>
      </c>
      <c r="F166" s="3">
        <v>0.19</v>
      </c>
      <c r="G166" s="39" t="s">
        <v>95</v>
      </c>
      <c r="H166" s="39" t="s">
        <v>119</v>
      </c>
      <c r="I166" s="39" t="s">
        <v>122</v>
      </c>
      <c r="J166" s="4">
        <v>133</v>
      </c>
      <c r="K166" s="4">
        <v>155.61000000000001</v>
      </c>
      <c r="L166" s="4">
        <v>532</v>
      </c>
      <c r="M166" s="4">
        <v>622.44000000000005</v>
      </c>
      <c r="N166">
        <v>10</v>
      </c>
      <c r="O166" s="39" t="s">
        <v>133</v>
      </c>
      <c r="P166" s="2">
        <v>2021</v>
      </c>
      <c r="Q166" s="4">
        <v>118.2636</v>
      </c>
      <c r="R166" s="4">
        <v>22.61</v>
      </c>
      <c r="S166" s="4">
        <v>90.44</v>
      </c>
      <c r="T166" s="3">
        <v>5.660377358490562E-2</v>
      </c>
      <c r="U166" s="39" t="s">
        <v>166</v>
      </c>
      <c r="V166" s="39" t="b">
        <v>1</v>
      </c>
      <c r="W166" s="39" t="s">
        <v>171</v>
      </c>
      <c r="X166" s="39" t="s">
        <v>368</v>
      </c>
      <c r="Y166" s="4">
        <f t="shared" si="8"/>
        <v>-6.9558999999999855</v>
      </c>
      <c r="Z166" s="39">
        <f t="shared" si="9"/>
        <v>-27.823599999999942</v>
      </c>
      <c r="AA166" s="4">
        <f t="shared" si="10"/>
        <v>504.17640000000006</v>
      </c>
      <c r="AB166" s="3">
        <f t="shared" si="11"/>
        <v>-5.5186240371425437E-2</v>
      </c>
    </row>
    <row r="167" spans="1:28">
      <c r="A167" s="38">
        <v>44418</v>
      </c>
      <c r="B167" s="39" t="s">
        <v>31</v>
      </c>
      <c r="C167" s="2">
        <v>10</v>
      </c>
      <c r="D167" s="39" t="s">
        <v>71</v>
      </c>
      <c r="E167" s="39" t="s">
        <v>138</v>
      </c>
      <c r="F167" s="3">
        <v>0.27</v>
      </c>
      <c r="G167" s="39" t="s">
        <v>81</v>
      </c>
      <c r="H167" s="39" t="s">
        <v>118</v>
      </c>
      <c r="I167" s="39" t="s">
        <v>123</v>
      </c>
      <c r="J167" s="4">
        <v>76</v>
      </c>
      <c r="K167" s="4">
        <v>82.08</v>
      </c>
      <c r="L167" s="4">
        <v>760</v>
      </c>
      <c r="M167" s="4">
        <v>820.8</v>
      </c>
      <c r="N167">
        <v>10</v>
      </c>
      <c r="O167" s="39" t="s">
        <v>133</v>
      </c>
      <c r="P167" s="2">
        <v>2021</v>
      </c>
      <c r="Q167" s="4">
        <v>221.61600000000001</v>
      </c>
      <c r="R167" s="4">
        <v>6.08</v>
      </c>
      <c r="S167" s="4">
        <v>60.8</v>
      </c>
      <c r="T167" s="3">
        <v>0.14529914529914525</v>
      </c>
      <c r="U167" s="39" t="s">
        <v>166</v>
      </c>
      <c r="V167" s="39" t="b">
        <v>1</v>
      </c>
      <c r="W167" s="39" t="s">
        <v>171</v>
      </c>
      <c r="X167" s="39" t="s">
        <v>370</v>
      </c>
      <c r="Y167" s="4">
        <f t="shared" si="8"/>
        <v>-16.081600000000002</v>
      </c>
      <c r="Z167" s="39">
        <f t="shared" si="9"/>
        <v>-160.81600000000003</v>
      </c>
      <c r="AA167" s="4">
        <f t="shared" si="10"/>
        <v>599.18399999999997</v>
      </c>
      <c r="AB167" s="3">
        <f t="shared" si="11"/>
        <v>-0.2683916793505835</v>
      </c>
    </row>
    <row r="168" spans="1:28">
      <c r="A168" s="38">
        <v>44418</v>
      </c>
      <c r="B168" s="39" t="s">
        <v>35</v>
      </c>
      <c r="C168" s="2">
        <v>6</v>
      </c>
      <c r="D168" s="39" t="s">
        <v>70</v>
      </c>
      <c r="E168" s="39" t="s">
        <v>138</v>
      </c>
      <c r="F168" s="3">
        <v>0.19</v>
      </c>
      <c r="G168" s="39" t="s">
        <v>85</v>
      </c>
      <c r="H168" s="39" t="s">
        <v>119</v>
      </c>
      <c r="I168" s="39" t="s">
        <v>123</v>
      </c>
      <c r="J168" s="4">
        <v>75</v>
      </c>
      <c r="K168" s="4">
        <v>85.5</v>
      </c>
      <c r="L168" s="4">
        <v>450</v>
      </c>
      <c r="M168" s="4">
        <v>513</v>
      </c>
      <c r="N168">
        <v>10</v>
      </c>
      <c r="O168" s="39" t="s">
        <v>133</v>
      </c>
      <c r="P168" s="2">
        <v>2021</v>
      </c>
      <c r="Q168" s="4">
        <v>97.47</v>
      </c>
      <c r="R168" s="4">
        <v>10.5</v>
      </c>
      <c r="S168" s="4">
        <v>63</v>
      </c>
      <c r="T168" s="3">
        <v>0.11504424778761067</v>
      </c>
      <c r="U168" s="39" t="s">
        <v>166</v>
      </c>
      <c r="V168" s="39" t="b">
        <v>1</v>
      </c>
      <c r="W168" s="39" t="s">
        <v>171</v>
      </c>
      <c r="X168" s="39" t="s">
        <v>369</v>
      </c>
      <c r="Y168" s="4">
        <f t="shared" si="8"/>
        <v>-5.7450000000000045</v>
      </c>
      <c r="Z168" s="39">
        <f t="shared" si="9"/>
        <v>-34.470000000000027</v>
      </c>
      <c r="AA168" s="4">
        <f t="shared" si="10"/>
        <v>415.53</v>
      </c>
      <c r="AB168" s="3">
        <f t="shared" si="11"/>
        <v>-8.2954299328568404E-2</v>
      </c>
    </row>
    <row r="169" spans="1:28">
      <c r="A169" s="38">
        <v>44419</v>
      </c>
      <c r="B169" s="39" t="s">
        <v>32</v>
      </c>
      <c r="C169" s="2">
        <v>4</v>
      </c>
      <c r="D169" s="39" t="s">
        <v>70</v>
      </c>
      <c r="E169" s="39" t="s">
        <v>71</v>
      </c>
      <c r="F169" s="3">
        <v>0.16</v>
      </c>
      <c r="G169" s="39" t="s">
        <v>82</v>
      </c>
      <c r="H169" s="39" t="s">
        <v>117</v>
      </c>
      <c r="I169" s="39" t="s">
        <v>122</v>
      </c>
      <c r="J169" s="4">
        <v>141</v>
      </c>
      <c r="K169" s="4">
        <v>149.46</v>
      </c>
      <c r="L169" s="4">
        <v>564</v>
      </c>
      <c r="M169" s="4">
        <v>597.84</v>
      </c>
      <c r="N169">
        <v>11</v>
      </c>
      <c r="O169" s="39" t="s">
        <v>133</v>
      </c>
      <c r="P169" s="2">
        <v>2021</v>
      </c>
      <c r="Q169" s="4">
        <v>95.654399999999995</v>
      </c>
      <c r="R169" s="4">
        <v>8.4600000000000009</v>
      </c>
      <c r="S169" s="4">
        <v>33.840000000000003</v>
      </c>
      <c r="T169" s="3">
        <v>0.21875000000000006</v>
      </c>
      <c r="U169" s="39" t="s">
        <v>149</v>
      </c>
      <c r="V169" s="39" t="b">
        <v>0</v>
      </c>
      <c r="W169" s="39" t="s">
        <v>171</v>
      </c>
      <c r="X169" s="39" t="s">
        <v>371</v>
      </c>
      <c r="Y169" s="4">
        <f t="shared" si="8"/>
        <v>-15.453599999999994</v>
      </c>
      <c r="Z169" s="39">
        <f t="shared" si="9"/>
        <v>-61.814399999999978</v>
      </c>
      <c r="AA169" s="4">
        <f t="shared" si="10"/>
        <v>502.18560000000002</v>
      </c>
      <c r="AB169" s="3">
        <f t="shared" si="11"/>
        <v>-0.12309074573225512</v>
      </c>
    </row>
    <row r="170" spans="1:28">
      <c r="A170" s="38">
        <v>44421</v>
      </c>
      <c r="B170" s="39" t="s">
        <v>51</v>
      </c>
      <c r="C170" s="2">
        <v>13</v>
      </c>
      <c r="D170" s="39" t="s">
        <v>70</v>
      </c>
      <c r="E170" s="39" t="s">
        <v>71</v>
      </c>
      <c r="F170" s="3">
        <v>0.08</v>
      </c>
      <c r="G170" s="39" t="s">
        <v>103</v>
      </c>
      <c r="H170" s="39" t="s">
        <v>120</v>
      </c>
      <c r="I170" s="39" t="s">
        <v>124</v>
      </c>
      <c r="J170" s="4">
        <v>44</v>
      </c>
      <c r="K170" s="4">
        <v>48.4</v>
      </c>
      <c r="L170" s="4">
        <v>572</v>
      </c>
      <c r="M170" s="4">
        <v>629.20000000000005</v>
      </c>
      <c r="N170">
        <v>13</v>
      </c>
      <c r="O170" s="39" t="s">
        <v>133</v>
      </c>
      <c r="P170" s="2">
        <v>2021</v>
      </c>
      <c r="Q170" s="4">
        <v>50.335999999999999</v>
      </c>
      <c r="R170" s="4">
        <v>4.4000000000000004</v>
      </c>
      <c r="S170" s="4">
        <v>57.2</v>
      </c>
      <c r="T170" s="3">
        <v>7.4074074074074056E-2</v>
      </c>
      <c r="U170" s="39" t="s">
        <v>166</v>
      </c>
      <c r="V170" s="39" t="b">
        <v>0</v>
      </c>
      <c r="W170" s="39" t="s">
        <v>171</v>
      </c>
      <c r="X170" s="39" t="s">
        <v>372</v>
      </c>
      <c r="Y170" s="4">
        <f t="shared" si="8"/>
        <v>0.52799999999999869</v>
      </c>
      <c r="Z170" s="39">
        <f t="shared" si="9"/>
        <v>6.863999999999983</v>
      </c>
      <c r="AA170" s="4">
        <f t="shared" si="10"/>
        <v>578.86400000000003</v>
      </c>
      <c r="AB170" s="3">
        <f t="shared" si="11"/>
        <v>1.1857707509881393E-2</v>
      </c>
    </row>
    <row r="171" spans="1:28">
      <c r="A171" s="38">
        <v>44421</v>
      </c>
      <c r="B171" s="39" t="s">
        <v>46</v>
      </c>
      <c r="C171" s="2">
        <v>9</v>
      </c>
      <c r="D171" s="39" t="s">
        <v>70</v>
      </c>
      <c r="E171" s="39" t="s">
        <v>71</v>
      </c>
      <c r="F171" s="3">
        <v>0.21</v>
      </c>
      <c r="G171" s="39" t="s">
        <v>97</v>
      </c>
      <c r="H171" s="39" t="s">
        <v>121</v>
      </c>
      <c r="I171" s="39" t="s">
        <v>124</v>
      </c>
      <c r="J171" s="4">
        <v>48</v>
      </c>
      <c r="K171" s="4">
        <v>57.12</v>
      </c>
      <c r="L171" s="4">
        <v>432</v>
      </c>
      <c r="M171" s="4">
        <v>514.08000000000004</v>
      </c>
      <c r="N171">
        <v>13</v>
      </c>
      <c r="O171" s="39" t="s">
        <v>133</v>
      </c>
      <c r="P171" s="2">
        <v>2021</v>
      </c>
      <c r="Q171" s="4">
        <v>107.9568</v>
      </c>
      <c r="R171" s="4">
        <v>9.1199999999999992</v>
      </c>
      <c r="S171" s="4">
        <v>82.08</v>
      </c>
      <c r="T171" s="3">
        <v>0.12280701754385964</v>
      </c>
      <c r="U171" s="39" t="s">
        <v>166</v>
      </c>
      <c r="V171" s="39" t="b">
        <v>0</v>
      </c>
      <c r="W171" s="39" t="s">
        <v>171</v>
      </c>
      <c r="X171" s="39" t="s">
        <v>373</v>
      </c>
      <c r="Y171" s="4">
        <f t="shared" si="8"/>
        <v>-2.8751999999999995</v>
      </c>
      <c r="Z171" s="39">
        <f t="shared" si="9"/>
        <v>-25.876799999999996</v>
      </c>
      <c r="AA171" s="4">
        <f t="shared" si="10"/>
        <v>406.12320000000005</v>
      </c>
      <c r="AB171" s="3">
        <f t="shared" si="11"/>
        <v>-6.371662589086266E-2</v>
      </c>
    </row>
    <row r="172" spans="1:28">
      <c r="A172" s="38">
        <v>44424</v>
      </c>
      <c r="B172" s="39" t="s">
        <v>26</v>
      </c>
      <c r="C172" s="2">
        <v>3</v>
      </c>
      <c r="D172" s="39" t="s">
        <v>71</v>
      </c>
      <c r="E172" s="39" t="s">
        <v>71</v>
      </c>
      <c r="F172" s="3">
        <v>0.36</v>
      </c>
      <c r="G172" s="39" t="s">
        <v>79</v>
      </c>
      <c r="H172" s="39" t="s">
        <v>119</v>
      </c>
      <c r="I172" s="39" t="s">
        <v>123</v>
      </c>
      <c r="J172" s="4">
        <v>71</v>
      </c>
      <c r="K172" s="4">
        <v>80.94</v>
      </c>
      <c r="L172" s="4">
        <v>213</v>
      </c>
      <c r="M172" s="4">
        <v>242.82</v>
      </c>
      <c r="N172">
        <v>16</v>
      </c>
      <c r="O172" s="39" t="s">
        <v>133</v>
      </c>
      <c r="P172" s="2">
        <v>2021</v>
      </c>
      <c r="Q172" s="4">
        <v>87.415199999999999</v>
      </c>
      <c r="R172" s="4">
        <v>9.94</v>
      </c>
      <c r="S172" s="4">
        <v>29.82</v>
      </c>
      <c r="T172" s="3">
        <v>0.14529914529914537</v>
      </c>
      <c r="U172" s="39" t="s">
        <v>166</v>
      </c>
      <c r="V172" s="39" t="b">
        <v>0</v>
      </c>
      <c r="W172" s="39" t="s">
        <v>171</v>
      </c>
      <c r="X172" s="39" t="s">
        <v>374</v>
      </c>
      <c r="Y172" s="4">
        <f t="shared" si="8"/>
        <v>-19.198399999999999</v>
      </c>
      <c r="Z172" s="39">
        <f t="shared" si="9"/>
        <v>-57.595199999999998</v>
      </c>
      <c r="AA172" s="4">
        <f t="shared" si="10"/>
        <v>155.40479999999999</v>
      </c>
      <c r="AB172" s="3">
        <f t="shared" si="11"/>
        <v>-0.37061403508771928</v>
      </c>
    </row>
    <row r="173" spans="1:28">
      <c r="A173" s="38">
        <v>44426</v>
      </c>
      <c r="B173" s="39" t="s">
        <v>27</v>
      </c>
      <c r="C173" s="2">
        <v>6</v>
      </c>
      <c r="D173" s="39" t="s">
        <v>70</v>
      </c>
      <c r="E173" s="39" t="s">
        <v>71</v>
      </c>
      <c r="F173" s="3">
        <v>0.23</v>
      </c>
      <c r="G173" s="39" t="s">
        <v>100</v>
      </c>
      <c r="H173" s="39" t="s">
        <v>117</v>
      </c>
      <c r="I173" s="39" t="s">
        <v>125</v>
      </c>
      <c r="J173" s="4">
        <v>7</v>
      </c>
      <c r="K173" s="4">
        <v>8.33</v>
      </c>
      <c r="L173" s="4">
        <v>42</v>
      </c>
      <c r="M173" s="4">
        <v>49.98</v>
      </c>
      <c r="N173">
        <v>18</v>
      </c>
      <c r="O173" s="39" t="s">
        <v>133</v>
      </c>
      <c r="P173" s="2">
        <v>2021</v>
      </c>
      <c r="Q173" s="4">
        <v>11.4954</v>
      </c>
      <c r="R173" s="4">
        <v>1.33</v>
      </c>
      <c r="S173" s="4">
        <v>7.98</v>
      </c>
      <c r="T173" s="3">
        <v>5.660377358490571E-2</v>
      </c>
      <c r="U173" s="39" t="s">
        <v>166</v>
      </c>
      <c r="V173" s="39" t="b">
        <v>0</v>
      </c>
      <c r="W173" s="39" t="s">
        <v>171</v>
      </c>
      <c r="X173" s="39" t="s">
        <v>375</v>
      </c>
      <c r="Y173" s="4">
        <f t="shared" si="8"/>
        <v>-0.58590000000000053</v>
      </c>
      <c r="Z173" s="39">
        <f t="shared" si="9"/>
        <v>-3.5154000000000032</v>
      </c>
      <c r="AA173" s="4">
        <f t="shared" si="10"/>
        <v>38.4846</v>
      </c>
      <c r="AB173" s="3">
        <f t="shared" si="11"/>
        <v>-9.1345629160755296E-2</v>
      </c>
    </row>
    <row r="174" spans="1:28">
      <c r="A174" s="38">
        <v>44428</v>
      </c>
      <c r="B174" s="39" t="s">
        <v>34</v>
      </c>
      <c r="C174" s="2">
        <v>15</v>
      </c>
      <c r="D174" s="39" t="s">
        <v>70</v>
      </c>
      <c r="E174" s="39" t="s">
        <v>138</v>
      </c>
      <c r="F174" s="3">
        <v>0.23</v>
      </c>
      <c r="G174" s="39" t="s">
        <v>84</v>
      </c>
      <c r="H174" s="39" t="s">
        <v>117</v>
      </c>
      <c r="I174" s="39" t="s">
        <v>124</v>
      </c>
      <c r="J174" s="4">
        <v>61</v>
      </c>
      <c r="K174" s="4">
        <v>76.25</v>
      </c>
      <c r="L174" s="4">
        <v>915</v>
      </c>
      <c r="M174" s="4">
        <v>1143.75</v>
      </c>
      <c r="N174">
        <v>20</v>
      </c>
      <c r="O174" s="39" t="s">
        <v>133</v>
      </c>
      <c r="P174" s="2">
        <v>2021</v>
      </c>
      <c r="Q174" s="4">
        <v>263.0625</v>
      </c>
      <c r="R174" s="4">
        <v>15.25</v>
      </c>
      <c r="S174" s="4">
        <v>228.75</v>
      </c>
      <c r="T174" s="3">
        <v>9.0909090909090884E-2</v>
      </c>
      <c r="U174" s="39" t="s">
        <v>166</v>
      </c>
      <c r="V174" s="39" t="b">
        <v>1</v>
      </c>
      <c r="W174" s="39" t="s">
        <v>171</v>
      </c>
      <c r="X174" s="39" t="s">
        <v>376</v>
      </c>
      <c r="Y174" s="4">
        <f t="shared" si="8"/>
        <v>-2.2875000000000014</v>
      </c>
      <c r="Z174" s="39">
        <f t="shared" si="9"/>
        <v>-34.312500000000021</v>
      </c>
      <c r="AA174" s="4">
        <f t="shared" si="10"/>
        <v>880.6875</v>
      </c>
      <c r="AB174" s="3">
        <f t="shared" si="11"/>
        <v>-3.8961038961038988E-2</v>
      </c>
    </row>
    <row r="175" spans="1:28">
      <c r="A175" s="38">
        <v>44428</v>
      </c>
      <c r="B175" s="39" t="s">
        <v>25</v>
      </c>
      <c r="C175" s="2">
        <v>9</v>
      </c>
      <c r="D175" s="39" t="s">
        <v>70</v>
      </c>
      <c r="E175" s="39" t="s">
        <v>71</v>
      </c>
      <c r="F175" s="3">
        <v>0.4</v>
      </c>
      <c r="G175" s="39" t="s">
        <v>78</v>
      </c>
      <c r="H175" s="39" t="s">
        <v>121</v>
      </c>
      <c r="I175" s="39" t="s">
        <v>123</v>
      </c>
      <c r="J175" s="4">
        <v>93</v>
      </c>
      <c r="K175" s="4">
        <v>104.16</v>
      </c>
      <c r="L175" s="4">
        <v>837</v>
      </c>
      <c r="M175" s="4">
        <v>937.44</v>
      </c>
      <c r="N175">
        <v>20</v>
      </c>
      <c r="O175" s="39" t="s">
        <v>133</v>
      </c>
      <c r="P175" s="2">
        <v>2021</v>
      </c>
      <c r="Q175" s="4">
        <v>374.976</v>
      </c>
      <c r="R175" s="4">
        <v>11.16</v>
      </c>
      <c r="S175" s="4">
        <v>100.44</v>
      </c>
      <c r="T175" s="3">
        <v>0.15966386554621845</v>
      </c>
      <c r="U175" s="39" t="s">
        <v>166</v>
      </c>
      <c r="V175" s="39" t="b">
        <v>0</v>
      </c>
      <c r="W175" s="39" t="s">
        <v>171</v>
      </c>
      <c r="X175" s="39" t="s">
        <v>378</v>
      </c>
      <c r="Y175" s="4">
        <f t="shared" si="8"/>
        <v>-30.504000000000005</v>
      </c>
      <c r="Z175" s="39">
        <f t="shared" si="9"/>
        <v>-274.53600000000006</v>
      </c>
      <c r="AA175" s="4">
        <f t="shared" si="10"/>
        <v>562.46400000000006</v>
      </c>
      <c r="AB175" s="3">
        <f t="shared" si="11"/>
        <v>-0.48809523809523814</v>
      </c>
    </row>
    <row r="176" spans="1:28">
      <c r="A176" s="38">
        <v>44428</v>
      </c>
      <c r="B176" s="39" t="s">
        <v>53</v>
      </c>
      <c r="C176" s="2">
        <v>13</v>
      </c>
      <c r="D176" s="39" t="s">
        <v>70</v>
      </c>
      <c r="E176" s="39" t="s">
        <v>71</v>
      </c>
      <c r="F176" s="3">
        <v>0.44</v>
      </c>
      <c r="G176" s="39" t="s">
        <v>105</v>
      </c>
      <c r="H176" s="39" t="s">
        <v>121</v>
      </c>
      <c r="I176" s="39" t="s">
        <v>125</v>
      </c>
      <c r="J176" s="4">
        <v>37</v>
      </c>
      <c r="K176" s="4">
        <v>41.81</v>
      </c>
      <c r="L176" s="4">
        <v>481</v>
      </c>
      <c r="M176" s="4">
        <v>543.53</v>
      </c>
      <c r="N176">
        <v>20</v>
      </c>
      <c r="O176" s="39" t="s">
        <v>133</v>
      </c>
      <c r="P176" s="2">
        <v>2021</v>
      </c>
      <c r="Q176" s="4">
        <v>239.1532</v>
      </c>
      <c r="R176" s="4">
        <v>4.8099999999999996</v>
      </c>
      <c r="S176" s="4">
        <v>62.53</v>
      </c>
      <c r="T176" s="3">
        <v>0.12280701754385963</v>
      </c>
      <c r="U176" s="39" t="s">
        <v>149</v>
      </c>
      <c r="V176" s="39" t="b">
        <v>0</v>
      </c>
      <c r="W176" s="39" t="s">
        <v>171</v>
      </c>
      <c r="X176" s="39" t="s">
        <v>377</v>
      </c>
      <c r="Y176" s="4">
        <f t="shared" si="8"/>
        <v>-13.586399999999998</v>
      </c>
      <c r="Z176" s="39">
        <f t="shared" si="9"/>
        <v>-176.62319999999997</v>
      </c>
      <c r="AA176" s="4">
        <f t="shared" si="10"/>
        <v>304.3768</v>
      </c>
      <c r="AB176" s="3">
        <f t="shared" si="11"/>
        <v>-0.58027812895069519</v>
      </c>
    </row>
    <row r="177" spans="1:28">
      <c r="A177" s="38">
        <v>44434</v>
      </c>
      <c r="B177" s="39" t="s">
        <v>54</v>
      </c>
      <c r="C177" s="2">
        <v>4</v>
      </c>
      <c r="D177" s="39" t="s">
        <v>70</v>
      </c>
      <c r="E177" s="39" t="s">
        <v>71</v>
      </c>
      <c r="F177" s="3">
        <v>0.28999999999999998</v>
      </c>
      <c r="G177" s="39" t="s">
        <v>106</v>
      </c>
      <c r="H177" s="39" t="s">
        <v>118</v>
      </c>
      <c r="I177" s="39" t="s">
        <v>125</v>
      </c>
      <c r="J177" s="4">
        <v>37</v>
      </c>
      <c r="K177" s="4">
        <v>42.55</v>
      </c>
      <c r="L177" s="4">
        <v>148</v>
      </c>
      <c r="M177" s="4">
        <v>170.2</v>
      </c>
      <c r="N177">
        <v>26</v>
      </c>
      <c r="O177" s="39" t="s">
        <v>133</v>
      </c>
      <c r="P177" s="2">
        <v>2021</v>
      </c>
      <c r="Q177" s="4">
        <v>49.357999999999997</v>
      </c>
      <c r="R177" s="4">
        <v>5.55</v>
      </c>
      <c r="S177" s="4">
        <v>22.2</v>
      </c>
      <c r="T177" s="3">
        <v>0.1596638655462185</v>
      </c>
      <c r="U177" s="39" t="s">
        <v>149</v>
      </c>
      <c r="V177" s="39" t="b">
        <v>0</v>
      </c>
      <c r="W177" s="39" t="s">
        <v>171</v>
      </c>
      <c r="X177" s="39" t="s">
        <v>379</v>
      </c>
      <c r="Y177" s="4">
        <f t="shared" si="8"/>
        <v>-6.7895000000000003</v>
      </c>
      <c r="Z177" s="39">
        <f t="shared" si="9"/>
        <v>-27.158000000000001</v>
      </c>
      <c r="AA177" s="4">
        <f t="shared" si="10"/>
        <v>120.84199999999998</v>
      </c>
      <c r="AB177" s="3">
        <f t="shared" si="11"/>
        <v>-0.22473974280465406</v>
      </c>
    </row>
    <row r="178" spans="1:28">
      <c r="A178" s="38">
        <v>44437</v>
      </c>
      <c r="B178" s="39" t="s">
        <v>33</v>
      </c>
      <c r="C178" s="2">
        <v>12</v>
      </c>
      <c r="D178" s="39" t="s">
        <v>68</v>
      </c>
      <c r="E178" s="39" t="s">
        <v>71</v>
      </c>
      <c r="F178" s="3">
        <v>0.04</v>
      </c>
      <c r="G178" s="39" t="s">
        <v>83</v>
      </c>
      <c r="H178" s="39" t="s">
        <v>121</v>
      </c>
      <c r="I178" s="39" t="s">
        <v>124</v>
      </c>
      <c r="J178" s="4">
        <v>55</v>
      </c>
      <c r="K178" s="4">
        <v>58.3</v>
      </c>
      <c r="L178" s="4">
        <v>660</v>
      </c>
      <c r="M178" s="4">
        <v>699.6</v>
      </c>
      <c r="N178">
        <v>29</v>
      </c>
      <c r="O178" s="39" t="s">
        <v>133</v>
      </c>
      <c r="P178" s="2">
        <v>2021</v>
      </c>
      <c r="Q178" s="4">
        <v>27.984000000000002</v>
      </c>
      <c r="R178" s="4">
        <v>3.3</v>
      </c>
      <c r="S178" s="4">
        <v>39.6</v>
      </c>
      <c r="T178" s="3">
        <v>0.11504424778761067</v>
      </c>
      <c r="U178" s="39" t="s">
        <v>166</v>
      </c>
      <c r="V178" s="39" t="b">
        <v>0</v>
      </c>
      <c r="W178" s="39" t="s">
        <v>171</v>
      </c>
      <c r="X178" s="39" t="s">
        <v>380</v>
      </c>
      <c r="Y178" s="4">
        <f t="shared" si="8"/>
        <v>0.96799999999999642</v>
      </c>
      <c r="Z178" s="39">
        <f t="shared" si="9"/>
        <v>11.615999999999957</v>
      </c>
      <c r="AA178" s="4">
        <f t="shared" si="10"/>
        <v>671.61599999999999</v>
      </c>
      <c r="AB178" s="3">
        <f t="shared" si="11"/>
        <v>1.7295597484276667E-2</v>
      </c>
    </row>
    <row r="179" spans="1:28">
      <c r="A179" s="38">
        <v>44438</v>
      </c>
      <c r="B179" s="39" t="s">
        <v>22</v>
      </c>
      <c r="C179" s="2">
        <v>13</v>
      </c>
      <c r="D179" s="39" t="s">
        <v>70</v>
      </c>
      <c r="E179" s="39" t="s">
        <v>71</v>
      </c>
      <c r="F179" s="3">
        <v>0.23</v>
      </c>
      <c r="G179" s="39" t="s">
        <v>75</v>
      </c>
      <c r="H179" s="39" t="s">
        <v>120</v>
      </c>
      <c r="I179" s="39" t="s">
        <v>123</v>
      </c>
      <c r="J179" s="4">
        <v>112</v>
      </c>
      <c r="K179" s="4">
        <v>122.08</v>
      </c>
      <c r="L179" s="4">
        <v>1456</v>
      </c>
      <c r="M179" s="4">
        <v>1587.04</v>
      </c>
      <c r="N179">
        <v>30</v>
      </c>
      <c r="O179" s="39" t="s">
        <v>133</v>
      </c>
      <c r="P179" s="2">
        <v>2021</v>
      </c>
      <c r="Q179" s="4">
        <v>365.01920000000001</v>
      </c>
      <c r="R179" s="4">
        <v>10.08</v>
      </c>
      <c r="S179" s="4">
        <v>131.04</v>
      </c>
      <c r="T179" s="3">
        <v>0.10714285714285712</v>
      </c>
      <c r="U179" s="39" t="s">
        <v>166</v>
      </c>
      <c r="V179" s="39" t="b">
        <v>0</v>
      </c>
      <c r="W179" s="39" t="s">
        <v>171</v>
      </c>
      <c r="X179" s="39" t="s">
        <v>381</v>
      </c>
      <c r="Y179" s="4">
        <f t="shared" si="8"/>
        <v>-17.998400000000004</v>
      </c>
      <c r="Z179" s="39">
        <f t="shared" si="9"/>
        <v>-233.97920000000005</v>
      </c>
      <c r="AA179" s="4">
        <f t="shared" si="10"/>
        <v>1222.0208</v>
      </c>
      <c r="AB179" s="3">
        <f t="shared" si="11"/>
        <v>-0.19146908137733828</v>
      </c>
    </row>
    <row r="180" spans="1:28">
      <c r="A180" s="38">
        <v>44439</v>
      </c>
      <c r="B180" s="39" t="s">
        <v>36</v>
      </c>
      <c r="C180" s="2">
        <v>2</v>
      </c>
      <c r="D180" s="39" t="s">
        <v>70</v>
      </c>
      <c r="E180" s="39" t="s">
        <v>71</v>
      </c>
      <c r="F180" s="3">
        <v>0.36</v>
      </c>
      <c r="G180" s="39" t="s">
        <v>86</v>
      </c>
      <c r="H180" s="39" t="s">
        <v>119</v>
      </c>
      <c r="I180" s="39" t="s">
        <v>123</v>
      </c>
      <c r="J180" s="4">
        <v>98</v>
      </c>
      <c r="K180" s="4">
        <v>103.88</v>
      </c>
      <c r="L180" s="4">
        <v>196</v>
      </c>
      <c r="M180" s="4">
        <v>207.76</v>
      </c>
      <c r="N180">
        <v>31</v>
      </c>
      <c r="O180" s="39" t="s">
        <v>133</v>
      </c>
      <c r="P180" s="2">
        <v>2021</v>
      </c>
      <c r="Q180" s="4">
        <v>74.793599999999998</v>
      </c>
      <c r="R180" s="4">
        <v>5.88</v>
      </c>
      <c r="S180" s="4">
        <v>11.76</v>
      </c>
      <c r="T180" s="3">
        <v>0.2</v>
      </c>
      <c r="U180" s="39" t="s">
        <v>166</v>
      </c>
      <c r="V180" s="39" t="b">
        <v>0</v>
      </c>
      <c r="W180" s="39" t="s">
        <v>171</v>
      </c>
      <c r="X180" s="39" t="s">
        <v>382</v>
      </c>
      <c r="Y180" s="4">
        <f t="shared" si="8"/>
        <v>-31.516800000000003</v>
      </c>
      <c r="Z180" s="39">
        <f t="shared" si="9"/>
        <v>-63.033600000000007</v>
      </c>
      <c r="AA180" s="4">
        <f t="shared" si="10"/>
        <v>132.96639999999999</v>
      </c>
      <c r="AB180" s="3">
        <f t="shared" si="11"/>
        <v>-0.47405660377358499</v>
      </c>
    </row>
    <row r="181" spans="1:28">
      <c r="A181" s="38">
        <v>44439</v>
      </c>
      <c r="B181" s="39" t="s">
        <v>24</v>
      </c>
      <c r="C181" s="2">
        <v>11</v>
      </c>
      <c r="D181" s="39" t="s">
        <v>70</v>
      </c>
      <c r="E181" s="39" t="s">
        <v>71</v>
      </c>
      <c r="F181" s="3">
        <v>0.03</v>
      </c>
      <c r="G181" s="39" t="s">
        <v>77</v>
      </c>
      <c r="H181" s="39" t="s">
        <v>121</v>
      </c>
      <c r="I181" s="39" t="s">
        <v>125</v>
      </c>
      <c r="J181" s="4">
        <v>5</v>
      </c>
      <c r="K181" s="4">
        <v>6.7</v>
      </c>
      <c r="L181" s="4">
        <v>55</v>
      </c>
      <c r="M181" s="4">
        <v>73.7</v>
      </c>
      <c r="N181">
        <v>31</v>
      </c>
      <c r="O181" s="39" t="s">
        <v>133</v>
      </c>
      <c r="P181" s="2">
        <v>2021</v>
      </c>
      <c r="Q181" s="4">
        <v>2.2109999999999999</v>
      </c>
      <c r="R181" s="4">
        <v>1.7</v>
      </c>
      <c r="S181" s="4">
        <v>18.7</v>
      </c>
      <c r="T181" s="3">
        <v>0.13043478260869559</v>
      </c>
      <c r="U181" s="39" t="s">
        <v>149</v>
      </c>
      <c r="V181" s="39" t="b">
        <v>0</v>
      </c>
      <c r="W181" s="39" t="s">
        <v>171</v>
      </c>
      <c r="X181" s="39" t="s">
        <v>383</v>
      </c>
      <c r="Y181" s="4">
        <f t="shared" si="8"/>
        <v>1.4990000000000006</v>
      </c>
      <c r="Z181" s="39">
        <f t="shared" si="9"/>
        <v>16.489000000000004</v>
      </c>
      <c r="AA181" s="4">
        <f t="shared" si="10"/>
        <v>71.489000000000004</v>
      </c>
      <c r="AB181" s="3">
        <f t="shared" si="11"/>
        <v>0.23065086936451767</v>
      </c>
    </row>
    <row r="182" spans="1:28">
      <c r="A182" s="38">
        <v>44440</v>
      </c>
      <c r="B182" s="39" t="s">
        <v>20</v>
      </c>
      <c r="C182" s="2">
        <v>1</v>
      </c>
      <c r="D182" s="39" t="s">
        <v>68</v>
      </c>
      <c r="E182" s="39" t="s">
        <v>138</v>
      </c>
      <c r="F182" s="3">
        <v>0.3</v>
      </c>
      <c r="G182" s="39" t="s">
        <v>73</v>
      </c>
      <c r="H182" s="39" t="s">
        <v>117</v>
      </c>
      <c r="I182" s="39" t="s">
        <v>122</v>
      </c>
      <c r="J182" s="4">
        <v>144</v>
      </c>
      <c r="K182" s="4">
        <v>156.96</v>
      </c>
      <c r="L182" s="4">
        <v>144</v>
      </c>
      <c r="M182" s="4">
        <v>156.96</v>
      </c>
      <c r="N182">
        <v>1</v>
      </c>
      <c r="O182" s="39" t="s">
        <v>134</v>
      </c>
      <c r="P182" s="2">
        <v>2021</v>
      </c>
      <c r="Q182" s="4">
        <v>47.088000000000001</v>
      </c>
      <c r="R182" s="4">
        <v>12.96</v>
      </c>
      <c r="S182" s="4">
        <v>12.96</v>
      </c>
      <c r="T182" s="3">
        <v>5.660377358490562E-2</v>
      </c>
      <c r="U182" s="39" t="s">
        <v>166</v>
      </c>
      <c r="V182" s="39" t="b">
        <v>1</v>
      </c>
      <c r="W182" s="39" t="s">
        <v>191</v>
      </c>
      <c r="X182" s="39" t="s">
        <v>385</v>
      </c>
      <c r="Y182" s="4">
        <f t="shared" si="8"/>
        <v>-34.127999999999986</v>
      </c>
      <c r="Z182" s="39">
        <f t="shared" si="9"/>
        <v>-34.127999999999986</v>
      </c>
      <c r="AA182" s="4">
        <f t="shared" si="10"/>
        <v>109.87200000000001</v>
      </c>
      <c r="AB182" s="3">
        <f t="shared" si="11"/>
        <v>-0.31061598951507191</v>
      </c>
    </row>
    <row r="183" spans="1:28">
      <c r="A183" s="38">
        <v>44440</v>
      </c>
      <c r="B183" s="39" t="s">
        <v>26</v>
      </c>
      <c r="C183" s="2">
        <v>14</v>
      </c>
      <c r="D183" s="39" t="s">
        <v>71</v>
      </c>
      <c r="E183" s="39" t="s">
        <v>71</v>
      </c>
      <c r="F183" s="3">
        <v>0.15</v>
      </c>
      <c r="G183" s="39" t="s">
        <v>79</v>
      </c>
      <c r="H183" s="39" t="s">
        <v>119</v>
      </c>
      <c r="I183" s="39" t="s">
        <v>123</v>
      </c>
      <c r="J183" s="4">
        <v>71</v>
      </c>
      <c r="K183" s="4">
        <v>80.94</v>
      </c>
      <c r="L183" s="4">
        <v>994</v>
      </c>
      <c r="M183" s="4">
        <v>1133.1600000000001</v>
      </c>
      <c r="N183">
        <v>1</v>
      </c>
      <c r="O183" s="39" t="s">
        <v>134</v>
      </c>
      <c r="P183" s="2">
        <v>2021</v>
      </c>
      <c r="Q183" s="4">
        <v>169.97399999999999</v>
      </c>
      <c r="R183" s="4">
        <v>9.94</v>
      </c>
      <c r="S183" s="4">
        <v>139.16</v>
      </c>
      <c r="T183" s="3">
        <v>8.2568807339449518E-2</v>
      </c>
      <c r="U183" s="39" t="s">
        <v>166</v>
      </c>
      <c r="V183" s="39" t="b">
        <v>0</v>
      </c>
      <c r="W183" s="39" t="s">
        <v>191</v>
      </c>
      <c r="X183" s="39" t="s">
        <v>384</v>
      </c>
      <c r="Y183" s="4">
        <f t="shared" si="8"/>
        <v>-2.2010000000000076</v>
      </c>
      <c r="Z183" s="39">
        <f t="shared" si="9"/>
        <v>-30.814000000000107</v>
      </c>
      <c r="AA183" s="4">
        <f t="shared" si="10"/>
        <v>963.18600000000015</v>
      </c>
      <c r="AB183" s="3">
        <f t="shared" si="11"/>
        <v>-3.199174406604758E-2</v>
      </c>
    </row>
    <row r="184" spans="1:28">
      <c r="A184" s="38">
        <v>44442</v>
      </c>
      <c r="B184" s="39" t="s">
        <v>61</v>
      </c>
      <c r="C184" s="2">
        <v>8</v>
      </c>
      <c r="D184" s="39" t="s">
        <v>70</v>
      </c>
      <c r="E184" s="39" t="s">
        <v>71</v>
      </c>
      <c r="F184" s="3">
        <v>0.28000000000000003</v>
      </c>
      <c r="G184" s="39" t="s">
        <v>114</v>
      </c>
      <c r="H184" s="39" t="s">
        <v>118</v>
      </c>
      <c r="I184" s="39" t="s">
        <v>122</v>
      </c>
      <c r="J184" s="4">
        <v>138</v>
      </c>
      <c r="K184" s="4">
        <v>173.88</v>
      </c>
      <c r="L184" s="4">
        <v>1104</v>
      </c>
      <c r="M184" s="4">
        <v>1391.04</v>
      </c>
      <c r="N184">
        <v>3</v>
      </c>
      <c r="O184" s="39" t="s">
        <v>134</v>
      </c>
      <c r="P184" s="2">
        <v>2021</v>
      </c>
      <c r="Q184" s="4">
        <v>389.49119999999999</v>
      </c>
      <c r="R184" s="4">
        <v>35.880000000000003</v>
      </c>
      <c r="S184" s="4">
        <v>287.04000000000002</v>
      </c>
      <c r="T184" s="3">
        <v>5.660377358490562E-2</v>
      </c>
      <c r="U184" s="39" t="s">
        <v>166</v>
      </c>
      <c r="V184" s="39" t="b">
        <v>0</v>
      </c>
      <c r="W184" s="39" t="s">
        <v>191</v>
      </c>
      <c r="X184" s="39" t="s">
        <v>386</v>
      </c>
      <c r="Y184" s="4">
        <f t="shared" si="8"/>
        <v>-12.806400000000011</v>
      </c>
      <c r="Z184" s="39">
        <f t="shared" si="9"/>
        <v>-102.45120000000009</v>
      </c>
      <c r="AA184" s="4">
        <f t="shared" si="10"/>
        <v>1001.5488</v>
      </c>
      <c r="AB184" s="3">
        <f t="shared" si="11"/>
        <v>-0.1022927689594357</v>
      </c>
    </row>
    <row r="185" spans="1:28">
      <c r="A185" s="38">
        <v>44443</v>
      </c>
      <c r="B185" s="39" t="s">
        <v>53</v>
      </c>
      <c r="C185" s="2">
        <v>7</v>
      </c>
      <c r="D185" s="39" t="s">
        <v>70</v>
      </c>
      <c r="E185" s="39" t="s">
        <v>71</v>
      </c>
      <c r="F185" s="3">
        <v>0.05</v>
      </c>
      <c r="G185" s="39" t="s">
        <v>105</v>
      </c>
      <c r="H185" s="39" t="s">
        <v>121</v>
      </c>
      <c r="I185" s="39" t="s">
        <v>125</v>
      </c>
      <c r="J185" s="4">
        <v>37</v>
      </c>
      <c r="K185" s="4">
        <v>41.81</v>
      </c>
      <c r="L185" s="4">
        <v>259</v>
      </c>
      <c r="M185" s="4">
        <v>292.67</v>
      </c>
      <c r="N185">
        <v>4</v>
      </c>
      <c r="O185" s="39" t="s">
        <v>134</v>
      </c>
      <c r="P185" s="2">
        <v>2021</v>
      </c>
      <c r="Q185" s="4">
        <v>14.6335</v>
      </c>
      <c r="R185" s="4">
        <v>4.8099999999999996</v>
      </c>
      <c r="S185" s="4">
        <v>33.67</v>
      </c>
      <c r="T185" s="3">
        <v>0.2537313432835821</v>
      </c>
      <c r="U185" s="39" t="s">
        <v>149</v>
      </c>
      <c r="V185" s="39" t="b">
        <v>0</v>
      </c>
      <c r="W185" s="39" t="s">
        <v>191</v>
      </c>
      <c r="X185" s="39" t="s">
        <v>388</v>
      </c>
      <c r="Y185" s="4">
        <f t="shared" si="8"/>
        <v>2.7195000000000036</v>
      </c>
      <c r="Z185" s="39">
        <f t="shared" si="9"/>
        <v>19.036500000000025</v>
      </c>
      <c r="AA185" s="4">
        <f t="shared" si="10"/>
        <v>278.03649999999999</v>
      </c>
      <c r="AB185" s="3">
        <f t="shared" si="11"/>
        <v>6.8467629250116541E-2</v>
      </c>
    </row>
    <row r="186" spans="1:28">
      <c r="A186" s="38">
        <v>44443</v>
      </c>
      <c r="B186" s="39" t="s">
        <v>32</v>
      </c>
      <c r="C186" s="2">
        <v>15</v>
      </c>
      <c r="D186" s="39" t="s">
        <v>70</v>
      </c>
      <c r="E186" s="39" t="s">
        <v>71</v>
      </c>
      <c r="F186" s="3">
        <v>0.05</v>
      </c>
      <c r="G186" s="39" t="s">
        <v>82</v>
      </c>
      <c r="H186" s="39" t="s">
        <v>117</v>
      </c>
      <c r="I186" s="39" t="s">
        <v>122</v>
      </c>
      <c r="J186" s="4">
        <v>141</v>
      </c>
      <c r="K186" s="4">
        <v>149.46</v>
      </c>
      <c r="L186" s="4">
        <v>2115</v>
      </c>
      <c r="M186" s="4">
        <v>2241.9</v>
      </c>
      <c r="N186">
        <v>4</v>
      </c>
      <c r="O186" s="39" t="s">
        <v>134</v>
      </c>
      <c r="P186" s="2">
        <v>2021</v>
      </c>
      <c r="Q186" s="4">
        <v>112.095</v>
      </c>
      <c r="R186" s="4">
        <v>8.4600000000000009</v>
      </c>
      <c r="S186" s="4">
        <v>126.9</v>
      </c>
      <c r="T186" s="3">
        <v>8.2568807339449588E-2</v>
      </c>
      <c r="U186" s="39" t="s">
        <v>149</v>
      </c>
      <c r="V186" s="39" t="b">
        <v>0</v>
      </c>
      <c r="W186" s="39" t="s">
        <v>191</v>
      </c>
      <c r="X186" s="39" t="s">
        <v>387</v>
      </c>
      <c r="Y186" s="4">
        <f t="shared" si="8"/>
        <v>0.98699999999999477</v>
      </c>
      <c r="Z186" s="39">
        <f t="shared" si="9"/>
        <v>14.804999999999922</v>
      </c>
      <c r="AA186" s="4">
        <f t="shared" si="10"/>
        <v>2129.8050000000003</v>
      </c>
      <c r="AB186" s="3">
        <f t="shared" si="11"/>
        <v>6.9513406156901311E-3</v>
      </c>
    </row>
    <row r="187" spans="1:28">
      <c r="A187" s="38">
        <v>44444</v>
      </c>
      <c r="B187" s="39" t="s">
        <v>38</v>
      </c>
      <c r="C187" s="2">
        <v>1</v>
      </c>
      <c r="D187" s="39" t="s">
        <v>70</v>
      </c>
      <c r="E187" s="39" t="s">
        <v>138</v>
      </c>
      <c r="F187" s="3">
        <v>0.05</v>
      </c>
      <c r="G187" s="39" t="s">
        <v>88</v>
      </c>
      <c r="H187" s="39" t="s">
        <v>121</v>
      </c>
      <c r="I187" s="39" t="s">
        <v>123</v>
      </c>
      <c r="J187" s="4">
        <v>89</v>
      </c>
      <c r="K187" s="4">
        <v>117.48</v>
      </c>
      <c r="L187" s="4">
        <v>89</v>
      </c>
      <c r="M187" s="4">
        <v>117.48</v>
      </c>
      <c r="N187">
        <v>5</v>
      </c>
      <c r="O187" s="39" t="s">
        <v>134</v>
      </c>
      <c r="P187" s="2">
        <v>2021</v>
      </c>
      <c r="Q187" s="4">
        <v>5.8739999999999997</v>
      </c>
      <c r="R187" s="4">
        <v>28.48</v>
      </c>
      <c r="S187" s="4">
        <v>28.48</v>
      </c>
      <c r="T187" s="3">
        <v>0.12280701754385961</v>
      </c>
      <c r="U187" s="39" t="s">
        <v>166</v>
      </c>
      <c r="V187" s="39" t="b">
        <v>1</v>
      </c>
      <c r="W187" s="39" t="s">
        <v>191</v>
      </c>
      <c r="X187" s="39" t="s">
        <v>389</v>
      </c>
      <c r="Y187" s="4">
        <f t="shared" si="8"/>
        <v>22.606000000000009</v>
      </c>
      <c r="Z187" s="39">
        <f t="shared" si="9"/>
        <v>22.606000000000009</v>
      </c>
      <c r="AA187" s="4">
        <f t="shared" si="10"/>
        <v>111.60600000000001</v>
      </c>
      <c r="AB187" s="3">
        <f t="shared" si="11"/>
        <v>0.20255183413078157</v>
      </c>
    </row>
    <row r="188" spans="1:28">
      <c r="A188" s="38">
        <v>44446</v>
      </c>
      <c r="B188" s="39" t="s">
        <v>60</v>
      </c>
      <c r="C188" s="2">
        <v>5</v>
      </c>
      <c r="D188" s="39" t="s">
        <v>70</v>
      </c>
      <c r="E188" s="39" t="s">
        <v>71</v>
      </c>
      <c r="F188" s="3">
        <v>0.02</v>
      </c>
      <c r="G188" s="39" t="s">
        <v>112</v>
      </c>
      <c r="H188" s="39" t="s">
        <v>120</v>
      </c>
      <c r="I188" s="39" t="s">
        <v>122</v>
      </c>
      <c r="J188" s="4">
        <v>150</v>
      </c>
      <c r="K188" s="4">
        <v>210</v>
      </c>
      <c r="L188" s="4">
        <v>750</v>
      </c>
      <c r="M188" s="4">
        <v>1050</v>
      </c>
      <c r="N188">
        <v>7</v>
      </c>
      <c r="O188" s="39" t="s">
        <v>134</v>
      </c>
      <c r="P188" s="2">
        <v>2021</v>
      </c>
      <c r="Q188" s="4">
        <v>21</v>
      </c>
      <c r="R188" s="4">
        <v>60</v>
      </c>
      <c r="S188" s="4">
        <v>300</v>
      </c>
      <c r="T188" s="3">
        <v>0.20634920634920634</v>
      </c>
      <c r="U188" s="39" t="s">
        <v>165</v>
      </c>
      <c r="V188" s="39" t="b">
        <v>0</v>
      </c>
      <c r="W188" s="39" t="s">
        <v>191</v>
      </c>
      <c r="X188" s="39" t="s">
        <v>390</v>
      </c>
      <c r="Y188" s="4">
        <f t="shared" si="8"/>
        <v>55.800000000000011</v>
      </c>
      <c r="Z188" s="39">
        <f t="shared" si="9"/>
        <v>279.00000000000006</v>
      </c>
      <c r="AA188" s="4">
        <f t="shared" si="10"/>
        <v>1029</v>
      </c>
      <c r="AB188" s="3">
        <f t="shared" si="11"/>
        <v>0.2711370262390671</v>
      </c>
    </row>
    <row r="189" spans="1:28">
      <c r="A189" s="38">
        <v>44448</v>
      </c>
      <c r="B189" s="39" t="s">
        <v>31</v>
      </c>
      <c r="C189" s="2">
        <v>4</v>
      </c>
      <c r="D189" s="39" t="s">
        <v>70</v>
      </c>
      <c r="E189" s="39" t="s">
        <v>71</v>
      </c>
      <c r="F189" s="3">
        <v>0.34</v>
      </c>
      <c r="G189" s="39" t="s">
        <v>81</v>
      </c>
      <c r="H189" s="39" t="s">
        <v>118</v>
      </c>
      <c r="I189" s="39" t="s">
        <v>123</v>
      </c>
      <c r="J189" s="4">
        <v>76</v>
      </c>
      <c r="K189" s="4">
        <v>82.08</v>
      </c>
      <c r="L189" s="4">
        <v>304</v>
      </c>
      <c r="M189" s="4">
        <v>328.32</v>
      </c>
      <c r="N189">
        <v>9</v>
      </c>
      <c r="O189" s="39" t="s">
        <v>134</v>
      </c>
      <c r="P189" s="2">
        <v>2021</v>
      </c>
      <c r="Q189" s="4">
        <v>111.6288</v>
      </c>
      <c r="R189" s="4">
        <v>6.08</v>
      </c>
      <c r="S189" s="4">
        <v>24.32</v>
      </c>
      <c r="T189" s="3">
        <v>0.11504424778761067</v>
      </c>
      <c r="U189" s="39" t="s">
        <v>166</v>
      </c>
      <c r="V189" s="39" t="b">
        <v>0</v>
      </c>
      <c r="W189" s="39" t="s">
        <v>191</v>
      </c>
      <c r="X189" s="39" t="s">
        <v>391</v>
      </c>
      <c r="Y189" s="4">
        <f t="shared" si="8"/>
        <v>-21.827200000000005</v>
      </c>
      <c r="Z189" s="39">
        <f t="shared" si="9"/>
        <v>-87.308800000000019</v>
      </c>
      <c r="AA189" s="4">
        <f t="shared" si="10"/>
        <v>216.69119999999998</v>
      </c>
      <c r="AB189" s="3">
        <f t="shared" si="11"/>
        <v>-0.40291806958473636</v>
      </c>
    </row>
    <row r="190" spans="1:28">
      <c r="A190" s="38">
        <v>44449</v>
      </c>
      <c r="B190" s="39" t="s">
        <v>48</v>
      </c>
      <c r="C190" s="2">
        <v>6</v>
      </c>
      <c r="D190" s="39" t="s">
        <v>70</v>
      </c>
      <c r="E190" s="39" t="s">
        <v>71</v>
      </c>
      <c r="F190" s="3">
        <v>0.14000000000000001</v>
      </c>
      <c r="G190" s="39" t="s">
        <v>99</v>
      </c>
      <c r="H190" s="39" t="s">
        <v>121</v>
      </c>
      <c r="I190" s="39" t="s">
        <v>122</v>
      </c>
      <c r="J190" s="4">
        <v>148</v>
      </c>
      <c r="K190" s="4">
        <v>201.28</v>
      </c>
      <c r="L190" s="4">
        <v>888</v>
      </c>
      <c r="M190" s="4">
        <v>1207.68</v>
      </c>
      <c r="N190">
        <v>10</v>
      </c>
      <c r="O190" s="39" t="s">
        <v>134</v>
      </c>
      <c r="P190" s="2">
        <v>2021</v>
      </c>
      <c r="Q190" s="4">
        <v>169.0752</v>
      </c>
      <c r="R190" s="4">
        <v>53.28</v>
      </c>
      <c r="S190" s="4">
        <v>319.68</v>
      </c>
      <c r="T190" s="3">
        <v>5.660377358490571E-2</v>
      </c>
      <c r="U190" s="39" t="s">
        <v>166</v>
      </c>
      <c r="V190" s="39" t="b">
        <v>0</v>
      </c>
      <c r="W190" s="39" t="s">
        <v>191</v>
      </c>
      <c r="X190" s="39" t="s">
        <v>394</v>
      </c>
      <c r="Y190" s="4">
        <f t="shared" si="8"/>
        <v>25.100799999999992</v>
      </c>
      <c r="Z190" s="39">
        <f t="shared" si="9"/>
        <v>150.60479999999995</v>
      </c>
      <c r="AA190" s="4">
        <f t="shared" si="10"/>
        <v>1038.6048000000001</v>
      </c>
      <c r="AB190" s="3">
        <f t="shared" si="11"/>
        <v>0.14500683994528038</v>
      </c>
    </row>
    <row r="191" spans="1:28">
      <c r="A191" s="38">
        <v>44449</v>
      </c>
      <c r="B191" s="39" t="s">
        <v>36</v>
      </c>
      <c r="C191" s="2">
        <v>9</v>
      </c>
      <c r="D191" s="39" t="s">
        <v>68</v>
      </c>
      <c r="E191" s="39" t="s">
        <v>71</v>
      </c>
      <c r="F191" s="3">
        <v>0.13</v>
      </c>
      <c r="G191" s="39" t="s">
        <v>86</v>
      </c>
      <c r="H191" s="39" t="s">
        <v>119</v>
      </c>
      <c r="I191" s="39" t="s">
        <v>123</v>
      </c>
      <c r="J191" s="4">
        <v>98</v>
      </c>
      <c r="K191" s="4">
        <v>103.88</v>
      </c>
      <c r="L191" s="4">
        <v>882</v>
      </c>
      <c r="M191" s="4">
        <v>934.92</v>
      </c>
      <c r="N191">
        <v>10</v>
      </c>
      <c r="O191" s="39" t="s">
        <v>134</v>
      </c>
      <c r="P191" s="2">
        <v>2021</v>
      </c>
      <c r="Q191" s="4">
        <v>121.53959999999999</v>
      </c>
      <c r="R191" s="4">
        <v>5.88</v>
      </c>
      <c r="S191" s="4">
        <v>52.92</v>
      </c>
      <c r="T191" s="3">
        <v>0.24242424242424246</v>
      </c>
      <c r="U191" s="39" t="s">
        <v>166</v>
      </c>
      <c r="V191" s="39" t="b">
        <v>0</v>
      </c>
      <c r="W191" s="39" t="s">
        <v>191</v>
      </c>
      <c r="X191" s="39" t="s">
        <v>392</v>
      </c>
      <c r="Y191" s="4">
        <f t="shared" si="8"/>
        <v>-7.6244000000000085</v>
      </c>
      <c r="Z191" s="39">
        <f t="shared" si="9"/>
        <v>-68.619600000000077</v>
      </c>
      <c r="AA191" s="4">
        <f t="shared" si="10"/>
        <v>813.38040000000001</v>
      </c>
      <c r="AB191" s="3">
        <f t="shared" si="11"/>
        <v>-8.4363478638039557E-2</v>
      </c>
    </row>
    <row r="192" spans="1:28">
      <c r="A192" s="38">
        <v>44449</v>
      </c>
      <c r="B192" s="39" t="s">
        <v>62</v>
      </c>
      <c r="C192" s="2">
        <v>2</v>
      </c>
      <c r="D192" s="39" t="s">
        <v>70</v>
      </c>
      <c r="E192" s="39" t="s">
        <v>71</v>
      </c>
      <c r="F192" s="3">
        <v>0.32</v>
      </c>
      <c r="G192" s="39" t="s">
        <v>115</v>
      </c>
      <c r="H192" s="39" t="s">
        <v>121</v>
      </c>
      <c r="I192" s="39" t="s">
        <v>125</v>
      </c>
      <c r="J192" s="4">
        <v>18</v>
      </c>
      <c r="K192" s="4">
        <v>24.66</v>
      </c>
      <c r="L192" s="4">
        <v>36</v>
      </c>
      <c r="M192" s="4">
        <v>49.32</v>
      </c>
      <c r="N192">
        <v>10</v>
      </c>
      <c r="O192" s="39" t="s">
        <v>134</v>
      </c>
      <c r="P192" s="2">
        <v>2021</v>
      </c>
      <c r="Q192" s="4">
        <v>15.782400000000001</v>
      </c>
      <c r="R192" s="4">
        <v>6.66</v>
      </c>
      <c r="S192" s="4">
        <v>13.32</v>
      </c>
      <c r="T192" s="3">
        <v>0.2857142857142857</v>
      </c>
      <c r="U192" s="39" t="s">
        <v>149</v>
      </c>
      <c r="V192" s="39" t="b">
        <v>0</v>
      </c>
      <c r="W192" s="39" t="s">
        <v>191</v>
      </c>
      <c r="X192" s="39" t="s">
        <v>393</v>
      </c>
      <c r="Y192" s="4">
        <f t="shared" si="8"/>
        <v>-1.2312000000000012</v>
      </c>
      <c r="Z192" s="39">
        <f t="shared" si="9"/>
        <v>-2.4624000000000024</v>
      </c>
      <c r="AA192" s="4">
        <f t="shared" si="10"/>
        <v>33.537599999999998</v>
      </c>
      <c r="AB192" s="3">
        <f t="shared" si="11"/>
        <v>-7.3422069557750186E-2</v>
      </c>
    </row>
    <row r="193" spans="1:28">
      <c r="A193" s="38">
        <v>44450</v>
      </c>
      <c r="B193" s="39" t="s">
        <v>36</v>
      </c>
      <c r="C193" s="2">
        <v>6</v>
      </c>
      <c r="D193" s="39" t="s">
        <v>68</v>
      </c>
      <c r="E193" s="39" t="s">
        <v>71</v>
      </c>
      <c r="F193" s="3">
        <v>0.38</v>
      </c>
      <c r="G193" s="39" t="s">
        <v>86</v>
      </c>
      <c r="H193" s="39" t="s">
        <v>119</v>
      </c>
      <c r="I193" s="39" t="s">
        <v>123</v>
      </c>
      <c r="J193" s="4">
        <v>98</v>
      </c>
      <c r="K193" s="4">
        <v>103.88</v>
      </c>
      <c r="L193" s="4">
        <v>588</v>
      </c>
      <c r="M193" s="4">
        <v>623.28</v>
      </c>
      <c r="N193">
        <v>11</v>
      </c>
      <c r="O193" s="39" t="s">
        <v>134</v>
      </c>
      <c r="P193" s="2">
        <v>2021</v>
      </c>
      <c r="Q193" s="4">
        <v>236.84639999999999</v>
      </c>
      <c r="R193" s="4">
        <v>5.88</v>
      </c>
      <c r="S193" s="4">
        <v>35.28</v>
      </c>
      <c r="T193" s="3">
        <v>7.4074074074074056E-2</v>
      </c>
      <c r="U193" s="39" t="s">
        <v>149</v>
      </c>
      <c r="V193" s="39" t="b">
        <v>0</v>
      </c>
      <c r="W193" s="39" t="s">
        <v>191</v>
      </c>
      <c r="X193" s="39" t="s">
        <v>395</v>
      </c>
      <c r="Y193" s="4">
        <f t="shared" si="8"/>
        <v>-33.594400000000007</v>
      </c>
      <c r="Z193" s="39">
        <f t="shared" si="9"/>
        <v>-201.56640000000004</v>
      </c>
      <c r="AA193" s="4">
        <f t="shared" si="10"/>
        <v>386.43359999999996</v>
      </c>
      <c r="AB193" s="3">
        <f t="shared" si="11"/>
        <v>-0.52160681679853949</v>
      </c>
    </row>
    <row r="194" spans="1:28">
      <c r="A194" s="38">
        <v>44452</v>
      </c>
      <c r="B194" s="39" t="s">
        <v>61</v>
      </c>
      <c r="C194" s="2">
        <v>7</v>
      </c>
      <c r="D194" s="39" t="s">
        <v>70</v>
      </c>
      <c r="E194" s="39" t="s">
        <v>138</v>
      </c>
      <c r="F194" s="3">
        <v>0.34</v>
      </c>
      <c r="G194" s="39" t="s">
        <v>114</v>
      </c>
      <c r="H194" s="39" t="s">
        <v>118</v>
      </c>
      <c r="I194" s="39" t="s">
        <v>122</v>
      </c>
      <c r="J194" s="4">
        <v>138</v>
      </c>
      <c r="K194" s="4">
        <v>173.88</v>
      </c>
      <c r="L194" s="4">
        <v>966</v>
      </c>
      <c r="M194" s="4">
        <v>1217.1600000000001</v>
      </c>
      <c r="N194">
        <v>13</v>
      </c>
      <c r="O194" s="39" t="s">
        <v>134</v>
      </c>
      <c r="P194" s="2">
        <v>2021</v>
      </c>
      <c r="Q194" s="4">
        <v>413.83440000000002</v>
      </c>
      <c r="R194" s="4">
        <v>35.880000000000003</v>
      </c>
      <c r="S194" s="4">
        <v>251.16</v>
      </c>
      <c r="T194" s="3">
        <v>0.27007299270072993</v>
      </c>
      <c r="U194" s="39" t="s">
        <v>166</v>
      </c>
      <c r="V194" s="39" t="b">
        <v>1</v>
      </c>
      <c r="W194" s="39" t="s">
        <v>191</v>
      </c>
      <c r="X194" s="39" t="s">
        <v>396</v>
      </c>
      <c r="Y194" s="4">
        <f t="shared" ref="Y194:Y257" si="12">(K194-(K194*F194)-J194)</f>
        <v>-23.239200000000011</v>
      </c>
      <c r="Z194" s="39">
        <f t="shared" ref="Z194:Z257" si="13">Y194*C194</f>
        <v>-162.67440000000008</v>
      </c>
      <c r="AA194" s="4">
        <f t="shared" ref="AA194:AA257" si="14">M194-Q194</f>
        <v>803.32560000000012</v>
      </c>
      <c r="AB194" s="3">
        <f t="shared" ref="AB194:AB257" si="15">IFERROR(Z194/AA194,0)</f>
        <v>-0.20250120250120257</v>
      </c>
    </row>
    <row r="195" spans="1:28">
      <c r="A195" s="38">
        <v>44454</v>
      </c>
      <c r="B195" s="39" t="s">
        <v>30</v>
      </c>
      <c r="C195" s="2">
        <v>6</v>
      </c>
      <c r="D195" s="39" t="s">
        <v>70</v>
      </c>
      <c r="E195" s="39" t="s">
        <v>71</v>
      </c>
      <c r="F195" s="3">
        <v>0.06</v>
      </c>
      <c r="G195" s="39" t="s">
        <v>80</v>
      </c>
      <c r="H195" s="39" t="s">
        <v>118</v>
      </c>
      <c r="I195" s="39" t="s">
        <v>122</v>
      </c>
      <c r="J195" s="4">
        <v>120</v>
      </c>
      <c r="K195" s="4">
        <v>162</v>
      </c>
      <c r="L195" s="4">
        <v>720</v>
      </c>
      <c r="M195" s="4">
        <v>972</v>
      </c>
      <c r="N195">
        <v>15</v>
      </c>
      <c r="O195" s="39" t="s">
        <v>134</v>
      </c>
      <c r="P195" s="2">
        <v>2021</v>
      </c>
      <c r="Q195" s="4">
        <v>58.32</v>
      </c>
      <c r="R195" s="4">
        <v>42</v>
      </c>
      <c r="S195" s="4">
        <v>252</v>
      </c>
      <c r="T195" s="3">
        <v>5.660377358490562E-2</v>
      </c>
      <c r="U195" s="39" t="s">
        <v>166</v>
      </c>
      <c r="V195" s="39" t="b">
        <v>0</v>
      </c>
      <c r="W195" s="39" t="s">
        <v>191</v>
      </c>
      <c r="X195" s="39" t="s">
        <v>397</v>
      </c>
      <c r="Y195" s="4">
        <f t="shared" si="12"/>
        <v>32.28</v>
      </c>
      <c r="Z195" s="39">
        <f t="shared" si="13"/>
        <v>193.68</v>
      </c>
      <c r="AA195" s="4">
        <f t="shared" si="14"/>
        <v>913.68</v>
      </c>
      <c r="AB195" s="3">
        <f t="shared" si="15"/>
        <v>0.21197793538219073</v>
      </c>
    </row>
    <row r="196" spans="1:28">
      <c r="A196" s="38">
        <v>44460</v>
      </c>
      <c r="B196" s="39" t="s">
        <v>34</v>
      </c>
      <c r="C196" s="2">
        <v>7</v>
      </c>
      <c r="D196" s="39" t="s">
        <v>68</v>
      </c>
      <c r="E196" s="39" t="s">
        <v>138</v>
      </c>
      <c r="F196" s="3">
        <v>0.12</v>
      </c>
      <c r="G196" s="39" t="s">
        <v>84</v>
      </c>
      <c r="H196" s="39" t="s">
        <v>117</v>
      </c>
      <c r="I196" s="39" t="s">
        <v>124</v>
      </c>
      <c r="J196" s="4">
        <v>61</v>
      </c>
      <c r="K196" s="4">
        <v>76.25</v>
      </c>
      <c r="L196" s="4">
        <v>427</v>
      </c>
      <c r="M196" s="4">
        <v>533.75</v>
      </c>
      <c r="N196">
        <v>21</v>
      </c>
      <c r="O196" s="39" t="s">
        <v>134</v>
      </c>
      <c r="P196" s="2">
        <v>2021</v>
      </c>
      <c r="Q196" s="4">
        <v>64.05</v>
      </c>
      <c r="R196" s="4">
        <v>15.25</v>
      </c>
      <c r="S196" s="4">
        <v>106.75</v>
      </c>
      <c r="T196" s="3">
        <v>0.26470588235294118</v>
      </c>
      <c r="U196" s="39" t="s">
        <v>166</v>
      </c>
      <c r="V196" s="39" t="b">
        <v>1</v>
      </c>
      <c r="W196" s="39" t="s">
        <v>191</v>
      </c>
      <c r="X196" s="39" t="s">
        <v>398</v>
      </c>
      <c r="Y196" s="4">
        <f t="shared" si="12"/>
        <v>6.0999999999999943</v>
      </c>
      <c r="Z196" s="39">
        <f t="shared" si="13"/>
        <v>42.69999999999996</v>
      </c>
      <c r="AA196" s="4">
        <f t="shared" si="14"/>
        <v>469.7</v>
      </c>
      <c r="AB196" s="3">
        <f t="shared" si="15"/>
        <v>9.0909090909090828E-2</v>
      </c>
    </row>
    <row r="197" spans="1:28">
      <c r="A197" s="38">
        <v>44461</v>
      </c>
      <c r="B197" s="39" t="s">
        <v>37</v>
      </c>
      <c r="C197" s="2">
        <v>2</v>
      </c>
      <c r="D197" s="39" t="s">
        <v>71</v>
      </c>
      <c r="E197" s="39" t="s">
        <v>138</v>
      </c>
      <c r="F197" s="3">
        <v>0.01</v>
      </c>
      <c r="G197" s="39" t="s">
        <v>87</v>
      </c>
      <c r="H197" s="39" t="s">
        <v>118</v>
      </c>
      <c r="I197" s="39" t="s">
        <v>123</v>
      </c>
      <c r="J197" s="4">
        <v>90</v>
      </c>
      <c r="K197" s="4">
        <v>115.2</v>
      </c>
      <c r="L197" s="4">
        <v>180</v>
      </c>
      <c r="M197" s="4">
        <v>230.4</v>
      </c>
      <c r="N197">
        <v>22</v>
      </c>
      <c r="O197" s="39" t="s">
        <v>134</v>
      </c>
      <c r="P197" s="2">
        <v>2021</v>
      </c>
      <c r="Q197" s="4">
        <v>2.3039999999999998</v>
      </c>
      <c r="R197" s="4">
        <v>25.2</v>
      </c>
      <c r="S197" s="4">
        <v>50.4</v>
      </c>
      <c r="T197" s="3">
        <v>5.660377358490562E-2</v>
      </c>
      <c r="U197" s="39" t="s">
        <v>165</v>
      </c>
      <c r="V197" s="39" t="b">
        <v>1</v>
      </c>
      <c r="W197" s="39" t="s">
        <v>191</v>
      </c>
      <c r="X197" s="39" t="s">
        <v>400</v>
      </c>
      <c r="Y197" s="4">
        <f t="shared" si="12"/>
        <v>24.048000000000002</v>
      </c>
      <c r="Z197" s="39">
        <f t="shared" si="13"/>
        <v>48.096000000000004</v>
      </c>
      <c r="AA197" s="4">
        <f t="shared" si="14"/>
        <v>228.096</v>
      </c>
      <c r="AB197" s="3">
        <f t="shared" si="15"/>
        <v>0.21085858585858588</v>
      </c>
    </row>
    <row r="198" spans="1:28">
      <c r="A198" s="38">
        <v>44461</v>
      </c>
      <c r="B198" s="39" t="s">
        <v>49</v>
      </c>
      <c r="C198" s="2">
        <v>4</v>
      </c>
      <c r="D198" s="39" t="s">
        <v>70</v>
      </c>
      <c r="E198" s="39" t="s">
        <v>138</v>
      </c>
      <c r="F198" s="3">
        <v>0.32</v>
      </c>
      <c r="G198" s="39" t="s">
        <v>101</v>
      </c>
      <c r="H198" s="39" t="s">
        <v>119</v>
      </c>
      <c r="I198" s="39" t="s">
        <v>123</v>
      </c>
      <c r="J198" s="4">
        <v>105</v>
      </c>
      <c r="K198" s="4">
        <v>142.80000000000001</v>
      </c>
      <c r="L198" s="4">
        <v>420</v>
      </c>
      <c r="M198" s="4">
        <v>571.20000000000005</v>
      </c>
      <c r="N198">
        <v>22</v>
      </c>
      <c r="O198" s="39" t="s">
        <v>134</v>
      </c>
      <c r="P198" s="2">
        <v>2021</v>
      </c>
      <c r="Q198" s="4">
        <v>182.78399999999999</v>
      </c>
      <c r="R198" s="4">
        <v>37.799999999999997</v>
      </c>
      <c r="S198" s="4">
        <v>151.19999999999999</v>
      </c>
      <c r="T198" s="3">
        <v>0.20634920634920631</v>
      </c>
      <c r="U198" s="39" t="s">
        <v>166</v>
      </c>
      <c r="V198" s="39" t="b">
        <v>1</v>
      </c>
      <c r="W198" s="39" t="s">
        <v>191</v>
      </c>
      <c r="X198" s="39" t="s">
        <v>399</v>
      </c>
      <c r="Y198" s="4">
        <f t="shared" si="12"/>
        <v>-7.8959999999999866</v>
      </c>
      <c r="Z198" s="39">
        <f t="shared" si="13"/>
        <v>-31.583999999999946</v>
      </c>
      <c r="AA198" s="4">
        <f t="shared" si="14"/>
        <v>388.41600000000005</v>
      </c>
      <c r="AB198" s="3">
        <f t="shared" si="15"/>
        <v>-8.1314878892733408E-2</v>
      </c>
    </row>
    <row r="199" spans="1:28">
      <c r="A199" s="38">
        <v>44462</v>
      </c>
      <c r="B199" s="39" t="s">
        <v>50</v>
      </c>
      <c r="C199" s="2">
        <v>12</v>
      </c>
      <c r="D199" s="39" t="s">
        <v>70</v>
      </c>
      <c r="E199" s="39" t="s">
        <v>138</v>
      </c>
      <c r="F199" s="3">
        <v>0.26</v>
      </c>
      <c r="G199" s="39" t="s">
        <v>102</v>
      </c>
      <c r="H199" s="39" t="s">
        <v>120</v>
      </c>
      <c r="I199" s="39" t="s">
        <v>125</v>
      </c>
      <c r="J199" s="4">
        <v>37</v>
      </c>
      <c r="K199" s="4">
        <v>49.21</v>
      </c>
      <c r="L199" s="4">
        <v>444</v>
      </c>
      <c r="M199" s="4">
        <v>590.52</v>
      </c>
      <c r="N199">
        <v>23</v>
      </c>
      <c r="O199" s="39" t="s">
        <v>134</v>
      </c>
      <c r="P199" s="2">
        <v>2021</v>
      </c>
      <c r="Q199" s="4">
        <v>153.5352</v>
      </c>
      <c r="R199" s="4">
        <v>12.21</v>
      </c>
      <c r="S199" s="4">
        <v>146.52000000000001</v>
      </c>
      <c r="T199" s="3">
        <v>0.25925925925925924</v>
      </c>
      <c r="U199" s="39" t="s">
        <v>166</v>
      </c>
      <c r="V199" s="39" t="b">
        <v>1</v>
      </c>
      <c r="W199" s="39" t="s">
        <v>191</v>
      </c>
      <c r="X199" s="39" t="s">
        <v>401</v>
      </c>
      <c r="Y199" s="4">
        <f t="shared" si="12"/>
        <v>-0.58460000000000178</v>
      </c>
      <c r="Z199" s="39">
        <f t="shared" si="13"/>
        <v>-7.0152000000000214</v>
      </c>
      <c r="AA199" s="4">
        <f t="shared" si="14"/>
        <v>436.98479999999995</v>
      </c>
      <c r="AB199" s="3">
        <f t="shared" si="15"/>
        <v>-1.6053647632595053E-2</v>
      </c>
    </row>
    <row r="200" spans="1:28">
      <c r="A200" s="38">
        <v>44462</v>
      </c>
      <c r="B200" s="39" t="s">
        <v>52</v>
      </c>
      <c r="C200" s="2">
        <v>7</v>
      </c>
      <c r="D200" s="39" t="s">
        <v>71</v>
      </c>
      <c r="E200" s="39" t="s">
        <v>71</v>
      </c>
      <c r="F200" s="3">
        <v>0.34</v>
      </c>
      <c r="G200" s="39" t="s">
        <v>104</v>
      </c>
      <c r="H200" s="39" t="s">
        <v>117</v>
      </c>
      <c r="I200" s="39" t="s">
        <v>122</v>
      </c>
      <c r="J200" s="4">
        <v>126</v>
      </c>
      <c r="K200" s="4">
        <v>162.54</v>
      </c>
      <c r="L200" s="4">
        <v>882</v>
      </c>
      <c r="M200" s="4">
        <v>1137.78</v>
      </c>
      <c r="N200">
        <v>23</v>
      </c>
      <c r="O200" s="39" t="s">
        <v>134</v>
      </c>
      <c r="P200" s="2">
        <v>2021</v>
      </c>
      <c r="Q200" s="4">
        <v>386.84519999999998</v>
      </c>
      <c r="R200" s="4">
        <v>36.54</v>
      </c>
      <c r="S200" s="4">
        <v>255.78</v>
      </c>
      <c r="T200" s="3">
        <v>0.25925925925925924</v>
      </c>
      <c r="U200" s="39" t="s">
        <v>166</v>
      </c>
      <c r="V200" s="39" t="b">
        <v>0</v>
      </c>
      <c r="W200" s="39" t="s">
        <v>191</v>
      </c>
      <c r="X200" s="39" t="s">
        <v>402</v>
      </c>
      <c r="Y200" s="4">
        <f t="shared" si="12"/>
        <v>-18.723600000000005</v>
      </c>
      <c r="Z200" s="39">
        <f t="shared" si="13"/>
        <v>-131.06520000000003</v>
      </c>
      <c r="AA200" s="4">
        <f t="shared" si="14"/>
        <v>750.9348</v>
      </c>
      <c r="AB200" s="3">
        <f t="shared" si="15"/>
        <v>-0.17453605825698854</v>
      </c>
    </row>
    <row r="201" spans="1:28">
      <c r="A201" s="38">
        <v>44466</v>
      </c>
      <c r="B201" s="39" t="s">
        <v>33</v>
      </c>
      <c r="C201" s="2">
        <v>1</v>
      </c>
      <c r="D201" s="39" t="s">
        <v>70</v>
      </c>
      <c r="E201" s="39" t="s">
        <v>138</v>
      </c>
      <c r="F201" s="3">
        <v>0.48</v>
      </c>
      <c r="G201" s="39" t="s">
        <v>83</v>
      </c>
      <c r="H201" s="39" t="s">
        <v>121</v>
      </c>
      <c r="I201" s="39" t="s">
        <v>124</v>
      </c>
      <c r="J201" s="4">
        <v>55</v>
      </c>
      <c r="K201" s="4">
        <v>58.3</v>
      </c>
      <c r="L201" s="4">
        <v>55</v>
      </c>
      <c r="M201" s="4">
        <v>58.3</v>
      </c>
      <c r="N201">
        <v>27</v>
      </c>
      <c r="O201" s="39" t="s">
        <v>134</v>
      </c>
      <c r="P201" s="2">
        <v>2021</v>
      </c>
      <c r="Q201" s="4">
        <v>27.984000000000002</v>
      </c>
      <c r="R201" s="4">
        <v>3.3</v>
      </c>
      <c r="S201" s="4">
        <v>3.3</v>
      </c>
      <c r="T201" s="3">
        <v>0.2</v>
      </c>
      <c r="U201" s="39" t="s">
        <v>166</v>
      </c>
      <c r="V201" s="39" t="b">
        <v>1</v>
      </c>
      <c r="W201" s="39" t="s">
        <v>191</v>
      </c>
      <c r="X201" s="39" t="s">
        <v>403</v>
      </c>
      <c r="Y201" s="4">
        <f t="shared" si="12"/>
        <v>-24.684000000000001</v>
      </c>
      <c r="Z201" s="39">
        <f t="shared" si="13"/>
        <v>-24.684000000000001</v>
      </c>
      <c r="AA201" s="4">
        <f t="shared" si="14"/>
        <v>30.315999999999995</v>
      </c>
      <c r="AB201" s="3">
        <f t="shared" si="15"/>
        <v>-0.81422351233672008</v>
      </c>
    </row>
    <row r="202" spans="1:28">
      <c r="A202" s="38">
        <v>44469</v>
      </c>
      <c r="B202" s="39" t="s">
        <v>29</v>
      </c>
      <c r="C202" s="2">
        <v>9</v>
      </c>
      <c r="D202" s="39" t="s">
        <v>71</v>
      </c>
      <c r="E202" s="39" t="s">
        <v>71</v>
      </c>
      <c r="F202" s="3">
        <v>0.5</v>
      </c>
      <c r="G202" s="39" t="s">
        <v>113</v>
      </c>
      <c r="H202" s="39" t="s">
        <v>120</v>
      </c>
      <c r="I202" s="39" t="s">
        <v>123</v>
      </c>
      <c r="J202" s="4">
        <v>112</v>
      </c>
      <c r="K202" s="4">
        <v>146.72</v>
      </c>
      <c r="L202" s="4">
        <v>1008</v>
      </c>
      <c r="M202" s="4">
        <v>1320.48</v>
      </c>
      <c r="N202">
        <v>30</v>
      </c>
      <c r="O202" s="39" t="s">
        <v>134</v>
      </c>
      <c r="P202" s="2">
        <v>2021</v>
      </c>
      <c r="Q202" s="4">
        <v>660.24</v>
      </c>
      <c r="R202" s="4">
        <v>34.72</v>
      </c>
      <c r="S202" s="4">
        <v>312.48</v>
      </c>
      <c r="T202" s="3">
        <v>0.21875000000000003</v>
      </c>
      <c r="U202" s="39" t="s">
        <v>149</v>
      </c>
      <c r="V202" s="39" t="b">
        <v>0</v>
      </c>
      <c r="W202" s="39" t="s">
        <v>191</v>
      </c>
      <c r="X202" s="39" t="s">
        <v>405</v>
      </c>
      <c r="Y202" s="4">
        <f t="shared" si="12"/>
        <v>-38.64</v>
      </c>
      <c r="Z202" s="39">
        <f t="shared" si="13"/>
        <v>-347.76</v>
      </c>
      <c r="AA202" s="4">
        <f t="shared" si="14"/>
        <v>660.24</v>
      </c>
      <c r="AB202" s="3">
        <f t="shared" si="15"/>
        <v>-0.52671755725190839</v>
      </c>
    </row>
    <row r="203" spans="1:28">
      <c r="A203" s="38">
        <v>44469</v>
      </c>
      <c r="B203" s="39" t="s">
        <v>35</v>
      </c>
      <c r="C203" s="2">
        <v>5</v>
      </c>
      <c r="D203" s="39" t="s">
        <v>71</v>
      </c>
      <c r="E203" s="39" t="s">
        <v>71</v>
      </c>
      <c r="F203" s="3">
        <v>0.47</v>
      </c>
      <c r="G203" s="39" t="s">
        <v>85</v>
      </c>
      <c r="H203" s="39" t="s">
        <v>119</v>
      </c>
      <c r="I203" s="39" t="s">
        <v>123</v>
      </c>
      <c r="J203" s="4">
        <v>75</v>
      </c>
      <c r="K203" s="4">
        <v>85.5</v>
      </c>
      <c r="L203" s="4">
        <v>375</v>
      </c>
      <c r="M203" s="4">
        <v>427.5</v>
      </c>
      <c r="N203">
        <v>30</v>
      </c>
      <c r="O203" s="39" t="s">
        <v>134</v>
      </c>
      <c r="P203" s="2">
        <v>2021</v>
      </c>
      <c r="Q203" s="4">
        <v>200.92500000000001</v>
      </c>
      <c r="R203" s="4">
        <v>10.5</v>
      </c>
      <c r="S203" s="4">
        <v>52.5</v>
      </c>
      <c r="T203" s="3">
        <v>0.26470588235294124</v>
      </c>
      <c r="U203" s="39" t="s">
        <v>166</v>
      </c>
      <c r="V203" s="39" t="b">
        <v>0</v>
      </c>
      <c r="W203" s="39" t="s">
        <v>191</v>
      </c>
      <c r="X203" s="39" t="s">
        <v>404</v>
      </c>
      <c r="Y203" s="4">
        <f t="shared" si="12"/>
        <v>-29.684999999999995</v>
      </c>
      <c r="Z203" s="39">
        <f t="shared" si="13"/>
        <v>-148.42499999999998</v>
      </c>
      <c r="AA203" s="4">
        <f t="shared" si="14"/>
        <v>226.57499999999999</v>
      </c>
      <c r="AB203" s="3">
        <f t="shared" si="15"/>
        <v>-0.6550810989738497</v>
      </c>
    </row>
    <row r="204" spans="1:28">
      <c r="A204" s="38">
        <v>44470</v>
      </c>
      <c r="B204" s="39" t="s">
        <v>48</v>
      </c>
      <c r="C204" s="2">
        <v>14</v>
      </c>
      <c r="D204" s="39" t="s">
        <v>71</v>
      </c>
      <c r="E204" s="39" t="s">
        <v>138</v>
      </c>
      <c r="F204" s="3">
        <v>0.14000000000000001</v>
      </c>
      <c r="G204" s="39" t="s">
        <v>99</v>
      </c>
      <c r="H204" s="39" t="s">
        <v>121</v>
      </c>
      <c r="I204" s="39" t="s">
        <v>122</v>
      </c>
      <c r="J204" s="4">
        <v>148</v>
      </c>
      <c r="K204" s="4">
        <v>201.28</v>
      </c>
      <c r="L204" s="4">
        <v>2072</v>
      </c>
      <c r="M204" s="4">
        <v>2817.92</v>
      </c>
      <c r="N204">
        <v>1</v>
      </c>
      <c r="O204" s="39" t="s">
        <v>135</v>
      </c>
      <c r="P204" s="2">
        <v>2021</v>
      </c>
      <c r="Q204" s="4">
        <v>394.50880000000001</v>
      </c>
      <c r="R204" s="4">
        <v>53.28</v>
      </c>
      <c r="S204" s="4">
        <v>745.92</v>
      </c>
      <c r="T204" s="3">
        <v>0.24812030075187971</v>
      </c>
      <c r="U204" s="39" t="s">
        <v>149</v>
      </c>
      <c r="V204" s="39" t="b">
        <v>1</v>
      </c>
      <c r="W204" s="39" t="s">
        <v>189</v>
      </c>
      <c r="X204" s="39" t="s">
        <v>406</v>
      </c>
      <c r="Y204" s="4">
        <f t="shared" si="12"/>
        <v>25.100799999999992</v>
      </c>
      <c r="Z204" s="39">
        <f t="shared" si="13"/>
        <v>351.41119999999989</v>
      </c>
      <c r="AA204" s="4">
        <f t="shared" si="14"/>
        <v>2423.4112</v>
      </c>
      <c r="AB204" s="3">
        <f t="shared" si="15"/>
        <v>0.14500683994528038</v>
      </c>
    </row>
    <row r="205" spans="1:28">
      <c r="A205" s="38">
        <v>44471</v>
      </c>
      <c r="B205" s="39" t="s">
        <v>29</v>
      </c>
      <c r="C205" s="2">
        <v>15</v>
      </c>
      <c r="D205" s="39" t="s">
        <v>70</v>
      </c>
      <c r="E205" s="39" t="s">
        <v>71</v>
      </c>
      <c r="F205" s="3">
        <v>0.28000000000000003</v>
      </c>
      <c r="G205" s="39" t="s">
        <v>113</v>
      </c>
      <c r="H205" s="39" t="s">
        <v>120</v>
      </c>
      <c r="I205" s="39" t="s">
        <v>123</v>
      </c>
      <c r="J205" s="4">
        <v>112</v>
      </c>
      <c r="K205" s="4">
        <v>146.72</v>
      </c>
      <c r="L205" s="4">
        <v>1680</v>
      </c>
      <c r="M205" s="4">
        <v>2200.8000000000002</v>
      </c>
      <c r="N205">
        <v>2</v>
      </c>
      <c r="O205" s="39" t="s">
        <v>135</v>
      </c>
      <c r="P205" s="2">
        <v>2021</v>
      </c>
      <c r="Q205" s="4">
        <v>616.22400000000005</v>
      </c>
      <c r="R205" s="4">
        <v>34.72</v>
      </c>
      <c r="S205" s="4">
        <v>520.79999999999995</v>
      </c>
      <c r="T205" s="3">
        <v>0.22480620155038755</v>
      </c>
      <c r="U205" s="39" t="s">
        <v>166</v>
      </c>
      <c r="V205" s="39" t="b">
        <v>0</v>
      </c>
      <c r="W205" s="39" t="s">
        <v>189</v>
      </c>
      <c r="X205" s="39" t="s">
        <v>407</v>
      </c>
      <c r="Y205" s="4">
        <f t="shared" si="12"/>
        <v>-6.3616000000000099</v>
      </c>
      <c r="Z205" s="39">
        <f t="shared" si="13"/>
        <v>-95.424000000000149</v>
      </c>
      <c r="AA205" s="4">
        <f t="shared" si="14"/>
        <v>1584.576</v>
      </c>
      <c r="AB205" s="3">
        <f t="shared" si="15"/>
        <v>-6.0220525869380925E-2</v>
      </c>
    </row>
    <row r="206" spans="1:28">
      <c r="A206" s="38">
        <v>44472</v>
      </c>
      <c r="B206" s="39" t="s">
        <v>60</v>
      </c>
      <c r="C206" s="2">
        <v>9</v>
      </c>
      <c r="D206" s="39" t="s">
        <v>70</v>
      </c>
      <c r="E206" s="39" t="s">
        <v>71</v>
      </c>
      <c r="F206" s="3">
        <v>0.21</v>
      </c>
      <c r="G206" s="39" t="s">
        <v>112</v>
      </c>
      <c r="H206" s="39" t="s">
        <v>120</v>
      </c>
      <c r="I206" s="39" t="s">
        <v>122</v>
      </c>
      <c r="J206" s="4">
        <v>150</v>
      </c>
      <c r="K206" s="4">
        <v>210</v>
      </c>
      <c r="L206" s="4">
        <v>1350</v>
      </c>
      <c r="M206" s="4">
        <v>1890</v>
      </c>
      <c r="N206">
        <v>3</v>
      </c>
      <c r="O206" s="39" t="s">
        <v>135</v>
      </c>
      <c r="P206" s="2">
        <v>2021</v>
      </c>
      <c r="Q206" s="4">
        <v>396.9</v>
      </c>
      <c r="R206" s="4">
        <v>60</v>
      </c>
      <c r="S206" s="4">
        <v>540</v>
      </c>
      <c r="T206" s="3">
        <v>5.6603773584905613E-2</v>
      </c>
      <c r="U206" s="39" t="s">
        <v>165</v>
      </c>
      <c r="V206" s="39" t="b">
        <v>0</v>
      </c>
      <c r="W206" s="39" t="s">
        <v>189</v>
      </c>
      <c r="X206" s="39" t="s">
        <v>408</v>
      </c>
      <c r="Y206" s="4">
        <f t="shared" si="12"/>
        <v>15.900000000000006</v>
      </c>
      <c r="Z206" s="39">
        <f t="shared" si="13"/>
        <v>143.10000000000005</v>
      </c>
      <c r="AA206" s="4">
        <f t="shared" si="14"/>
        <v>1493.1</v>
      </c>
      <c r="AB206" s="3">
        <f t="shared" si="15"/>
        <v>9.5840867992766768E-2</v>
      </c>
    </row>
    <row r="207" spans="1:28">
      <c r="A207" s="38">
        <v>44475</v>
      </c>
      <c r="B207" s="39" t="s">
        <v>24</v>
      </c>
      <c r="C207" s="2">
        <v>1</v>
      </c>
      <c r="D207" s="39" t="s">
        <v>70</v>
      </c>
      <c r="E207" s="39" t="s">
        <v>71</v>
      </c>
      <c r="F207" s="3">
        <v>0.17</v>
      </c>
      <c r="G207" s="39" t="s">
        <v>77</v>
      </c>
      <c r="H207" s="39" t="s">
        <v>121</v>
      </c>
      <c r="I207" s="39" t="s">
        <v>125</v>
      </c>
      <c r="J207" s="4">
        <v>5</v>
      </c>
      <c r="K207" s="4">
        <v>6.7</v>
      </c>
      <c r="L207" s="4">
        <v>5</v>
      </c>
      <c r="M207" s="4">
        <v>6.7</v>
      </c>
      <c r="N207">
        <v>6</v>
      </c>
      <c r="O207" s="39" t="s">
        <v>135</v>
      </c>
      <c r="P207" s="2">
        <v>2021</v>
      </c>
      <c r="Q207" s="4">
        <v>1.139</v>
      </c>
      <c r="R207" s="4">
        <v>1.7</v>
      </c>
      <c r="S207" s="4">
        <v>1.7</v>
      </c>
      <c r="T207" s="3">
        <v>0.12280701754385964</v>
      </c>
      <c r="U207" s="39" t="s">
        <v>165</v>
      </c>
      <c r="V207" s="39" t="b">
        <v>0</v>
      </c>
      <c r="W207" s="39" t="s">
        <v>189</v>
      </c>
      <c r="X207" s="39" t="s">
        <v>409</v>
      </c>
      <c r="Y207" s="4">
        <f t="shared" si="12"/>
        <v>0.56099999999999994</v>
      </c>
      <c r="Z207" s="39">
        <f t="shared" si="13"/>
        <v>0.56099999999999994</v>
      </c>
      <c r="AA207" s="4">
        <f t="shared" si="14"/>
        <v>5.5609999999999999</v>
      </c>
      <c r="AB207" s="3">
        <f t="shared" si="15"/>
        <v>0.10088113648624347</v>
      </c>
    </row>
    <row r="208" spans="1:28">
      <c r="A208" s="38">
        <v>44475</v>
      </c>
      <c r="B208" s="39" t="s">
        <v>63</v>
      </c>
      <c r="C208" s="2">
        <v>12</v>
      </c>
      <c r="D208" s="39" t="s">
        <v>71</v>
      </c>
      <c r="E208" s="39" t="s">
        <v>71</v>
      </c>
      <c r="F208" s="3">
        <v>0.53</v>
      </c>
      <c r="G208" s="39" t="s">
        <v>116</v>
      </c>
      <c r="H208" s="39" t="s">
        <v>121</v>
      </c>
      <c r="I208" s="39" t="s">
        <v>123</v>
      </c>
      <c r="J208" s="4">
        <v>90</v>
      </c>
      <c r="K208" s="4">
        <v>96.3</v>
      </c>
      <c r="L208" s="4">
        <v>1080</v>
      </c>
      <c r="M208" s="4">
        <v>1155.5999999999999</v>
      </c>
      <c r="N208">
        <v>6</v>
      </c>
      <c r="O208" s="39" t="s">
        <v>135</v>
      </c>
      <c r="P208" s="2">
        <v>2021</v>
      </c>
      <c r="Q208" s="4">
        <v>612.46799999999996</v>
      </c>
      <c r="R208" s="4">
        <v>6.3</v>
      </c>
      <c r="S208" s="4">
        <v>75.599999999999994</v>
      </c>
      <c r="T208" s="3">
        <v>0.23664122137404581</v>
      </c>
      <c r="U208" s="39" t="s">
        <v>149</v>
      </c>
      <c r="V208" s="39" t="b">
        <v>0</v>
      </c>
      <c r="W208" s="39" t="s">
        <v>189</v>
      </c>
      <c r="X208" s="39" t="s">
        <v>410</v>
      </c>
      <c r="Y208" s="4">
        <f t="shared" si="12"/>
        <v>-44.739000000000004</v>
      </c>
      <c r="Z208" s="39">
        <f t="shared" si="13"/>
        <v>-536.86800000000005</v>
      </c>
      <c r="AA208" s="4">
        <f t="shared" si="14"/>
        <v>543.13199999999995</v>
      </c>
      <c r="AB208" s="3">
        <f t="shared" si="15"/>
        <v>-0.98846689202624793</v>
      </c>
    </row>
    <row r="209" spans="1:28">
      <c r="A209" s="38">
        <v>44476</v>
      </c>
      <c r="B209" s="39" t="s">
        <v>62</v>
      </c>
      <c r="C209" s="2">
        <v>6</v>
      </c>
      <c r="D209" s="39" t="s">
        <v>70</v>
      </c>
      <c r="E209" s="39" t="s">
        <v>138</v>
      </c>
      <c r="F209" s="3">
        <v>0.16</v>
      </c>
      <c r="G209" s="39" t="s">
        <v>115</v>
      </c>
      <c r="H209" s="39" t="s">
        <v>121</v>
      </c>
      <c r="I209" s="39" t="s">
        <v>125</v>
      </c>
      <c r="J209" s="4">
        <v>18</v>
      </c>
      <c r="K209" s="4">
        <v>24.66</v>
      </c>
      <c r="L209" s="4">
        <v>108</v>
      </c>
      <c r="M209" s="4">
        <v>147.96</v>
      </c>
      <c r="N209">
        <v>7</v>
      </c>
      <c r="O209" s="39" t="s">
        <v>135</v>
      </c>
      <c r="P209" s="2">
        <v>2021</v>
      </c>
      <c r="Q209" s="4">
        <v>23.6736</v>
      </c>
      <c r="R209" s="4">
        <v>6.66</v>
      </c>
      <c r="S209" s="4">
        <v>39.96</v>
      </c>
      <c r="T209" s="3">
        <v>0.26470588235294118</v>
      </c>
      <c r="U209" s="39" t="s">
        <v>166</v>
      </c>
      <c r="V209" s="39" t="b">
        <v>1</v>
      </c>
      <c r="W209" s="39" t="s">
        <v>189</v>
      </c>
      <c r="X209" s="39" t="s">
        <v>411</v>
      </c>
      <c r="Y209" s="4">
        <f t="shared" si="12"/>
        <v>2.7144000000000013</v>
      </c>
      <c r="Z209" s="39">
        <f t="shared" si="13"/>
        <v>16.286400000000008</v>
      </c>
      <c r="AA209" s="4">
        <f t="shared" si="14"/>
        <v>124.28640000000001</v>
      </c>
      <c r="AB209" s="3">
        <f t="shared" si="15"/>
        <v>0.13103927702467852</v>
      </c>
    </row>
    <row r="210" spans="1:28">
      <c r="A210" s="38">
        <v>44478</v>
      </c>
      <c r="B210" s="39" t="s">
        <v>21</v>
      </c>
      <c r="C210" s="2">
        <v>5</v>
      </c>
      <c r="D210" s="39" t="s">
        <v>70</v>
      </c>
      <c r="E210" s="39" t="s">
        <v>138</v>
      </c>
      <c r="F210" s="3">
        <v>0.24</v>
      </c>
      <c r="G210" s="39" t="s">
        <v>74</v>
      </c>
      <c r="H210" s="39" t="s">
        <v>118</v>
      </c>
      <c r="I210" s="39" t="s">
        <v>123</v>
      </c>
      <c r="J210" s="4">
        <v>72</v>
      </c>
      <c r="K210" s="4">
        <v>79.92</v>
      </c>
      <c r="L210" s="4">
        <v>360</v>
      </c>
      <c r="M210" s="4">
        <v>399.6</v>
      </c>
      <c r="N210">
        <v>9</v>
      </c>
      <c r="O210" s="39" t="s">
        <v>135</v>
      </c>
      <c r="P210" s="2">
        <v>2021</v>
      </c>
      <c r="Q210" s="4">
        <v>95.903999999999996</v>
      </c>
      <c r="R210" s="4">
        <v>7.92</v>
      </c>
      <c r="S210" s="4">
        <v>39.6</v>
      </c>
      <c r="T210" s="3">
        <v>0.23664122137404575</v>
      </c>
      <c r="U210" s="39" t="s">
        <v>149</v>
      </c>
      <c r="V210" s="39" t="b">
        <v>1</v>
      </c>
      <c r="W210" s="39" t="s">
        <v>189</v>
      </c>
      <c r="X210" s="39" t="s">
        <v>413</v>
      </c>
      <c r="Y210" s="4">
        <f t="shared" si="12"/>
        <v>-11.260800000000003</v>
      </c>
      <c r="Z210" s="39">
        <f t="shared" si="13"/>
        <v>-56.304000000000016</v>
      </c>
      <c r="AA210" s="4">
        <f t="shared" si="14"/>
        <v>303.69600000000003</v>
      </c>
      <c r="AB210" s="3">
        <f t="shared" si="15"/>
        <v>-0.18539592223802753</v>
      </c>
    </row>
    <row r="211" spans="1:28">
      <c r="A211" s="38">
        <v>44478</v>
      </c>
      <c r="B211" s="39" t="s">
        <v>38</v>
      </c>
      <c r="C211" s="2">
        <v>11</v>
      </c>
      <c r="D211" s="39" t="s">
        <v>71</v>
      </c>
      <c r="E211" s="39" t="s">
        <v>138</v>
      </c>
      <c r="F211" s="3">
        <v>0.13</v>
      </c>
      <c r="G211" s="39" t="s">
        <v>88</v>
      </c>
      <c r="H211" s="39" t="s">
        <v>121</v>
      </c>
      <c r="I211" s="39" t="s">
        <v>123</v>
      </c>
      <c r="J211" s="4">
        <v>89</v>
      </c>
      <c r="K211" s="4">
        <v>117.48</v>
      </c>
      <c r="L211" s="4">
        <v>979</v>
      </c>
      <c r="M211" s="4">
        <v>1292.28</v>
      </c>
      <c r="N211">
        <v>9</v>
      </c>
      <c r="O211" s="39" t="s">
        <v>135</v>
      </c>
      <c r="P211" s="2">
        <v>2021</v>
      </c>
      <c r="Q211" s="4">
        <v>167.99639999999999</v>
      </c>
      <c r="R211" s="4">
        <v>28.48</v>
      </c>
      <c r="S211" s="4">
        <v>313.27999999999997</v>
      </c>
      <c r="T211" s="3">
        <v>0.2857142857142857</v>
      </c>
      <c r="U211" s="39" t="s">
        <v>166</v>
      </c>
      <c r="V211" s="39" t="b">
        <v>1</v>
      </c>
      <c r="W211" s="39" t="s">
        <v>189</v>
      </c>
      <c r="X211" s="39" t="s">
        <v>412</v>
      </c>
      <c r="Y211" s="4">
        <f t="shared" si="12"/>
        <v>13.207599999999999</v>
      </c>
      <c r="Z211" s="39">
        <f t="shared" si="13"/>
        <v>145.28359999999998</v>
      </c>
      <c r="AA211" s="4">
        <f t="shared" si="14"/>
        <v>1124.2836</v>
      </c>
      <c r="AB211" s="3">
        <f t="shared" si="15"/>
        <v>0.12922326715430163</v>
      </c>
    </row>
    <row r="212" spans="1:28">
      <c r="A212" s="38">
        <v>44479</v>
      </c>
      <c r="B212" s="39" t="s">
        <v>24</v>
      </c>
      <c r="C212" s="2">
        <v>14</v>
      </c>
      <c r="D212" s="39" t="s">
        <v>70</v>
      </c>
      <c r="E212" s="39" t="s">
        <v>138</v>
      </c>
      <c r="F212" s="3">
        <v>0.2</v>
      </c>
      <c r="G212" s="39" t="s">
        <v>77</v>
      </c>
      <c r="H212" s="39" t="s">
        <v>121</v>
      </c>
      <c r="I212" s="39" t="s">
        <v>125</v>
      </c>
      <c r="J212" s="4">
        <v>5</v>
      </c>
      <c r="K212" s="4">
        <v>6.7</v>
      </c>
      <c r="L212" s="4">
        <v>70</v>
      </c>
      <c r="M212" s="4">
        <v>93.8</v>
      </c>
      <c r="N212">
        <v>10</v>
      </c>
      <c r="O212" s="39" t="s">
        <v>135</v>
      </c>
      <c r="P212" s="2">
        <v>2021</v>
      </c>
      <c r="Q212" s="4">
        <v>18.760000000000002</v>
      </c>
      <c r="R212" s="4">
        <v>1.7</v>
      </c>
      <c r="S212" s="4">
        <v>23.8</v>
      </c>
      <c r="T212" s="3">
        <v>0.2537313432835821</v>
      </c>
      <c r="U212" s="39" t="s">
        <v>166</v>
      </c>
      <c r="V212" s="39" t="b">
        <v>1</v>
      </c>
      <c r="W212" s="39" t="s">
        <v>189</v>
      </c>
      <c r="X212" s="39" t="s">
        <v>414</v>
      </c>
      <c r="Y212" s="4">
        <f t="shared" si="12"/>
        <v>0.36000000000000032</v>
      </c>
      <c r="Z212" s="39">
        <f t="shared" si="13"/>
        <v>5.0400000000000045</v>
      </c>
      <c r="AA212" s="4">
        <f t="shared" si="14"/>
        <v>75.039999999999992</v>
      </c>
      <c r="AB212" s="3">
        <f t="shared" si="15"/>
        <v>6.7164179104477681E-2</v>
      </c>
    </row>
    <row r="213" spans="1:28">
      <c r="A213" s="38">
        <v>44480</v>
      </c>
      <c r="B213" s="39" t="s">
        <v>51</v>
      </c>
      <c r="C213" s="2">
        <v>15</v>
      </c>
      <c r="D213" s="39" t="s">
        <v>70</v>
      </c>
      <c r="E213" s="39" t="s">
        <v>138</v>
      </c>
      <c r="F213" s="3">
        <v>0.24</v>
      </c>
      <c r="G213" s="39" t="s">
        <v>103</v>
      </c>
      <c r="H213" s="39" t="s">
        <v>120</v>
      </c>
      <c r="I213" s="39" t="s">
        <v>124</v>
      </c>
      <c r="J213" s="4">
        <v>44</v>
      </c>
      <c r="K213" s="4">
        <v>48.4</v>
      </c>
      <c r="L213" s="4">
        <v>660</v>
      </c>
      <c r="M213" s="4">
        <v>726</v>
      </c>
      <c r="N213">
        <v>11</v>
      </c>
      <c r="O213" s="39" t="s">
        <v>135</v>
      </c>
      <c r="P213" s="2">
        <v>2021</v>
      </c>
      <c r="Q213" s="4">
        <v>174.24</v>
      </c>
      <c r="R213" s="4">
        <v>4.4000000000000004</v>
      </c>
      <c r="S213" s="4">
        <v>66</v>
      </c>
      <c r="T213" s="3">
        <v>6.5420560747663531E-2</v>
      </c>
      <c r="U213" s="39" t="s">
        <v>149</v>
      </c>
      <c r="V213" s="39" t="b">
        <v>1</v>
      </c>
      <c r="W213" s="39" t="s">
        <v>189</v>
      </c>
      <c r="X213" s="39" t="s">
        <v>415</v>
      </c>
      <c r="Y213" s="4">
        <f t="shared" si="12"/>
        <v>-7.2160000000000011</v>
      </c>
      <c r="Z213" s="39">
        <f t="shared" si="13"/>
        <v>-108.24000000000001</v>
      </c>
      <c r="AA213" s="4">
        <f t="shared" si="14"/>
        <v>551.76</v>
      </c>
      <c r="AB213" s="3">
        <f t="shared" si="15"/>
        <v>-0.19617224880382778</v>
      </c>
    </row>
    <row r="214" spans="1:28">
      <c r="A214" s="38">
        <v>44481</v>
      </c>
      <c r="B214" s="39" t="s">
        <v>46</v>
      </c>
      <c r="C214" s="2">
        <v>8</v>
      </c>
      <c r="D214" s="39" t="s">
        <v>71</v>
      </c>
      <c r="E214" s="39" t="s">
        <v>71</v>
      </c>
      <c r="F214" s="3">
        <v>0.44</v>
      </c>
      <c r="G214" s="39" t="s">
        <v>97</v>
      </c>
      <c r="H214" s="39" t="s">
        <v>121</v>
      </c>
      <c r="I214" s="39" t="s">
        <v>124</v>
      </c>
      <c r="J214" s="4">
        <v>48</v>
      </c>
      <c r="K214" s="4">
        <v>57.12</v>
      </c>
      <c r="L214" s="4">
        <v>384</v>
      </c>
      <c r="M214" s="4">
        <v>456.96</v>
      </c>
      <c r="N214">
        <v>12</v>
      </c>
      <c r="O214" s="39" t="s">
        <v>135</v>
      </c>
      <c r="P214" s="2">
        <v>2021</v>
      </c>
      <c r="Q214" s="4">
        <v>201.0624</v>
      </c>
      <c r="R214" s="4">
        <v>9.1199999999999992</v>
      </c>
      <c r="S214" s="4">
        <v>72.959999999999994</v>
      </c>
      <c r="T214" s="3">
        <v>0.27007299270072993</v>
      </c>
      <c r="U214" s="39" t="s">
        <v>166</v>
      </c>
      <c r="V214" s="39" t="b">
        <v>0</v>
      </c>
      <c r="W214" s="39" t="s">
        <v>189</v>
      </c>
      <c r="X214" s="39" t="s">
        <v>416</v>
      </c>
      <c r="Y214" s="4">
        <f t="shared" si="12"/>
        <v>-16.012800000000002</v>
      </c>
      <c r="Z214" s="39">
        <f t="shared" si="13"/>
        <v>-128.10240000000002</v>
      </c>
      <c r="AA214" s="4">
        <f t="shared" si="14"/>
        <v>255.89759999999998</v>
      </c>
      <c r="AB214" s="3">
        <f t="shared" si="15"/>
        <v>-0.50060024009603854</v>
      </c>
    </row>
    <row r="215" spans="1:28">
      <c r="A215" s="38">
        <v>44486</v>
      </c>
      <c r="B215" s="39" t="s">
        <v>36</v>
      </c>
      <c r="C215" s="2">
        <v>13</v>
      </c>
      <c r="D215" s="39" t="s">
        <v>70</v>
      </c>
      <c r="E215" s="39" t="s">
        <v>71</v>
      </c>
      <c r="F215" s="3">
        <v>0.52</v>
      </c>
      <c r="G215" s="39" t="s">
        <v>86</v>
      </c>
      <c r="H215" s="39" t="s">
        <v>119</v>
      </c>
      <c r="I215" s="39" t="s">
        <v>123</v>
      </c>
      <c r="J215" s="4">
        <v>98</v>
      </c>
      <c r="K215" s="4">
        <v>103.88</v>
      </c>
      <c r="L215" s="4">
        <v>1274</v>
      </c>
      <c r="M215" s="4">
        <v>1350.44</v>
      </c>
      <c r="N215">
        <v>17</v>
      </c>
      <c r="O215" s="39" t="s">
        <v>135</v>
      </c>
      <c r="P215" s="2">
        <v>2021</v>
      </c>
      <c r="Q215" s="4">
        <v>702.22879999999998</v>
      </c>
      <c r="R215" s="4">
        <v>5.88</v>
      </c>
      <c r="S215" s="4">
        <v>76.44</v>
      </c>
      <c r="T215" s="3">
        <v>9.9099099099099114E-2</v>
      </c>
      <c r="U215" s="39" t="s">
        <v>166</v>
      </c>
      <c r="V215" s="39" t="b">
        <v>0</v>
      </c>
      <c r="W215" s="39" t="s">
        <v>189</v>
      </c>
      <c r="X215" s="39" t="s">
        <v>417</v>
      </c>
      <c r="Y215" s="4">
        <f t="shared" si="12"/>
        <v>-48.137600000000006</v>
      </c>
      <c r="Z215" s="39">
        <f t="shared" si="13"/>
        <v>-625.78880000000004</v>
      </c>
      <c r="AA215" s="4">
        <f t="shared" si="14"/>
        <v>648.21120000000008</v>
      </c>
      <c r="AB215" s="3">
        <f t="shared" si="15"/>
        <v>-0.96540880503144644</v>
      </c>
    </row>
    <row r="216" spans="1:28">
      <c r="A216" s="38">
        <v>44487</v>
      </c>
      <c r="B216" s="39" t="s">
        <v>27</v>
      </c>
      <c r="C216" s="2">
        <v>6</v>
      </c>
      <c r="D216" s="39" t="s">
        <v>71</v>
      </c>
      <c r="E216" s="39" t="s">
        <v>138</v>
      </c>
      <c r="F216" s="3">
        <v>0.16</v>
      </c>
      <c r="G216" s="39" t="s">
        <v>100</v>
      </c>
      <c r="H216" s="39" t="s">
        <v>117</v>
      </c>
      <c r="I216" s="39" t="s">
        <v>125</v>
      </c>
      <c r="J216" s="4">
        <v>7</v>
      </c>
      <c r="K216" s="4">
        <v>8.33</v>
      </c>
      <c r="L216" s="4">
        <v>42</v>
      </c>
      <c r="M216" s="4">
        <v>49.98</v>
      </c>
      <c r="N216">
        <v>18</v>
      </c>
      <c r="O216" s="39" t="s">
        <v>135</v>
      </c>
      <c r="P216" s="2">
        <v>2021</v>
      </c>
      <c r="Q216" s="4">
        <v>7.9968000000000004</v>
      </c>
      <c r="R216" s="4">
        <v>1.33</v>
      </c>
      <c r="S216" s="4">
        <v>7.98</v>
      </c>
      <c r="T216" s="3">
        <v>0.24242424242424246</v>
      </c>
      <c r="U216" s="39" t="s">
        <v>166</v>
      </c>
      <c r="V216" s="39" t="b">
        <v>1</v>
      </c>
      <c r="W216" s="39" t="s">
        <v>189</v>
      </c>
      <c r="X216" s="39" t="s">
        <v>419</v>
      </c>
      <c r="Y216" s="4">
        <f t="shared" si="12"/>
        <v>-2.7999999999996916E-3</v>
      </c>
      <c r="Z216" s="39">
        <f t="shared" si="13"/>
        <v>-1.679999999999815E-2</v>
      </c>
      <c r="AA216" s="4">
        <f t="shared" si="14"/>
        <v>41.983199999999997</v>
      </c>
      <c r="AB216" s="3">
        <f t="shared" si="15"/>
        <v>-4.001600640255662E-4</v>
      </c>
    </row>
    <row r="217" spans="1:28">
      <c r="A217" s="38">
        <v>44487</v>
      </c>
      <c r="B217" s="39" t="s">
        <v>52</v>
      </c>
      <c r="C217" s="2">
        <v>13</v>
      </c>
      <c r="D217" s="39" t="s">
        <v>71</v>
      </c>
      <c r="E217" s="39" t="s">
        <v>138</v>
      </c>
      <c r="F217" s="3">
        <v>0.16</v>
      </c>
      <c r="G217" s="39" t="s">
        <v>104</v>
      </c>
      <c r="H217" s="39" t="s">
        <v>117</v>
      </c>
      <c r="I217" s="39" t="s">
        <v>122</v>
      </c>
      <c r="J217" s="4">
        <v>126</v>
      </c>
      <c r="K217" s="4">
        <v>162.54</v>
      </c>
      <c r="L217" s="4">
        <v>1638</v>
      </c>
      <c r="M217" s="4">
        <v>2113.02</v>
      </c>
      <c r="N217">
        <v>18</v>
      </c>
      <c r="O217" s="39" t="s">
        <v>135</v>
      </c>
      <c r="P217" s="2">
        <v>2021</v>
      </c>
      <c r="Q217" s="4">
        <v>338.08319999999998</v>
      </c>
      <c r="R217" s="4">
        <v>36.54</v>
      </c>
      <c r="S217" s="4">
        <v>475.02</v>
      </c>
      <c r="T217" s="3">
        <v>0.25373134328358216</v>
      </c>
      <c r="U217" s="39" t="s">
        <v>149</v>
      </c>
      <c r="V217" s="39" t="b">
        <v>1</v>
      </c>
      <c r="W217" s="39" t="s">
        <v>189</v>
      </c>
      <c r="X217" s="39" t="s">
        <v>418</v>
      </c>
      <c r="Y217" s="4">
        <f t="shared" si="12"/>
        <v>10.533599999999979</v>
      </c>
      <c r="Z217" s="39">
        <f t="shared" si="13"/>
        <v>136.93679999999972</v>
      </c>
      <c r="AA217" s="4">
        <f t="shared" si="14"/>
        <v>1774.9367999999999</v>
      </c>
      <c r="AB217" s="3">
        <f t="shared" si="15"/>
        <v>7.7150239940937462E-2</v>
      </c>
    </row>
    <row r="218" spans="1:28">
      <c r="A218" s="38">
        <v>44491</v>
      </c>
      <c r="B218" s="39" t="s">
        <v>51</v>
      </c>
      <c r="C218" s="2">
        <v>7</v>
      </c>
      <c r="D218" s="39" t="s">
        <v>70</v>
      </c>
      <c r="E218" s="39" t="s">
        <v>138</v>
      </c>
      <c r="F218" s="3">
        <v>0.52</v>
      </c>
      <c r="G218" s="39" t="s">
        <v>103</v>
      </c>
      <c r="H218" s="39" t="s">
        <v>120</v>
      </c>
      <c r="I218" s="39" t="s">
        <v>124</v>
      </c>
      <c r="J218" s="4">
        <v>44</v>
      </c>
      <c r="K218" s="4">
        <v>48.4</v>
      </c>
      <c r="L218" s="4">
        <v>308</v>
      </c>
      <c r="M218" s="4">
        <v>338.8</v>
      </c>
      <c r="N218">
        <v>22</v>
      </c>
      <c r="O218" s="39" t="s">
        <v>135</v>
      </c>
      <c r="P218" s="2">
        <v>2021</v>
      </c>
      <c r="Q218" s="4">
        <v>176.17599999999999</v>
      </c>
      <c r="R218" s="4">
        <v>4.4000000000000004</v>
      </c>
      <c r="S218" s="4">
        <v>30.8</v>
      </c>
      <c r="T218" s="3">
        <v>9.090909090909087E-2</v>
      </c>
      <c r="U218" s="39" t="s">
        <v>166</v>
      </c>
      <c r="V218" s="39" t="b">
        <v>1</v>
      </c>
      <c r="W218" s="39" t="s">
        <v>189</v>
      </c>
      <c r="X218" s="39" t="s">
        <v>421</v>
      </c>
      <c r="Y218" s="4">
        <f t="shared" si="12"/>
        <v>-20.768000000000001</v>
      </c>
      <c r="Z218" s="39">
        <f t="shared" si="13"/>
        <v>-145.376</v>
      </c>
      <c r="AA218" s="4">
        <f t="shared" si="14"/>
        <v>162.62400000000002</v>
      </c>
      <c r="AB218" s="3">
        <f t="shared" si="15"/>
        <v>-0.89393939393939381</v>
      </c>
    </row>
    <row r="219" spans="1:28">
      <c r="A219" s="38">
        <v>44491</v>
      </c>
      <c r="B219" s="39" t="s">
        <v>20</v>
      </c>
      <c r="C219" s="2">
        <v>13</v>
      </c>
      <c r="D219" s="39" t="s">
        <v>71</v>
      </c>
      <c r="E219" s="39" t="s">
        <v>138</v>
      </c>
      <c r="F219" s="3">
        <v>0.2</v>
      </c>
      <c r="G219" s="39" t="s">
        <v>73</v>
      </c>
      <c r="H219" s="39" t="s">
        <v>117</v>
      </c>
      <c r="I219" s="39" t="s">
        <v>122</v>
      </c>
      <c r="J219" s="4">
        <v>144</v>
      </c>
      <c r="K219" s="4">
        <v>156.96</v>
      </c>
      <c r="L219" s="4">
        <v>1872</v>
      </c>
      <c r="M219" s="4">
        <v>2040.48</v>
      </c>
      <c r="N219">
        <v>22</v>
      </c>
      <c r="O219" s="39" t="s">
        <v>135</v>
      </c>
      <c r="P219" s="2">
        <v>2021</v>
      </c>
      <c r="Q219" s="4">
        <v>408.096</v>
      </c>
      <c r="R219" s="4">
        <v>12.96</v>
      </c>
      <c r="S219" s="4">
        <v>168.48</v>
      </c>
      <c r="T219" s="3">
        <v>0.15966386554621845</v>
      </c>
      <c r="U219" s="39" t="s">
        <v>165</v>
      </c>
      <c r="V219" s="39" t="b">
        <v>1</v>
      </c>
      <c r="W219" s="39" t="s">
        <v>189</v>
      </c>
      <c r="X219" s="39" t="s">
        <v>422</v>
      </c>
      <c r="Y219" s="4">
        <f t="shared" si="12"/>
        <v>-18.431999999999988</v>
      </c>
      <c r="Z219" s="39">
        <f t="shared" si="13"/>
        <v>-239.61599999999984</v>
      </c>
      <c r="AA219" s="4">
        <f t="shared" si="14"/>
        <v>1632.384</v>
      </c>
      <c r="AB219" s="3">
        <f t="shared" si="15"/>
        <v>-0.14678899082568797</v>
      </c>
    </row>
    <row r="220" spans="1:28">
      <c r="A220" s="38">
        <v>44491</v>
      </c>
      <c r="B220" s="39" t="s">
        <v>57</v>
      </c>
      <c r="C220" s="2">
        <v>1</v>
      </c>
      <c r="D220" s="39" t="s">
        <v>70</v>
      </c>
      <c r="E220" s="39" t="s">
        <v>138</v>
      </c>
      <c r="F220" s="3">
        <v>0.31</v>
      </c>
      <c r="G220" s="39" t="s">
        <v>109</v>
      </c>
      <c r="H220" s="39" t="s">
        <v>119</v>
      </c>
      <c r="I220" s="39" t="s">
        <v>125</v>
      </c>
      <c r="J220" s="4">
        <v>6</v>
      </c>
      <c r="K220" s="4">
        <v>7.86</v>
      </c>
      <c r="L220" s="4">
        <v>6</v>
      </c>
      <c r="M220" s="4">
        <v>7.86</v>
      </c>
      <c r="N220">
        <v>22</v>
      </c>
      <c r="O220" s="39" t="s">
        <v>135</v>
      </c>
      <c r="P220" s="2">
        <v>2021</v>
      </c>
      <c r="Q220" s="4">
        <v>2.4365999999999999</v>
      </c>
      <c r="R220" s="4">
        <v>1.86</v>
      </c>
      <c r="S220" s="4">
        <v>1.86</v>
      </c>
      <c r="T220" s="3">
        <v>5.6603773584905613E-2</v>
      </c>
      <c r="U220" s="39" t="s">
        <v>166</v>
      </c>
      <c r="V220" s="39" t="b">
        <v>1</v>
      </c>
      <c r="W220" s="39" t="s">
        <v>189</v>
      </c>
      <c r="X220" s="39" t="s">
        <v>420</v>
      </c>
      <c r="Y220" s="4">
        <f t="shared" si="12"/>
        <v>-0.57659999999999911</v>
      </c>
      <c r="Z220" s="39">
        <f t="shared" si="13"/>
        <v>-0.57659999999999911</v>
      </c>
      <c r="AA220" s="4">
        <f t="shared" si="14"/>
        <v>5.4234000000000009</v>
      </c>
      <c r="AB220" s="3">
        <f t="shared" si="15"/>
        <v>-0.1063170704723972</v>
      </c>
    </row>
    <row r="221" spans="1:28">
      <c r="A221" s="38">
        <v>44493</v>
      </c>
      <c r="B221" s="39" t="s">
        <v>51</v>
      </c>
      <c r="C221" s="2">
        <v>3</v>
      </c>
      <c r="D221" s="39" t="s">
        <v>68</v>
      </c>
      <c r="E221" s="39" t="s">
        <v>138</v>
      </c>
      <c r="F221" s="3">
        <v>0.46</v>
      </c>
      <c r="G221" s="39" t="s">
        <v>103</v>
      </c>
      <c r="H221" s="39" t="s">
        <v>120</v>
      </c>
      <c r="I221" s="39" t="s">
        <v>124</v>
      </c>
      <c r="J221" s="4">
        <v>44</v>
      </c>
      <c r="K221" s="4">
        <v>48.4</v>
      </c>
      <c r="L221" s="4">
        <v>132</v>
      </c>
      <c r="M221" s="4">
        <v>145.19999999999999</v>
      </c>
      <c r="N221">
        <v>24</v>
      </c>
      <c r="O221" s="39" t="s">
        <v>135</v>
      </c>
      <c r="P221" s="2">
        <v>2021</v>
      </c>
      <c r="Q221" s="4">
        <v>66.792000000000002</v>
      </c>
      <c r="R221" s="4">
        <v>4.4000000000000004</v>
      </c>
      <c r="S221" s="4">
        <v>13.2</v>
      </c>
      <c r="T221" s="3">
        <v>0.1596638655462185</v>
      </c>
      <c r="U221" s="39" t="s">
        <v>165</v>
      </c>
      <c r="V221" s="39" t="b">
        <v>1</v>
      </c>
      <c r="W221" s="39" t="s">
        <v>189</v>
      </c>
      <c r="X221" s="39" t="s">
        <v>423</v>
      </c>
      <c r="Y221" s="4">
        <f t="shared" si="12"/>
        <v>-17.864000000000001</v>
      </c>
      <c r="Z221" s="39">
        <f t="shared" si="13"/>
        <v>-53.591999999999999</v>
      </c>
      <c r="AA221" s="4">
        <f t="shared" si="14"/>
        <v>78.407999999999987</v>
      </c>
      <c r="AB221" s="3">
        <f t="shared" si="15"/>
        <v>-0.68350168350168361</v>
      </c>
    </row>
    <row r="222" spans="1:28">
      <c r="A222" s="38">
        <v>44494</v>
      </c>
      <c r="B222" s="39" t="s">
        <v>31</v>
      </c>
      <c r="C222" s="2">
        <v>9</v>
      </c>
      <c r="D222" s="39" t="s">
        <v>71</v>
      </c>
      <c r="E222" s="39" t="s">
        <v>138</v>
      </c>
      <c r="F222" s="3">
        <v>0.32</v>
      </c>
      <c r="G222" s="39" t="s">
        <v>81</v>
      </c>
      <c r="H222" s="39" t="s">
        <v>118</v>
      </c>
      <c r="I222" s="39" t="s">
        <v>123</v>
      </c>
      <c r="J222" s="4">
        <v>76</v>
      </c>
      <c r="K222" s="4">
        <v>82.08</v>
      </c>
      <c r="L222" s="4">
        <v>684</v>
      </c>
      <c r="M222" s="4">
        <v>738.72</v>
      </c>
      <c r="N222">
        <v>25</v>
      </c>
      <c r="O222" s="39" t="s">
        <v>135</v>
      </c>
      <c r="P222" s="2">
        <v>2021</v>
      </c>
      <c r="Q222" s="4">
        <v>236.3904</v>
      </c>
      <c r="R222" s="4">
        <v>6.08</v>
      </c>
      <c r="S222" s="4">
        <v>54.72</v>
      </c>
      <c r="T222" s="3">
        <v>0.22480620155038752</v>
      </c>
      <c r="U222" s="39" t="s">
        <v>166</v>
      </c>
      <c r="V222" s="39" t="b">
        <v>1</v>
      </c>
      <c r="W222" s="39" t="s">
        <v>189</v>
      </c>
      <c r="X222" s="39" t="s">
        <v>424</v>
      </c>
      <c r="Y222" s="4">
        <f t="shared" si="12"/>
        <v>-20.185600000000001</v>
      </c>
      <c r="Z222" s="39">
        <f t="shared" si="13"/>
        <v>-181.6704</v>
      </c>
      <c r="AA222" s="4">
        <f t="shared" si="14"/>
        <v>502.32960000000003</v>
      </c>
      <c r="AB222" s="3">
        <f t="shared" si="15"/>
        <v>-0.36165577342047928</v>
      </c>
    </row>
    <row r="223" spans="1:28">
      <c r="A223" s="38">
        <v>44495</v>
      </c>
      <c r="B223" s="39" t="s">
        <v>23</v>
      </c>
      <c r="C223" s="2">
        <v>6</v>
      </c>
      <c r="D223" s="39" t="s">
        <v>68</v>
      </c>
      <c r="E223" s="39" t="s">
        <v>138</v>
      </c>
      <c r="F223" s="3">
        <v>0.02</v>
      </c>
      <c r="G223" s="39" t="s">
        <v>76</v>
      </c>
      <c r="H223" s="39" t="s">
        <v>119</v>
      </c>
      <c r="I223" s="39" t="s">
        <v>124</v>
      </c>
      <c r="J223" s="4">
        <v>44</v>
      </c>
      <c r="K223" s="4">
        <v>48.84</v>
      </c>
      <c r="L223" s="4">
        <v>264</v>
      </c>
      <c r="M223" s="4">
        <v>293.04000000000002</v>
      </c>
      <c r="N223">
        <v>26</v>
      </c>
      <c r="O223" s="39" t="s">
        <v>135</v>
      </c>
      <c r="P223" s="2">
        <v>2021</v>
      </c>
      <c r="Q223" s="4">
        <v>5.8608000000000002</v>
      </c>
      <c r="R223" s="4">
        <v>4.84</v>
      </c>
      <c r="S223" s="4">
        <v>29.04</v>
      </c>
      <c r="T223" s="3">
        <v>0.23664122137404575</v>
      </c>
      <c r="U223" s="39" t="s">
        <v>166</v>
      </c>
      <c r="V223" s="39" t="b">
        <v>1</v>
      </c>
      <c r="W223" s="39" t="s">
        <v>189</v>
      </c>
      <c r="X223" s="39" t="s">
        <v>425</v>
      </c>
      <c r="Y223" s="4">
        <f t="shared" si="12"/>
        <v>3.8632000000000062</v>
      </c>
      <c r="Z223" s="39">
        <f t="shared" si="13"/>
        <v>23.179200000000037</v>
      </c>
      <c r="AA223" s="4">
        <f t="shared" si="14"/>
        <v>287.17920000000004</v>
      </c>
      <c r="AB223" s="3">
        <f t="shared" si="15"/>
        <v>8.0713366427652256E-2</v>
      </c>
    </row>
    <row r="224" spans="1:28">
      <c r="A224" s="38">
        <v>44497</v>
      </c>
      <c r="B224" s="39" t="s">
        <v>45</v>
      </c>
      <c r="C224" s="2">
        <v>1</v>
      </c>
      <c r="D224" s="39" t="s">
        <v>70</v>
      </c>
      <c r="E224" s="39" t="s">
        <v>138</v>
      </c>
      <c r="F224" s="3">
        <v>0.04</v>
      </c>
      <c r="G224" s="39" t="s">
        <v>96</v>
      </c>
      <c r="H224" s="39" t="s">
        <v>119</v>
      </c>
      <c r="I224" s="39" t="s">
        <v>123</v>
      </c>
      <c r="J224" s="4">
        <v>83</v>
      </c>
      <c r="K224" s="4">
        <v>94.62</v>
      </c>
      <c r="L224" s="4">
        <v>83</v>
      </c>
      <c r="M224" s="4">
        <v>94.62</v>
      </c>
      <c r="N224">
        <v>28</v>
      </c>
      <c r="O224" s="39" t="s">
        <v>135</v>
      </c>
      <c r="P224" s="2">
        <v>2021</v>
      </c>
      <c r="Q224" s="4">
        <v>3.7848000000000002</v>
      </c>
      <c r="R224" s="4">
        <v>11.62</v>
      </c>
      <c r="S224" s="4">
        <v>11.62</v>
      </c>
      <c r="T224" s="3">
        <v>9.090909090909087E-2</v>
      </c>
      <c r="U224" s="39" t="s">
        <v>166</v>
      </c>
      <c r="V224" s="39" t="b">
        <v>1</v>
      </c>
      <c r="W224" s="39" t="s">
        <v>189</v>
      </c>
      <c r="X224" s="39" t="s">
        <v>426</v>
      </c>
      <c r="Y224" s="4">
        <f t="shared" si="12"/>
        <v>7.8352000000000004</v>
      </c>
      <c r="Z224" s="39">
        <f t="shared" si="13"/>
        <v>7.8352000000000004</v>
      </c>
      <c r="AA224" s="4">
        <f t="shared" si="14"/>
        <v>90.8352</v>
      </c>
      <c r="AB224" s="3">
        <f t="shared" si="15"/>
        <v>8.6257309941520477E-2</v>
      </c>
    </row>
    <row r="225" spans="1:28">
      <c r="A225" s="38">
        <v>44498</v>
      </c>
      <c r="B225" s="39" t="s">
        <v>21</v>
      </c>
      <c r="C225" s="2">
        <v>14</v>
      </c>
      <c r="D225" s="39" t="s">
        <v>71</v>
      </c>
      <c r="E225" s="39" t="s">
        <v>71</v>
      </c>
      <c r="F225" s="3">
        <v>0.53</v>
      </c>
      <c r="G225" s="39" t="s">
        <v>74</v>
      </c>
      <c r="H225" s="39" t="s">
        <v>118</v>
      </c>
      <c r="I225" s="39" t="s">
        <v>123</v>
      </c>
      <c r="J225" s="4">
        <v>72</v>
      </c>
      <c r="K225" s="4">
        <v>79.92</v>
      </c>
      <c r="L225" s="4">
        <v>1008</v>
      </c>
      <c r="M225" s="4">
        <v>1118.8800000000001</v>
      </c>
      <c r="N225">
        <v>29</v>
      </c>
      <c r="O225" s="39" t="s">
        <v>135</v>
      </c>
      <c r="P225" s="2">
        <v>2021</v>
      </c>
      <c r="Q225" s="4">
        <v>593.00639999999999</v>
      </c>
      <c r="R225" s="4">
        <v>7.92</v>
      </c>
      <c r="S225" s="4">
        <v>110.88</v>
      </c>
      <c r="T225" s="3">
        <v>8.2568807339449588E-2</v>
      </c>
      <c r="U225" s="39" t="s">
        <v>166</v>
      </c>
      <c r="V225" s="39" t="b">
        <v>0</v>
      </c>
      <c r="W225" s="39" t="s">
        <v>189</v>
      </c>
      <c r="X225" s="39" t="s">
        <v>427</v>
      </c>
      <c r="Y225" s="4">
        <f t="shared" si="12"/>
        <v>-34.437600000000003</v>
      </c>
      <c r="Z225" s="39">
        <f t="shared" si="13"/>
        <v>-482.12640000000005</v>
      </c>
      <c r="AA225" s="4">
        <f t="shared" si="14"/>
        <v>525.87360000000012</v>
      </c>
      <c r="AB225" s="3">
        <f t="shared" si="15"/>
        <v>-0.91681042744872521</v>
      </c>
    </row>
    <row r="226" spans="1:28">
      <c r="A226" s="38">
        <v>44500</v>
      </c>
      <c r="B226" s="39" t="s">
        <v>52</v>
      </c>
      <c r="C226" s="2">
        <v>6</v>
      </c>
      <c r="D226" s="39" t="s">
        <v>71</v>
      </c>
      <c r="E226" s="39" t="s">
        <v>138</v>
      </c>
      <c r="F226" s="3">
        <v>0.49</v>
      </c>
      <c r="G226" s="39" t="s">
        <v>104</v>
      </c>
      <c r="H226" s="39" t="s">
        <v>117</v>
      </c>
      <c r="I226" s="39" t="s">
        <v>122</v>
      </c>
      <c r="J226" s="4">
        <v>126</v>
      </c>
      <c r="K226" s="4">
        <v>162.54</v>
      </c>
      <c r="L226" s="4">
        <v>756</v>
      </c>
      <c r="M226" s="4">
        <v>975.24</v>
      </c>
      <c r="N226">
        <v>31</v>
      </c>
      <c r="O226" s="39" t="s">
        <v>135</v>
      </c>
      <c r="P226" s="2">
        <v>2021</v>
      </c>
      <c r="Q226" s="4">
        <v>477.86759999999998</v>
      </c>
      <c r="R226" s="4">
        <v>36.54</v>
      </c>
      <c r="S226" s="4">
        <v>219.24</v>
      </c>
      <c r="T226" s="3">
        <v>9.0909090909090884E-2</v>
      </c>
      <c r="U226" s="39" t="s">
        <v>166</v>
      </c>
      <c r="V226" s="39" t="b">
        <v>1</v>
      </c>
      <c r="W226" s="39" t="s">
        <v>189</v>
      </c>
      <c r="X226" s="39" t="s">
        <v>428</v>
      </c>
      <c r="Y226" s="4">
        <f t="shared" si="12"/>
        <v>-43.104600000000005</v>
      </c>
      <c r="Z226" s="39">
        <f t="shared" si="13"/>
        <v>-258.62760000000003</v>
      </c>
      <c r="AA226" s="4">
        <f t="shared" si="14"/>
        <v>497.37240000000003</v>
      </c>
      <c r="AB226" s="3">
        <f t="shared" si="15"/>
        <v>-0.51998784009727927</v>
      </c>
    </row>
    <row r="227" spans="1:28">
      <c r="A227" s="38">
        <v>44503</v>
      </c>
      <c r="B227" s="39" t="s">
        <v>22</v>
      </c>
      <c r="C227" s="2">
        <v>12</v>
      </c>
      <c r="D227" s="39" t="s">
        <v>70</v>
      </c>
      <c r="E227" s="39" t="s">
        <v>138</v>
      </c>
      <c r="F227" s="3">
        <v>0.51</v>
      </c>
      <c r="G227" s="39" t="s">
        <v>75</v>
      </c>
      <c r="H227" s="39" t="s">
        <v>120</v>
      </c>
      <c r="I227" s="39" t="s">
        <v>123</v>
      </c>
      <c r="J227" s="4">
        <v>112</v>
      </c>
      <c r="K227" s="4">
        <v>122.08</v>
      </c>
      <c r="L227" s="4">
        <v>1344</v>
      </c>
      <c r="M227" s="4">
        <v>1464.96</v>
      </c>
      <c r="N227">
        <v>3</v>
      </c>
      <c r="O227" s="39" t="s">
        <v>136</v>
      </c>
      <c r="P227" s="2">
        <v>2021</v>
      </c>
      <c r="Q227" s="4">
        <v>747.12959999999998</v>
      </c>
      <c r="R227" s="4">
        <v>10.08</v>
      </c>
      <c r="S227" s="4">
        <v>120.96</v>
      </c>
      <c r="T227" s="3">
        <v>7.4074074074074056E-2</v>
      </c>
      <c r="U227" s="39" t="s">
        <v>149</v>
      </c>
      <c r="V227" s="39" t="b">
        <v>1</v>
      </c>
      <c r="W227" s="39" t="s">
        <v>187</v>
      </c>
      <c r="X227" s="39" t="s">
        <v>429</v>
      </c>
      <c r="Y227" s="4">
        <f t="shared" si="12"/>
        <v>-52.180800000000005</v>
      </c>
      <c r="Z227" s="39">
        <f t="shared" si="13"/>
        <v>-626.16960000000006</v>
      </c>
      <c r="AA227" s="4">
        <f t="shared" si="14"/>
        <v>717.83040000000005</v>
      </c>
      <c r="AB227" s="3">
        <f t="shared" si="15"/>
        <v>-0.87230855645010297</v>
      </c>
    </row>
    <row r="228" spans="1:28">
      <c r="A228" s="38">
        <v>44506</v>
      </c>
      <c r="B228" s="39" t="s">
        <v>63</v>
      </c>
      <c r="C228" s="2">
        <v>10</v>
      </c>
      <c r="D228" s="39" t="s">
        <v>70</v>
      </c>
      <c r="E228" s="39" t="s">
        <v>71</v>
      </c>
      <c r="F228" s="3">
        <v>0.3</v>
      </c>
      <c r="G228" s="39" t="s">
        <v>116</v>
      </c>
      <c r="H228" s="39" t="s">
        <v>121</v>
      </c>
      <c r="I228" s="39" t="s">
        <v>123</v>
      </c>
      <c r="J228" s="4">
        <v>90</v>
      </c>
      <c r="K228" s="4">
        <v>96.3</v>
      </c>
      <c r="L228" s="4">
        <v>900</v>
      </c>
      <c r="M228" s="4">
        <v>963</v>
      </c>
      <c r="N228">
        <v>6</v>
      </c>
      <c r="O228" s="39" t="s">
        <v>136</v>
      </c>
      <c r="P228" s="2">
        <v>2021</v>
      </c>
      <c r="Q228" s="4">
        <v>288.89999999999998</v>
      </c>
      <c r="R228" s="4">
        <v>6.3</v>
      </c>
      <c r="S228" s="4">
        <v>63</v>
      </c>
      <c r="T228" s="3">
        <v>9.9099099099099155E-2</v>
      </c>
      <c r="U228" s="39" t="s">
        <v>149</v>
      </c>
      <c r="V228" s="39" t="b">
        <v>0</v>
      </c>
      <c r="W228" s="39" t="s">
        <v>187</v>
      </c>
      <c r="X228" s="39" t="s">
        <v>430</v>
      </c>
      <c r="Y228" s="4">
        <f t="shared" si="12"/>
        <v>-22.590000000000003</v>
      </c>
      <c r="Z228" s="39">
        <f t="shared" si="13"/>
        <v>-225.90000000000003</v>
      </c>
      <c r="AA228" s="4">
        <f t="shared" si="14"/>
        <v>674.1</v>
      </c>
      <c r="AB228" s="3">
        <f t="shared" si="15"/>
        <v>-0.33511348464619495</v>
      </c>
    </row>
    <row r="229" spans="1:28">
      <c r="A229" s="38">
        <v>44508</v>
      </c>
      <c r="B229" s="39" t="s">
        <v>56</v>
      </c>
      <c r="C229" s="2">
        <v>15</v>
      </c>
      <c r="D229" s="39" t="s">
        <v>70</v>
      </c>
      <c r="E229" s="39" t="s">
        <v>71</v>
      </c>
      <c r="F229" s="3">
        <v>0.08</v>
      </c>
      <c r="G229" s="39" t="s">
        <v>108</v>
      </c>
      <c r="H229" s="39" t="s">
        <v>119</v>
      </c>
      <c r="I229" s="39" t="s">
        <v>124</v>
      </c>
      <c r="J229" s="4">
        <v>43</v>
      </c>
      <c r="K229" s="4">
        <v>47.73</v>
      </c>
      <c r="L229" s="4">
        <v>645</v>
      </c>
      <c r="M229" s="4">
        <v>715.95</v>
      </c>
      <c r="N229">
        <v>8</v>
      </c>
      <c r="O229" s="39" t="s">
        <v>136</v>
      </c>
      <c r="P229" s="2">
        <v>2021</v>
      </c>
      <c r="Q229" s="4">
        <v>57.276000000000003</v>
      </c>
      <c r="R229" s="4">
        <v>4.7300000000000004</v>
      </c>
      <c r="S229" s="4">
        <v>70.95</v>
      </c>
      <c r="T229" s="3">
        <v>0.1228070175438597</v>
      </c>
      <c r="U229" s="39" t="s">
        <v>149</v>
      </c>
      <c r="V229" s="39" t="b">
        <v>0</v>
      </c>
      <c r="W229" s="39" t="s">
        <v>187</v>
      </c>
      <c r="X229" s="39" t="s">
        <v>431</v>
      </c>
      <c r="Y229" s="4">
        <f t="shared" si="12"/>
        <v>0.91159999999999997</v>
      </c>
      <c r="Z229" s="39">
        <f t="shared" si="13"/>
        <v>13.673999999999999</v>
      </c>
      <c r="AA229" s="4">
        <f t="shared" si="14"/>
        <v>658.67400000000009</v>
      </c>
      <c r="AB229" s="3">
        <f t="shared" si="15"/>
        <v>2.0759890325107711E-2</v>
      </c>
    </row>
    <row r="230" spans="1:28">
      <c r="A230" s="38">
        <v>44510</v>
      </c>
      <c r="B230" s="39" t="s">
        <v>30</v>
      </c>
      <c r="C230" s="2">
        <v>6</v>
      </c>
      <c r="D230" s="39" t="s">
        <v>71</v>
      </c>
      <c r="E230" s="39" t="s">
        <v>138</v>
      </c>
      <c r="F230" s="3">
        <v>0.28000000000000003</v>
      </c>
      <c r="G230" s="39" t="s">
        <v>80</v>
      </c>
      <c r="H230" s="39" t="s">
        <v>118</v>
      </c>
      <c r="I230" s="39" t="s">
        <v>122</v>
      </c>
      <c r="J230" s="4">
        <v>120</v>
      </c>
      <c r="K230" s="4">
        <v>162</v>
      </c>
      <c r="L230" s="4">
        <v>720</v>
      </c>
      <c r="M230" s="4">
        <v>972</v>
      </c>
      <c r="N230">
        <v>10</v>
      </c>
      <c r="O230" s="39" t="s">
        <v>136</v>
      </c>
      <c r="P230" s="2">
        <v>2021</v>
      </c>
      <c r="Q230" s="4">
        <v>272.16000000000003</v>
      </c>
      <c r="R230" s="4">
        <v>42</v>
      </c>
      <c r="S230" s="4">
        <v>252</v>
      </c>
      <c r="T230" s="3">
        <v>9.9099099099099114E-2</v>
      </c>
      <c r="U230" s="39" t="s">
        <v>149</v>
      </c>
      <c r="V230" s="39" t="b">
        <v>1</v>
      </c>
      <c r="W230" s="39" t="s">
        <v>187</v>
      </c>
      <c r="X230" s="39" t="s">
        <v>432</v>
      </c>
      <c r="Y230" s="4">
        <f t="shared" si="12"/>
        <v>-3.3600000000000136</v>
      </c>
      <c r="Z230" s="39">
        <f t="shared" si="13"/>
        <v>-20.160000000000082</v>
      </c>
      <c r="AA230" s="4">
        <f t="shared" si="14"/>
        <v>699.83999999999992</v>
      </c>
      <c r="AB230" s="3">
        <f t="shared" si="15"/>
        <v>-2.8806584362140036E-2</v>
      </c>
    </row>
    <row r="231" spans="1:28">
      <c r="A231" s="38">
        <v>44511</v>
      </c>
      <c r="B231" s="39" t="s">
        <v>37</v>
      </c>
      <c r="C231" s="2">
        <v>12</v>
      </c>
      <c r="D231" s="39" t="s">
        <v>68</v>
      </c>
      <c r="E231" s="39" t="s">
        <v>71</v>
      </c>
      <c r="F231" s="3">
        <v>0.39</v>
      </c>
      <c r="G231" s="39" t="s">
        <v>87</v>
      </c>
      <c r="H231" s="39" t="s">
        <v>118</v>
      </c>
      <c r="I231" s="39" t="s">
        <v>123</v>
      </c>
      <c r="J231" s="4">
        <v>90</v>
      </c>
      <c r="K231" s="4">
        <v>115.2</v>
      </c>
      <c r="L231" s="4">
        <v>1080</v>
      </c>
      <c r="M231" s="4">
        <v>1382.4</v>
      </c>
      <c r="N231">
        <v>11</v>
      </c>
      <c r="O231" s="39" t="s">
        <v>136</v>
      </c>
      <c r="P231" s="2">
        <v>2021</v>
      </c>
      <c r="Q231" s="4">
        <v>539.13599999999997</v>
      </c>
      <c r="R231" s="4">
        <v>25.2</v>
      </c>
      <c r="S231" s="4">
        <v>302.39999999999998</v>
      </c>
      <c r="T231" s="3">
        <v>0.22480620155038755</v>
      </c>
      <c r="U231" s="39" t="s">
        <v>166</v>
      </c>
      <c r="V231" s="39" t="b">
        <v>0</v>
      </c>
      <c r="W231" s="39" t="s">
        <v>187</v>
      </c>
      <c r="X231" s="39" t="s">
        <v>433</v>
      </c>
      <c r="Y231" s="4">
        <f t="shared" si="12"/>
        <v>-19.728000000000009</v>
      </c>
      <c r="Z231" s="39">
        <f t="shared" si="13"/>
        <v>-236.7360000000001</v>
      </c>
      <c r="AA231" s="4">
        <f t="shared" si="14"/>
        <v>843.26400000000012</v>
      </c>
      <c r="AB231" s="3">
        <f t="shared" si="15"/>
        <v>-0.28073770491803285</v>
      </c>
    </row>
    <row r="232" spans="1:28">
      <c r="A232" s="38">
        <v>44512</v>
      </c>
      <c r="B232" s="39" t="s">
        <v>40</v>
      </c>
      <c r="C232" s="2">
        <v>3</v>
      </c>
      <c r="D232" s="39" t="s">
        <v>71</v>
      </c>
      <c r="E232" s="39" t="s">
        <v>138</v>
      </c>
      <c r="F232" s="3">
        <v>0.26</v>
      </c>
      <c r="G232" s="39" t="s">
        <v>90</v>
      </c>
      <c r="H232" s="39" t="s">
        <v>120</v>
      </c>
      <c r="I232" s="39" t="s">
        <v>122</v>
      </c>
      <c r="J232" s="4">
        <v>148</v>
      </c>
      <c r="K232" s="4">
        <v>164.28</v>
      </c>
      <c r="L232" s="4">
        <v>444</v>
      </c>
      <c r="M232" s="4">
        <v>492.84</v>
      </c>
      <c r="N232">
        <v>12</v>
      </c>
      <c r="O232" s="39" t="s">
        <v>136</v>
      </c>
      <c r="P232" s="2">
        <v>2021</v>
      </c>
      <c r="Q232" s="4">
        <v>128.13839999999999</v>
      </c>
      <c r="R232" s="4">
        <v>16.28</v>
      </c>
      <c r="S232" s="4">
        <v>48.84</v>
      </c>
      <c r="T232" s="3">
        <v>8.2568807339449532E-2</v>
      </c>
      <c r="U232" s="39" t="s">
        <v>166</v>
      </c>
      <c r="V232" s="39" t="b">
        <v>1</v>
      </c>
      <c r="W232" s="39" t="s">
        <v>187</v>
      </c>
      <c r="X232" s="39" t="s">
        <v>434</v>
      </c>
      <c r="Y232" s="4">
        <f t="shared" si="12"/>
        <v>-26.4328</v>
      </c>
      <c r="Z232" s="39">
        <f t="shared" si="13"/>
        <v>-79.298400000000001</v>
      </c>
      <c r="AA232" s="4">
        <f t="shared" si="14"/>
        <v>364.70159999999998</v>
      </c>
      <c r="AB232" s="3">
        <f t="shared" si="15"/>
        <v>-0.21743364986608232</v>
      </c>
    </row>
    <row r="233" spans="1:28">
      <c r="A233" s="38">
        <v>44520</v>
      </c>
      <c r="B233" s="39" t="s">
        <v>33</v>
      </c>
      <c r="C233" s="2">
        <v>14</v>
      </c>
      <c r="D233" s="39" t="s">
        <v>71</v>
      </c>
      <c r="E233" s="39" t="s">
        <v>71</v>
      </c>
      <c r="F233" s="3">
        <v>0.18</v>
      </c>
      <c r="G233" s="39" t="s">
        <v>83</v>
      </c>
      <c r="H233" s="39" t="s">
        <v>121</v>
      </c>
      <c r="I233" s="39" t="s">
        <v>124</v>
      </c>
      <c r="J233" s="4">
        <v>55</v>
      </c>
      <c r="K233" s="4">
        <v>58.3</v>
      </c>
      <c r="L233" s="4">
        <v>770</v>
      </c>
      <c r="M233" s="4">
        <v>816.2</v>
      </c>
      <c r="N233">
        <v>20</v>
      </c>
      <c r="O233" s="39" t="s">
        <v>136</v>
      </c>
      <c r="P233" s="2">
        <v>2021</v>
      </c>
      <c r="Q233" s="4">
        <v>146.916</v>
      </c>
      <c r="R233" s="4">
        <v>3.3</v>
      </c>
      <c r="S233" s="4">
        <v>46.2</v>
      </c>
      <c r="T233" s="3">
        <v>6.5420560747663517E-2</v>
      </c>
      <c r="U233" s="39" t="s">
        <v>149</v>
      </c>
      <c r="V233" s="39" t="b">
        <v>0</v>
      </c>
      <c r="W233" s="39" t="s">
        <v>187</v>
      </c>
      <c r="X233" s="39" t="s">
        <v>436</v>
      </c>
      <c r="Y233" s="4">
        <f t="shared" si="12"/>
        <v>-7.1940000000000026</v>
      </c>
      <c r="Z233" s="39">
        <f t="shared" si="13"/>
        <v>-100.71600000000004</v>
      </c>
      <c r="AA233" s="4">
        <f t="shared" si="14"/>
        <v>669.28400000000011</v>
      </c>
      <c r="AB233" s="3">
        <f t="shared" si="15"/>
        <v>-0.15048320294523704</v>
      </c>
    </row>
    <row r="234" spans="1:28">
      <c r="A234" s="38">
        <v>44520</v>
      </c>
      <c r="B234" s="39" t="s">
        <v>45</v>
      </c>
      <c r="C234" s="2">
        <v>11</v>
      </c>
      <c r="D234" s="39" t="s">
        <v>71</v>
      </c>
      <c r="E234" s="39" t="s">
        <v>138</v>
      </c>
      <c r="F234" s="3">
        <v>0.17</v>
      </c>
      <c r="G234" s="39" t="s">
        <v>96</v>
      </c>
      <c r="H234" s="39" t="s">
        <v>119</v>
      </c>
      <c r="I234" s="39" t="s">
        <v>123</v>
      </c>
      <c r="J234" s="4">
        <v>83</v>
      </c>
      <c r="K234" s="4">
        <v>94.62</v>
      </c>
      <c r="L234" s="4">
        <v>913</v>
      </c>
      <c r="M234" s="4">
        <v>1040.82</v>
      </c>
      <c r="N234">
        <v>20</v>
      </c>
      <c r="O234" s="39" t="s">
        <v>136</v>
      </c>
      <c r="P234" s="2">
        <v>2021</v>
      </c>
      <c r="Q234" s="4">
        <v>176.93940000000001</v>
      </c>
      <c r="R234" s="4">
        <v>11.62</v>
      </c>
      <c r="S234" s="4">
        <v>127.82</v>
      </c>
      <c r="T234" s="3">
        <v>9.9099099099099031E-2</v>
      </c>
      <c r="U234" s="39" t="s">
        <v>166</v>
      </c>
      <c r="V234" s="39" t="b">
        <v>1</v>
      </c>
      <c r="W234" s="39" t="s">
        <v>187</v>
      </c>
      <c r="X234" s="39" t="s">
        <v>435</v>
      </c>
      <c r="Y234" s="4">
        <f t="shared" si="12"/>
        <v>-4.4654000000000025</v>
      </c>
      <c r="Z234" s="39">
        <f t="shared" si="13"/>
        <v>-49.119400000000027</v>
      </c>
      <c r="AA234" s="4">
        <f t="shared" si="14"/>
        <v>863.88059999999996</v>
      </c>
      <c r="AB234" s="3">
        <f t="shared" si="15"/>
        <v>-5.6859015007398046E-2</v>
      </c>
    </row>
    <row r="235" spans="1:28">
      <c r="A235" s="38">
        <v>44521</v>
      </c>
      <c r="B235" s="39" t="s">
        <v>29</v>
      </c>
      <c r="C235" s="2">
        <v>1</v>
      </c>
      <c r="D235" s="39" t="s">
        <v>68</v>
      </c>
      <c r="E235" s="39" t="s">
        <v>71</v>
      </c>
      <c r="F235" s="3">
        <v>0.4</v>
      </c>
      <c r="G235" s="39" t="s">
        <v>113</v>
      </c>
      <c r="H235" s="39" t="s">
        <v>120</v>
      </c>
      <c r="I235" s="39" t="s">
        <v>123</v>
      </c>
      <c r="J235" s="4">
        <v>112</v>
      </c>
      <c r="K235" s="4">
        <v>146.72</v>
      </c>
      <c r="L235" s="4">
        <v>112</v>
      </c>
      <c r="M235" s="4">
        <v>146.72</v>
      </c>
      <c r="N235">
        <v>21</v>
      </c>
      <c r="O235" s="39" t="s">
        <v>136</v>
      </c>
      <c r="P235" s="2">
        <v>2021</v>
      </c>
      <c r="Q235" s="4">
        <v>58.688000000000002</v>
      </c>
      <c r="R235" s="4">
        <v>34.72</v>
      </c>
      <c r="S235" s="4">
        <v>34.72</v>
      </c>
      <c r="T235" s="3">
        <v>0.25925925925925924</v>
      </c>
      <c r="U235" s="39" t="s">
        <v>149</v>
      </c>
      <c r="V235" s="39" t="b">
        <v>0</v>
      </c>
      <c r="W235" s="39" t="s">
        <v>187</v>
      </c>
      <c r="X235" s="39" t="s">
        <v>438</v>
      </c>
      <c r="Y235" s="4">
        <f t="shared" si="12"/>
        <v>-23.968000000000004</v>
      </c>
      <c r="Z235" s="39">
        <f t="shared" si="13"/>
        <v>-23.968000000000004</v>
      </c>
      <c r="AA235" s="4">
        <f t="shared" si="14"/>
        <v>88.031999999999996</v>
      </c>
      <c r="AB235" s="3">
        <f t="shared" si="15"/>
        <v>-0.27226463104325704</v>
      </c>
    </row>
    <row r="236" spans="1:28">
      <c r="A236" s="38">
        <v>44521</v>
      </c>
      <c r="B236" s="39" t="s">
        <v>35</v>
      </c>
      <c r="C236" s="2">
        <v>1</v>
      </c>
      <c r="D236" s="39" t="s">
        <v>71</v>
      </c>
      <c r="E236" s="39" t="s">
        <v>138</v>
      </c>
      <c r="F236" s="3">
        <v>0.18</v>
      </c>
      <c r="G236" s="39" t="s">
        <v>85</v>
      </c>
      <c r="H236" s="39" t="s">
        <v>119</v>
      </c>
      <c r="I236" s="39" t="s">
        <v>123</v>
      </c>
      <c r="J236" s="4">
        <v>75</v>
      </c>
      <c r="K236" s="4">
        <v>85.5</v>
      </c>
      <c r="L236" s="4">
        <v>75</v>
      </c>
      <c r="M236" s="4">
        <v>85.5</v>
      </c>
      <c r="N236">
        <v>21</v>
      </c>
      <c r="O236" s="39" t="s">
        <v>136</v>
      </c>
      <c r="P236" s="2">
        <v>2021</v>
      </c>
      <c r="Q236" s="4">
        <v>15.39</v>
      </c>
      <c r="R236" s="4">
        <v>10.5</v>
      </c>
      <c r="S236" s="4">
        <v>10.5</v>
      </c>
      <c r="T236" s="3">
        <v>0.21875</v>
      </c>
      <c r="U236" s="39" t="s">
        <v>149</v>
      </c>
      <c r="V236" s="39" t="b">
        <v>1</v>
      </c>
      <c r="W236" s="39" t="s">
        <v>187</v>
      </c>
      <c r="X236" s="39" t="s">
        <v>437</v>
      </c>
      <c r="Y236" s="4">
        <f t="shared" si="12"/>
        <v>-4.8900000000000006</v>
      </c>
      <c r="Z236" s="39">
        <f t="shared" si="13"/>
        <v>-4.8900000000000006</v>
      </c>
      <c r="AA236" s="4">
        <f t="shared" si="14"/>
        <v>70.11</v>
      </c>
      <c r="AB236" s="3">
        <f t="shared" si="15"/>
        <v>-6.9747539580658977E-2</v>
      </c>
    </row>
    <row r="237" spans="1:28">
      <c r="A237" s="38">
        <v>44527</v>
      </c>
      <c r="B237" s="39" t="s">
        <v>55</v>
      </c>
      <c r="C237" s="2">
        <v>8</v>
      </c>
      <c r="D237" s="39" t="s">
        <v>71</v>
      </c>
      <c r="E237" s="39" t="s">
        <v>71</v>
      </c>
      <c r="F237" s="3">
        <v>0.25</v>
      </c>
      <c r="G237" s="39" t="s">
        <v>107</v>
      </c>
      <c r="H237" s="39" t="s">
        <v>120</v>
      </c>
      <c r="I237" s="39" t="s">
        <v>123</v>
      </c>
      <c r="J237" s="4">
        <v>73</v>
      </c>
      <c r="K237" s="4">
        <v>94.17</v>
      </c>
      <c r="L237" s="4">
        <v>584</v>
      </c>
      <c r="M237" s="4">
        <v>753.36</v>
      </c>
      <c r="N237">
        <v>27</v>
      </c>
      <c r="O237" s="39" t="s">
        <v>136</v>
      </c>
      <c r="P237" s="2">
        <v>2021</v>
      </c>
      <c r="Q237" s="4">
        <v>188.34</v>
      </c>
      <c r="R237" s="4">
        <v>21.17</v>
      </c>
      <c r="S237" s="4">
        <v>169.36</v>
      </c>
      <c r="T237" s="3">
        <v>9.9099099099099114E-2</v>
      </c>
      <c r="U237" s="39" t="s">
        <v>166</v>
      </c>
      <c r="V237" s="39" t="b">
        <v>0</v>
      </c>
      <c r="W237" s="39" t="s">
        <v>187</v>
      </c>
      <c r="X237" s="39" t="s">
        <v>439</v>
      </c>
      <c r="Y237" s="4">
        <f t="shared" si="12"/>
        <v>-2.3725000000000023</v>
      </c>
      <c r="Z237" s="39">
        <f t="shared" si="13"/>
        <v>-18.980000000000018</v>
      </c>
      <c r="AA237" s="4">
        <f t="shared" si="14"/>
        <v>565.02</v>
      </c>
      <c r="AB237" s="3">
        <f t="shared" si="15"/>
        <v>-3.3591731266149907E-2</v>
      </c>
    </row>
    <row r="238" spans="1:28">
      <c r="A238" s="38">
        <v>44528</v>
      </c>
      <c r="B238" s="39" t="s">
        <v>37</v>
      </c>
      <c r="C238" s="2">
        <v>2</v>
      </c>
      <c r="D238" s="39" t="s">
        <v>70</v>
      </c>
      <c r="E238" s="39" t="s">
        <v>138</v>
      </c>
      <c r="F238" s="3">
        <v>0.23</v>
      </c>
      <c r="G238" s="39" t="s">
        <v>87</v>
      </c>
      <c r="H238" s="39" t="s">
        <v>118</v>
      </c>
      <c r="I238" s="39" t="s">
        <v>123</v>
      </c>
      <c r="J238" s="4">
        <v>90</v>
      </c>
      <c r="K238" s="4">
        <v>115.2</v>
      </c>
      <c r="L238" s="4">
        <v>180</v>
      </c>
      <c r="M238" s="4">
        <v>230.4</v>
      </c>
      <c r="N238">
        <v>28</v>
      </c>
      <c r="O238" s="39" t="s">
        <v>136</v>
      </c>
      <c r="P238" s="2">
        <v>2021</v>
      </c>
      <c r="Q238" s="4">
        <v>52.991999999999997</v>
      </c>
      <c r="R238" s="4">
        <v>25.2</v>
      </c>
      <c r="S238" s="4">
        <v>50.4</v>
      </c>
      <c r="T238" s="3">
        <v>5.6603773584905613E-2</v>
      </c>
      <c r="U238" s="39" t="s">
        <v>166</v>
      </c>
      <c r="V238" s="39" t="b">
        <v>1</v>
      </c>
      <c r="W238" s="39" t="s">
        <v>187</v>
      </c>
      <c r="X238" s="39" t="s">
        <v>440</v>
      </c>
      <c r="Y238" s="4">
        <f t="shared" si="12"/>
        <v>-1.2959999999999923</v>
      </c>
      <c r="Z238" s="39">
        <f t="shared" si="13"/>
        <v>-2.5919999999999845</v>
      </c>
      <c r="AA238" s="4">
        <f t="shared" si="14"/>
        <v>177.40800000000002</v>
      </c>
      <c r="AB238" s="3">
        <f t="shared" si="15"/>
        <v>-1.4610389610389522E-2</v>
      </c>
    </row>
    <row r="239" spans="1:28">
      <c r="A239" s="38">
        <v>44530</v>
      </c>
      <c r="B239" s="39" t="s">
        <v>54</v>
      </c>
      <c r="C239" s="2">
        <v>15</v>
      </c>
      <c r="D239" s="39" t="s">
        <v>70</v>
      </c>
      <c r="E239" s="39" t="s">
        <v>71</v>
      </c>
      <c r="F239" s="3">
        <v>0.08</v>
      </c>
      <c r="G239" s="39" t="s">
        <v>106</v>
      </c>
      <c r="H239" s="39" t="s">
        <v>118</v>
      </c>
      <c r="I239" s="39" t="s">
        <v>125</v>
      </c>
      <c r="J239" s="4">
        <v>37</v>
      </c>
      <c r="K239" s="4">
        <v>42.55</v>
      </c>
      <c r="L239" s="4">
        <v>555</v>
      </c>
      <c r="M239" s="4">
        <v>638.25</v>
      </c>
      <c r="N239">
        <v>30</v>
      </c>
      <c r="O239" s="39" t="s">
        <v>136</v>
      </c>
      <c r="P239" s="2">
        <v>2021</v>
      </c>
      <c r="Q239" s="4">
        <v>51.06</v>
      </c>
      <c r="R239" s="4">
        <v>5.55</v>
      </c>
      <c r="S239" s="4">
        <v>83.25</v>
      </c>
      <c r="T239" s="3">
        <v>0.1228070175438597</v>
      </c>
      <c r="U239" s="39" t="s">
        <v>166</v>
      </c>
      <c r="V239" s="39" t="b">
        <v>0</v>
      </c>
      <c r="W239" s="39" t="s">
        <v>187</v>
      </c>
      <c r="X239" s="39" t="s">
        <v>441</v>
      </c>
      <c r="Y239" s="4">
        <f t="shared" si="12"/>
        <v>2.1460000000000008</v>
      </c>
      <c r="Z239" s="39">
        <f t="shared" si="13"/>
        <v>32.190000000000012</v>
      </c>
      <c r="AA239" s="4">
        <f t="shared" si="14"/>
        <v>587.19000000000005</v>
      </c>
      <c r="AB239" s="3">
        <f t="shared" si="15"/>
        <v>5.482041587901703E-2</v>
      </c>
    </row>
    <row r="240" spans="1:28">
      <c r="A240" s="38">
        <v>44532</v>
      </c>
      <c r="B240" s="39" t="s">
        <v>41</v>
      </c>
      <c r="C240" s="2">
        <v>10</v>
      </c>
      <c r="D240" s="39" t="s">
        <v>70</v>
      </c>
      <c r="E240" s="39" t="s">
        <v>138</v>
      </c>
      <c r="F240" s="3">
        <v>0.43</v>
      </c>
      <c r="G240" s="39" t="s">
        <v>91</v>
      </c>
      <c r="H240" s="39" t="s">
        <v>120</v>
      </c>
      <c r="I240" s="39" t="s">
        <v>125</v>
      </c>
      <c r="J240" s="4">
        <v>13</v>
      </c>
      <c r="K240" s="4">
        <v>16.64</v>
      </c>
      <c r="L240" s="4">
        <v>130</v>
      </c>
      <c r="M240" s="4">
        <v>166.4</v>
      </c>
      <c r="N240">
        <v>2</v>
      </c>
      <c r="O240" s="39" t="s">
        <v>137</v>
      </c>
      <c r="P240" s="2">
        <v>2021</v>
      </c>
      <c r="Q240" s="4">
        <v>71.552000000000007</v>
      </c>
      <c r="R240" s="4">
        <v>3.64</v>
      </c>
      <c r="S240" s="4">
        <v>36.4</v>
      </c>
      <c r="T240" s="3">
        <v>0.12280701754385964</v>
      </c>
      <c r="U240" s="39" t="s">
        <v>166</v>
      </c>
      <c r="V240" s="39" t="b">
        <v>1</v>
      </c>
      <c r="W240" s="39" t="s">
        <v>173</v>
      </c>
      <c r="X240" s="39" t="s">
        <v>442</v>
      </c>
      <c r="Y240" s="4">
        <f t="shared" si="12"/>
        <v>-3.5152000000000001</v>
      </c>
      <c r="Z240" s="39">
        <f t="shared" si="13"/>
        <v>-35.152000000000001</v>
      </c>
      <c r="AA240" s="4">
        <f t="shared" si="14"/>
        <v>94.847999999999999</v>
      </c>
      <c r="AB240" s="3">
        <f t="shared" si="15"/>
        <v>-0.37061403508771934</v>
      </c>
    </row>
    <row r="241" spans="1:28">
      <c r="A241" s="38">
        <v>44533</v>
      </c>
      <c r="B241" s="39" t="s">
        <v>33</v>
      </c>
      <c r="C241" s="2">
        <v>2</v>
      </c>
      <c r="D241" s="39" t="s">
        <v>71</v>
      </c>
      <c r="E241" s="39" t="s">
        <v>138</v>
      </c>
      <c r="F241" s="3">
        <v>0</v>
      </c>
      <c r="G241" s="39" t="s">
        <v>83</v>
      </c>
      <c r="H241" s="39" t="s">
        <v>121</v>
      </c>
      <c r="I241" s="39" t="s">
        <v>124</v>
      </c>
      <c r="J241" s="4">
        <v>55</v>
      </c>
      <c r="K241" s="4">
        <v>58.3</v>
      </c>
      <c r="L241" s="4">
        <v>110</v>
      </c>
      <c r="M241" s="4">
        <v>116.6</v>
      </c>
      <c r="N241">
        <v>3</v>
      </c>
      <c r="O241" s="39" t="s">
        <v>137</v>
      </c>
      <c r="P241" s="2">
        <v>2021</v>
      </c>
      <c r="Q241" s="4">
        <v>0</v>
      </c>
      <c r="R241" s="4">
        <v>3.3</v>
      </c>
      <c r="S241" s="4">
        <v>6.6</v>
      </c>
      <c r="T241" s="3">
        <v>0.23664122137404581</v>
      </c>
      <c r="U241" s="39" t="s">
        <v>166</v>
      </c>
      <c r="V241" s="39" t="b">
        <v>1</v>
      </c>
      <c r="W241" s="39" t="s">
        <v>173</v>
      </c>
      <c r="X241" s="39" t="s">
        <v>444</v>
      </c>
      <c r="Y241" s="4">
        <f t="shared" si="12"/>
        <v>3.2999999999999972</v>
      </c>
      <c r="Z241" s="39">
        <f t="shared" si="13"/>
        <v>6.5999999999999943</v>
      </c>
      <c r="AA241" s="4">
        <f t="shared" si="14"/>
        <v>116.6</v>
      </c>
      <c r="AB241" s="3">
        <f t="shared" si="15"/>
        <v>5.6603773584905613E-2</v>
      </c>
    </row>
    <row r="242" spans="1:28">
      <c r="A242" s="38">
        <v>44533</v>
      </c>
      <c r="B242" s="39" t="s">
        <v>60</v>
      </c>
      <c r="C242" s="2">
        <v>8</v>
      </c>
      <c r="D242" s="39" t="s">
        <v>71</v>
      </c>
      <c r="E242" s="39" t="s">
        <v>71</v>
      </c>
      <c r="F242" s="3">
        <v>0.25</v>
      </c>
      <c r="G242" s="39" t="s">
        <v>112</v>
      </c>
      <c r="H242" s="39" t="s">
        <v>120</v>
      </c>
      <c r="I242" s="39" t="s">
        <v>122</v>
      </c>
      <c r="J242" s="4">
        <v>150</v>
      </c>
      <c r="K242" s="4">
        <v>210</v>
      </c>
      <c r="L242" s="4">
        <v>1200</v>
      </c>
      <c r="M242" s="4">
        <v>1680</v>
      </c>
      <c r="N242">
        <v>3</v>
      </c>
      <c r="O242" s="39" t="s">
        <v>137</v>
      </c>
      <c r="P242" s="2">
        <v>2021</v>
      </c>
      <c r="Q242" s="4">
        <v>420</v>
      </c>
      <c r="R242" s="4">
        <v>60</v>
      </c>
      <c r="S242" s="4">
        <v>480</v>
      </c>
      <c r="T242" s="3">
        <v>0.22480620155038761</v>
      </c>
      <c r="U242" s="39" t="s">
        <v>166</v>
      </c>
      <c r="V242" s="39" t="b">
        <v>0</v>
      </c>
      <c r="W242" s="39" t="s">
        <v>173</v>
      </c>
      <c r="X242" s="39" t="s">
        <v>443</v>
      </c>
      <c r="Y242" s="4">
        <f t="shared" si="12"/>
        <v>7.5</v>
      </c>
      <c r="Z242" s="39">
        <f t="shared" si="13"/>
        <v>60</v>
      </c>
      <c r="AA242" s="4">
        <f t="shared" si="14"/>
        <v>1260</v>
      </c>
      <c r="AB242" s="3">
        <f t="shared" si="15"/>
        <v>4.7619047619047616E-2</v>
      </c>
    </row>
    <row r="243" spans="1:28">
      <c r="A243" s="38">
        <v>44535</v>
      </c>
      <c r="B243" s="39" t="s">
        <v>23</v>
      </c>
      <c r="C243" s="2">
        <v>15</v>
      </c>
      <c r="D243" s="39" t="s">
        <v>70</v>
      </c>
      <c r="E243" s="39" t="s">
        <v>138</v>
      </c>
      <c r="F243" s="3">
        <v>0.24</v>
      </c>
      <c r="G243" s="39" t="s">
        <v>76</v>
      </c>
      <c r="H243" s="39" t="s">
        <v>119</v>
      </c>
      <c r="I243" s="39" t="s">
        <v>124</v>
      </c>
      <c r="J243" s="4">
        <v>44</v>
      </c>
      <c r="K243" s="4">
        <v>48.84</v>
      </c>
      <c r="L243" s="4">
        <v>660</v>
      </c>
      <c r="M243" s="4">
        <v>732.6</v>
      </c>
      <c r="N243">
        <v>5</v>
      </c>
      <c r="O243" s="39" t="s">
        <v>137</v>
      </c>
      <c r="P243" s="2">
        <v>2021</v>
      </c>
      <c r="Q243" s="4">
        <v>175.82400000000001</v>
      </c>
      <c r="R243" s="4">
        <v>4.84</v>
      </c>
      <c r="S243" s="4">
        <v>72.599999999999994</v>
      </c>
      <c r="T243" s="3">
        <v>0.21875000000000003</v>
      </c>
      <c r="U243" s="39" t="s">
        <v>166</v>
      </c>
      <c r="V243" s="39" t="b">
        <v>1</v>
      </c>
      <c r="W243" s="39" t="s">
        <v>173</v>
      </c>
      <c r="X243" s="39" t="s">
        <v>445</v>
      </c>
      <c r="Y243" s="4">
        <f t="shared" si="12"/>
        <v>-6.8815999999999988</v>
      </c>
      <c r="Z243" s="39">
        <f t="shared" si="13"/>
        <v>-103.22399999999999</v>
      </c>
      <c r="AA243" s="4">
        <f t="shared" si="14"/>
        <v>556.77600000000007</v>
      </c>
      <c r="AB243" s="3">
        <f t="shared" si="15"/>
        <v>-0.18539592223802745</v>
      </c>
    </row>
    <row r="244" spans="1:28">
      <c r="A244" s="38">
        <v>44535</v>
      </c>
      <c r="B244" s="39" t="s">
        <v>40</v>
      </c>
      <c r="C244" s="2">
        <v>1</v>
      </c>
      <c r="D244" s="39" t="s">
        <v>70</v>
      </c>
      <c r="E244" s="39" t="s">
        <v>71</v>
      </c>
      <c r="F244" s="3">
        <v>0.4</v>
      </c>
      <c r="G244" s="39" t="s">
        <v>90</v>
      </c>
      <c r="H244" s="39" t="s">
        <v>120</v>
      </c>
      <c r="I244" s="39" t="s">
        <v>122</v>
      </c>
      <c r="J244" s="4">
        <v>148</v>
      </c>
      <c r="K244" s="4">
        <v>164.28</v>
      </c>
      <c r="L244" s="4">
        <v>148</v>
      </c>
      <c r="M244" s="4">
        <v>164.28</v>
      </c>
      <c r="N244">
        <v>5</v>
      </c>
      <c r="O244" s="39" t="s">
        <v>137</v>
      </c>
      <c r="P244" s="2">
        <v>2021</v>
      </c>
      <c r="Q244" s="4">
        <v>65.712000000000003</v>
      </c>
      <c r="R244" s="4">
        <v>16.28</v>
      </c>
      <c r="S244" s="4">
        <v>16.28</v>
      </c>
      <c r="T244" s="3">
        <v>0.13043478260869559</v>
      </c>
      <c r="U244" s="39" t="s">
        <v>149</v>
      </c>
      <c r="V244" s="39" t="b">
        <v>0</v>
      </c>
      <c r="W244" s="39" t="s">
        <v>173</v>
      </c>
      <c r="X244" s="39" t="s">
        <v>446</v>
      </c>
      <c r="Y244" s="4">
        <f t="shared" si="12"/>
        <v>-49.432000000000002</v>
      </c>
      <c r="Z244" s="39">
        <f t="shared" si="13"/>
        <v>-49.432000000000002</v>
      </c>
      <c r="AA244" s="4">
        <f t="shared" si="14"/>
        <v>98.567999999999998</v>
      </c>
      <c r="AB244" s="3">
        <f t="shared" si="15"/>
        <v>-0.50150150150150152</v>
      </c>
    </row>
    <row r="245" spans="1:28">
      <c r="A245" s="38">
        <v>44537</v>
      </c>
      <c r="B245" s="39" t="s">
        <v>22</v>
      </c>
      <c r="C245" s="2">
        <v>8</v>
      </c>
      <c r="D245" s="39" t="s">
        <v>70</v>
      </c>
      <c r="E245" s="39" t="s">
        <v>71</v>
      </c>
      <c r="F245" s="3">
        <v>7.0000000000000007E-2</v>
      </c>
      <c r="G245" s="39" t="s">
        <v>75</v>
      </c>
      <c r="H245" s="39" t="s">
        <v>120</v>
      </c>
      <c r="I245" s="39" t="s">
        <v>123</v>
      </c>
      <c r="J245" s="4">
        <v>112</v>
      </c>
      <c r="K245" s="4">
        <v>122.08</v>
      </c>
      <c r="L245" s="4">
        <v>896</v>
      </c>
      <c r="M245" s="4">
        <v>976.64</v>
      </c>
      <c r="N245">
        <v>7</v>
      </c>
      <c r="O245" s="39" t="s">
        <v>137</v>
      </c>
      <c r="P245" s="2">
        <v>2021</v>
      </c>
      <c r="Q245" s="4">
        <v>68.364800000000002</v>
      </c>
      <c r="R245" s="4">
        <v>10.08</v>
      </c>
      <c r="S245" s="4">
        <v>80.64</v>
      </c>
      <c r="T245" s="3">
        <v>0.21875000000000003</v>
      </c>
      <c r="U245" s="39" t="s">
        <v>166</v>
      </c>
      <c r="V245" s="39" t="b">
        <v>0</v>
      </c>
      <c r="W245" s="39" t="s">
        <v>173</v>
      </c>
      <c r="X245" s="39" t="s">
        <v>447</v>
      </c>
      <c r="Y245" s="4">
        <f t="shared" si="12"/>
        <v>1.5344000000000051</v>
      </c>
      <c r="Z245" s="39">
        <f t="shared" si="13"/>
        <v>12.275200000000041</v>
      </c>
      <c r="AA245" s="4">
        <f t="shared" si="14"/>
        <v>908.27520000000004</v>
      </c>
      <c r="AB245" s="3">
        <f t="shared" si="15"/>
        <v>1.3514846601558691E-2</v>
      </c>
    </row>
    <row r="246" spans="1:28">
      <c r="A246" s="38">
        <v>44538</v>
      </c>
      <c r="B246" s="39" t="s">
        <v>31</v>
      </c>
      <c r="C246" s="2">
        <v>14</v>
      </c>
      <c r="D246" s="39" t="s">
        <v>70</v>
      </c>
      <c r="E246" s="39" t="s">
        <v>71</v>
      </c>
      <c r="F246" s="3">
        <v>0.33</v>
      </c>
      <c r="G246" s="39" t="s">
        <v>81</v>
      </c>
      <c r="H246" s="39" t="s">
        <v>118</v>
      </c>
      <c r="I246" s="39" t="s">
        <v>123</v>
      </c>
      <c r="J246" s="4">
        <v>76</v>
      </c>
      <c r="K246" s="4">
        <v>82.08</v>
      </c>
      <c r="L246" s="4">
        <v>1064</v>
      </c>
      <c r="M246" s="4">
        <v>1149.1199999999999</v>
      </c>
      <c r="N246">
        <v>8</v>
      </c>
      <c r="O246" s="39" t="s">
        <v>137</v>
      </c>
      <c r="P246" s="2">
        <v>2021</v>
      </c>
      <c r="Q246" s="4">
        <v>379.20960000000002</v>
      </c>
      <c r="R246" s="4">
        <v>6.08</v>
      </c>
      <c r="S246" s="4">
        <v>85.12</v>
      </c>
      <c r="T246" s="3">
        <v>5.6603773584905613E-2</v>
      </c>
      <c r="U246" s="39" t="s">
        <v>166</v>
      </c>
      <c r="V246" s="39" t="b">
        <v>0</v>
      </c>
      <c r="W246" s="39" t="s">
        <v>173</v>
      </c>
      <c r="X246" s="39" t="s">
        <v>448</v>
      </c>
      <c r="Y246" s="4">
        <f t="shared" si="12"/>
        <v>-21.006399999999999</v>
      </c>
      <c r="Z246" s="39">
        <f t="shared" si="13"/>
        <v>-294.08960000000002</v>
      </c>
      <c r="AA246" s="4">
        <f t="shared" si="14"/>
        <v>769.91039999999987</v>
      </c>
      <c r="AB246" s="3">
        <f t="shared" si="15"/>
        <v>-0.38197899391929252</v>
      </c>
    </row>
    <row r="247" spans="1:28">
      <c r="A247" s="38">
        <v>44544</v>
      </c>
      <c r="B247" s="39" t="s">
        <v>30</v>
      </c>
      <c r="C247" s="2">
        <v>4</v>
      </c>
      <c r="D247" s="39" t="s">
        <v>70</v>
      </c>
      <c r="E247" s="39" t="s">
        <v>71</v>
      </c>
      <c r="F247" s="3">
        <v>0.44</v>
      </c>
      <c r="G247" s="39" t="s">
        <v>80</v>
      </c>
      <c r="H247" s="39" t="s">
        <v>118</v>
      </c>
      <c r="I247" s="39" t="s">
        <v>122</v>
      </c>
      <c r="J247" s="4">
        <v>120</v>
      </c>
      <c r="K247" s="4">
        <v>162</v>
      </c>
      <c r="L247" s="4">
        <v>480</v>
      </c>
      <c r="M247" s="4">
        <v>648</v>
      </c>
      <c r="N247">
        <v>14</v>
      </c>
      <c r="O247" s="39" t="s">
        <v>137</v>
      </c>
      <c r="P247" s="2">
        <v>2021</v>
      </c>
      <c r="Q247" s="4">
        <v>285.12</v>
      </c>
      <c r="R247" s="4">
        <v>42</v>
      </c>
      <c r="S247" s="4">
        <v>168</v>
      </c>
      <c r="T247" s="3">
        <v>0.2857142857142857</v>
      </c>
      <c r="U247" s="39" t="s">
        <v>149</v>
      </c>
      <c r="V247" s="39" t="b">
        <v>0</v>
      </c>
      <c r="W247" s="39" t="s">
        <v>173</v>
      </c>
      <c r="X247" s="39" t="s">
        <v>449</v>
      </c>
      <c r="Y247" s="4">
        <f t="shared" si="12"/>
        <v>-29.28</v>
      </c>
      <c r="Z247" s="39">
        <f t="shared" si="13"/>
        <v>-117.12</v>
      </c>
      <c r="AA247" s="4">
        <f t="shared" si="14"/>
        <v>362.88</v>
      </c>
      <c r="AB247" s="3">
        <f t="shared" si="15"/>
        <v>-0.32275132275132279</v>
      </c>
    </row>
    <row r="248" spans="1:28">
      <c r="A248" s="38">
        <v>44548</v>
      </c>
      <c r="B248" s="39" t="s">
        <v>26</v>
      </c>
      <c r="C248" s="2">
        <v>2</v>
      </c>
      <c r="D248" s="39" t="s">
        <v>70</v>
      </c>
      <c r="E248" s="39" t="s">
        <v>138</v>
      </c>
      <c r="F248" s="3">
        <v>0.26</v>
      </c>
      <c r="G248" s="39" t="s">
        <v>79</v>
      </c>
      <c r="H248" s="39" t="s">
        <v>119</v>
      </c>
      <c r="I248" s="39" t="s">
        <v>123</v>
      </c>
      <c r="J248" s="4">
        <v>71</v>
      </c>
      <c r="K248" s="4">
        <v>80.94</v>
      </c>
      <c r="L248" s="4">
        <v>142</v>
      </c>
      <c r="M248" s="4">
        <v>161.88</v>
      </c>
      <c r="N248">
        <v>18</v>
      </c>
      <c r="O248" s="39" t="s">
        <v>137</v>
      </c>
      <c r="P248" s="2">
        <v>2021</v>
      </c>
      <c r="Q248" s="4">
        <v>42.088799999999999</v>
      </c>
      <c r="R248" s="4">
        <v>9.94</v>
      </c>
      <c r="S248" s="4">
        <v>19.88</v>
      </c>
      <c r="T248" s="3">
        <v>9.90990990990991E-2</v>
      </c>
      <c r="U248" s="39" t="s">
        <v>149</v>
      </c>
      <c r="V248" s="39" t="b">
        <v>1</v>
      </c>
      <c r="W248" s="39" t="s">
        <v>173</v>
      </c>
      <c r="X248" s="39" t="s">
        <v>450</v>
      </c>
      <c r="Y248" s="4">
        <f t="shared" si="12"/>
        <v>-11.104399999999998</v>
      </c>
      <c r="Z248" s="39">
        <f t="shared" si="13"/>
        <v>-22.208799999999997</v>
      </c>
      <c r="AA248" s="4">
        <f t="shared" si="14"/>
        <v>119.7912</v>
      </c>
      <c r="AB248" s="3">
        <f t="shared" si="15"/>
        <v>-0.18539592223802748</v>
      </c>
    </row>
    <row r="249" spans="1:28">
      <c r="A249" s="38">
        <v>44548</v>
      </c>
      <c r="B249" s="39" t="s">
        <v>42</v>
      </c>
      <c r="C249" s="2">
        <v>8</v>
      </c>
      <c r="D249" s="39" t="s">
        <v>71</v>
      </c>
      <c r="E249" s="39" t="s">
        <v>138</v>
      </c>
      <c r="F249" s="3">
        <v>7.0000000000000007E-2</v>
      </c>
      <c r="G249" s="39" t="s">
        <v>92</v>
      </c>
      <c r="H249" s="39" t="s">
        <v>117</v>
      </c>
      <c r="I249" s="39" t="s">
        <v>122</v>
      </c>
      <c r="J249" s="4">
        <v>121</v>
      </c>
      <c r="K249" s="4">
        <v>141.57</v>
      </c>
      <c r="L249" s="4">
        <v>968</v>
      </c>
      <c r="M249" s="4">
        <v>1132.56</v>
      </c>
      <c r="N249">
        <v>18</v>
      </c>
      <c r="O249" s="39" t="s">
        <v>137</v>
      </c>
      <c r="P249" s="2">
        <v>2021</v>
      </c>
      <c r="Q249" s="4">
        <v>79.279200000000003</v>
      </c>
      <c r="R249" s="4">
        <v>20.57</v>
      </c>
      <c r="S249" s="4">
        <v>164.56</v>
      </c>
      <c r="T249" s="3">
        <v>9.9099099099099169E-2</v>
      </c>
      <c r="U249" s="39" t="s">
        <v>166</v>
      </c>
      <c r="V249" s="39" t="b">
        <v>1</v>
      </c>
      <c r="W249" s="39" t="s">
        <v>173</v>
      </c>
      <c r="X249" s="39" t="s">
        <v>451</v>
      </c>
      <c r="Y249" s="4">
        <f t="shared" si="12"/>
        <v>10.6601</v>
      </c>
      <c r="Z249" s="39">
        <f t="shared" si="13"/>
        <v>85.280799999999999</v>
      </c>
      <c r="AA249" s="4">
        <f t="shared" si="14"/>
        <v>1053.2808</v>
      </c>
      <c r="AB249" s="3">
        <f t="shared" si="15"/>
        <v>8.0966822902306779E-2</v>
      </c>
    </row>
    <row r="250" spans="1:28">
      <c r="A250" s="38">
        <v>44549</v>
      </c>
      <c r="B250" s="39" t="s">
        <v>32</v>
      </c>
      <c r="C250" s="2">
        <v>12</v>
      </c>
      <c r="D250" s="39" t="s">
        <v>70</v>
      </c>
      <c r="E250" s="39" t="s">
        <v>71</v>
      </c>
      <c r="F250" s="3">
        <v>0.13</v>
      </c>
      <c r="G250" s="39" t="s">
        <v>82</v>
      </c>
      <c r="H250" s="39" t="s">
        <v>117</v>
      </c>
      <c r="I250" s="39" t="s">
        <v>122</v>
      </c>
      <c r="J250" s="4">
        <v>141</v>
      </c>
      <c r="K250" s="4">
        <v>149.46</v>
      </c>
      <c r="L250" s="4">
        <v>1692</v>
      </c>
      <c r="M250" s="4">
        <v>1793.52</v>
      </c>
      <c r="N250">
        <v>19</v>
      </c>
      <c r="O250" s="39" t="s">
        <v>137</v>
      </c>
      <c r="P250" s="2">
        <v>2021</v>
      </c>
      <c r="Q250" s="4">
        <v>233.1576</v>
      </c>
      <c r="R250" s="4">
        <v>8.4600000000000009</v>
      </c>
      <c r="S250" s="4">
        <v>101.52</v>
      </c>
      <c r="T250" s="3">
        <v>8.2568807339449532E-2</v>
      </c>
      <c r="U250" s="39" t="s">
        <v>166</v>
      </c>
      <c r="V250" s="39" t="b">
        <v>0</v>
      </c>
      <c r="W250" s="39" t="s">
        <v>173</v>
      </c>
      <c r="X250" s="39" t="s">
        <v>453</v>
      </c>
      <c r="Y250" s="4">
        <f t="shared" si="12"/>
        <v>-10.969799999999992</v>
      </c>
      <c r="Z250" s="39">
        <f t="shared" si="13"/>
        <v>-131.63759999999991</v>
      </c>
      <c r="AA250" s="4">
        <f t="shared" si="14"/>
        <v>1560.3624</v>
      </c>
      <c r="AB250" s="3">
        <f t="shared" si="15"/>
        <v>-8.4363478638039419E-2</v>
      </c>
    </row>
    <row r="251" spans="1:28">
      <c r="A251" s="38">
        <v>44549</v>
      </c>
      <c r="B251" s="39" t="s">
        <v>39</v>
      </c>
      <c r="C251" s="2">
        <v>3</v>
      </c>
      <c r="D251" s="39" t="s">
        <v>68</v>
      </c>
      <c r="E251" s="39" t="s">
        <v>71</v>
      </c>
      <c r="F251" s="3">
        <v>0.28999999999999998</v>
      </c>
      <c r="G251" s="39" t="s">
        <v>89</v>
      </c>
      <c r="H251" s="39" t="s">
        <v>121</v>
      </c>
      <c r="I251" s="39" t="s">
        <v>124</v>
      </c>
      <c r="J251" s="4">
        <v>47</v>
      </c>
      <c r="K251" s="4">
        <v>53.11</v>
      </c>
      <c r="L251" s="4">
        <v>141</v>
      </c>
      <c r="M251" s="4">
        <v>159.33000000000001</v>
      </c>
      <c r="N251">
        <v>19</v>
      </c>
      <c r="O251" s="39" t="s">
        <v>137</v>
      </c>
      <c r="P251" s="2">
        <v>2021</v>
      </c>
      <c r="Q251" s="4">
        <v>46.2057</v>
      </c>
      <c r="R251" s="4">
        <v>6.11</v>
      </c>
      <c r="S251" s="4">
        <v>18.329999999999998</v>
      </c>
      <c r="T251" s="3">
        <v>7.4074074074074056E-2</v>
      </c>
      <c r="U251" s="39" t="s">
        <v>149</v>
      </c>
      <c r="V251" s="39" t="b">
        <v>0</v>
      </c>
      <c r="W251" s="39" t="s">
        <v>173</v>
      </c>
      <c r="X251" s="39" t="s">
        <v>454</v>
      </c>
      <c r="Y251" s="4">
        <f t="shared" si="12"/>
        <v>-9.2918999999999983</v>
      </c>
      <c r="Z251" s="39">
        <f t="shared" si="13"/>
        <v>-27.875699999999995</v>
      </c>
      <c r="AA251" s="4">
        <f t="shared" si="14"/>
        <v>113.12430000000001</v>
      </c>
      <c r="AB251" s="3">
        <f t="shared" si="15"/>
        <v>-0.24641655241181598</v>
      </c>
    </row>
    <row r="252" spans="1:28">
      <c r="A252" s="38">
        <v>44549</v>
      </c>
      <c r="B252" s="39" t="s">
        <v>51</v>
      </c>
      <c r="C252" s="2">
        <v>10</v>
      </c>
      <c r="D252" s="39" t="s">
        <v>71</v>
      </c>
      <c r="E252" s="39" t="s">
        <v>71</v>
      </c>
      <c r="F252" s="3">
        <v>0.47</v>
      </c>
      <c r="G252" s="39" t="s">
        <v>103</v>
      </c>
      <c r="H252" s="39" t="s">
        <v>120</v>
      </c>
      <c r="I252" s="39" t="s">
        <v>124</v>
      </c>
      <c r="J252" s="4">
        <v>44</v>
      </c>
      <c r="K252" s="4">
        <v>48.4</v>
      </c>
      <c r="L252" s="4">
        <v>440</v>
      </c>
      <c r="M252" s="4">
        <v>484</v>
      </c>
      <c r="N252">
        <v>19</v>
      </c>
      <c r="O252" s="39" t="s">
        <v>137</v>
      </c>
      <c r="P252" s="2">
        <v>2021</v>
      </c>
      <c r="Q252" s="4">
        <v>227.48</v>
      </c>
      <c r="R252" s="4">
        <v>4.4000000000000004</v>
      </c>
      <c r="S252" s="4">
        <v>44</v>
      </c>
      <c r="T252" s="3">
        <v>0.25925925925925924</v>
      </c>
      <c r="U252" s="39" t="s">
        <v>165</v>
      </c>
      <c r="V252" s="39" t="b">
        <v>0</v>
      </c>
      <c r="W252" s="39" t="s">
        <v>173</v>
      </c>
      <c r="X252" s="39" t="s">
        <v>452</v>
      </c>
      <c r="Y252" s="4">
        <f t="shared" si="12"/>
        <v>-18.347999999999999</v>
      </c>
      <c r="Z252" s="39">
        <f t="shared" si="13"/>
        <v>-183.48</v>
      </c>
      <c r="AA252" s="4">
        <f t="shared" si="14"/>
        <v>256.52</v>
      </c>
      <c r="AB252" s="3">
        <f t="shared" si="15"/>
        <v>-0.71526586620926247</v>
      </c>
    </row>
    <row r="253" spans="1:28">
      <c r="A253" s="38">
        <v>44550</v>
      </c>
      <c r="B253" s="39" t="s">
        <v>55</v>
      </c>
      <c r="C253" s="2">
        <v>14</v>
      </c>
      <c r="D253" s="39" t="s">
        <v>70</v>
      </c>
      <c r="E253" s="39" t="s">
        <v>71</v>
      </c>
      <c r="F253" s="3">
        <v>0.28999999999999998</v>
      </c>
      <c r="G253" s="39" t="s">
        <v>107</v>
      </c>
      <c r="H253" s="39" t="s">
        <v>120</v>
      </c>
      <c r="I253" s="39" t="s">
        <v>123</v>
      </c>
      <c r="J253" s="4">
        <v>73</v>
      </c>
      <c r="K253" s="4">
        <v>94.17</v>
      </c>
      <c r="L253" s="4">
        <v>1022</v>
      </c>
      <c r="M253" s="4">
        <v>1318.38</v>
      </c>
      <c r="N253">
        <v>20</v>
      </c>
      <c r="O253" s="39" t="s">
        <v>137</v>
      </c>
      <c r="P253" s="2">
        <v>2021</v>
      </c>
      <c r="Q253" s="4">
        <v>382.33019999999999</v>
      </c>
      <c r="R253" s="4">
        <v>21.17</v>
      </c>
      <c r="S253" s="4">
        <v>296.38</v>
      </c>
      <c r="T253" s="3">
        <v>0.12280701754385963</v>
      </c>
      <c r="U253" s="39" t="s">
        <v>166</v>
      </c>
      <c r="V253" s="39" t="b">
        <v>0</v>
      </c>
      <c r="W253" s="39" t="s">
        <v>173</v>
      </c>
      <c r="X253" s="39" t="s">
        <v>455</v>
      </c>
      <c r="Y253" s="4">
        <f t="shared" si="12"/>
        <v>-6.1392999999999915</v>
      </c>
      <c r="Z253" s="39">
        <f t="shared" si="13"/>
        <v>-85.950199999999882</v>
      </c>
      <c r="AA253" s="4">
        <f t="shared" si="14"/>
        <v>936.04980000000012</v>
      </c>
      <c r="AB253" s="3">
        <f t="shared" si="15"/>
        <v>-9.1822251337482119E-2</v>
      </c>
    </row>
    <row r="254" spans="1:28">
      <c r="A254" s="38">
        <v>44551</v>
      </c>
      <c r="B254" s="39" t="s">
        <v>62</v>
      </c>
      <c r="C254" s="2">
        <v>10</v>
      </c>
      <c r="D254" s="39" t="s">
        <v>71</v>
      </c>
      <c r="E254" s="39" t="s">
        <v>138</v>
      </c>
      <c r="F254" s="3">
        <v>0.28999999999999998</v>
      </c>
      <c r="G254" s="39" t="s">
        <v>115</v>
      </c>
      <c r="H254" s="39" t="s">
        <v>121</v>
      </c>
      <c r="I254" s="39" t="s">
        <v>125</v>
      </c>
      <c r="J254" s="4">
        <v>18</v>
      </c>
      <c r="K254" s="4">
        <v>24.66</v>
      </c>
      <c r="L254" s="4">
        <v>180</v>
      </c>
      <c r="M254" s="4">
        <v>246.6</v>
      </c>
      <c r="N254">
        <v>21</v>
      </c>
      <c r="O254" s="39" t="s">
        <v>137</v>
      </c>
      <c r="P254" s="2">
        <v>2021</v>
      </c>
      <c r="Q254" s="4">
        <v>71.513999999999996</v>
      </c>
      <c r="R254" s="4">
        <v>6.66</v>
      </c>
      <c r="S254" s="4">
        <v>66.599999999999994</v>
      </c>
      <c r="T254" s="3">
        <v>0.14529914529914525</v>
      </c>
      <c r="U254" s="39" t="s">
        <v>166</v>
      </c>
      <c r="V254" s="39" t="b">
        <v>1</v>
      </c>
      <c r="W254" s="39" t="s">
        <v>173</v>
      </c>
      <c r="X254" s="39" t="s">
        <v>456</v>
      </c>
      <c r="Y254" s="4">
        <f t="shared" si="12"/>
        <v>-0.49139999999999873</v>
      </c>
      <c r="Z254" s="39">
        <f t="shared" si="13"/>
        <v>-4.9139999999999873</v>
      </c>
      <c r="AA254" s="4">
        <f t="shared" si="14"/>
        <v>175.08600000000001</v>
      </c>
      <c r="AB254" s="3">
        <f t="shared" si="15"/>
        <v>-2.8066207463760592E-2</v>
      </c>
    </row>
    <row r="255" spans="1:28">
      <c r="A255" s="38">
        <v>44554</v>
      </c>
      <c r="B255" s="39" t="s">
        <v>30</v>
      </c>
      <c r="C255" s="2">
        <v>8</v>
      </c>
      <c r="D255" s="39" t="s">
        <v>68</v>
      </c>
      <c r="E255" s="39" t="s">
        <v>138</v>
      </c>
      <c r="F255" s="3">
        <v>0.54</v>
      </c>
      <c r="G255" s="39" t="s">
        <v>80</v>
      </c>
      <c r="H255" s="39" t="s">
        <v>118</v>
      </c>
      <c r="I255" s="39" t="s">
        <v>122</v>
      </c>
      <c r="J255" s="4">
        <v>120</v>
      </c>
      <c r="K255" s="4">
        <v>162</v>
      </c>
      <c r="L255" s="4">
        <v>960</v>
      </c>
      <c r="M255" s="4">
        <v>1296</v>
      </c>
      <c r="N255">
        <v>24</v>
      </c>
      <c r="O255" s="39" t="s">
        <v>137</v>
      </c>
      <c r="P255" s="2">
        <v>2021</v>
      </c>
      <c r="Q255" s="4">
        <v>699.84</v>
      </c>
      <c r="R255" s="4">
        <v>42</v>
      </c>
      <c r="S255" s="4">
        <v>336</v>
      </c>
      <c r="T255" s="3">
        <v>0.1150442477876106</v>
      </c>
      <c r="U255" s="39" t="s">
        <v>149</v>
      </c>
      <c r="V255" s="39" t="b">
        <v>1</v>
      </c>
      <c r="W255" s="39" t="s">
        <v>173</v>
      </c>
      <c r="X255" s="39" t="s">
        <v>458</v>
      </c>
      <c r="Y255" s="4">
        <f t="shared" si="12"/>
        <v>-45.480000000000004</v>
      </c>
      <c r="Z255" s="39">
        <f t="shared" si="13"/>
        <v>-363.84000000000003</v>
      </c>
      <c r="AA255" s="4">
        <f t="shared" si="14"/>
        <v>596.16</v>
      </c>
      <c r="AB255" s="3">
        <f t="shared" si="15"/>
        <v>-0.61030595813204513</v>
      </c>
    </row>
    <row r="256" spans="1:28">
      <c r="A256" s="38">
        <v>44554</v>
      </c>
      <c r="B256" s="39" t="s">
        <v>63</v>
      </c>
      <c r="C256" s="2">
        <v>8</v>
      </c>
      <c r="D256" s="39" t="s">
        <v>68</v>
      </c>
      <c r="E256" s="39" t="s">
        <v>71</v>
      </c>
      <c r="F256" s="3">
        <v>0.39</v>
      </c>
      <c r="G256" s="39" t="s">
        <v>116</v>
      </c>
      <c r="H256" s="39" t="s">
        <v>121</v>
      </c>
      <c r="I256" s="39" t="s">
        <v>123</v>
      </c>
      <c r="J256" s="4">
        <v>90</v>
      </c>
      <c r="K256" s="4">
        <v>96.3</v>
      </c>
      <c r="L256" s="4">
        <v>720</v>
      </c>
      <c r="M256" s="4">
        <v>770.4</v>
      </c>
      <c r="N256">
        <v>24</v>
      </c>
      <c r="O256" s="39" t="s">
        <v>137</v>
      </c>
      <c r="P256" s="2">
        <v>2021</v>
      </c>
      <c r="Q256" s="4">
        <v>300.45600000000002</v>
      </c>
      <c r="R256" s="4">
        <v>6.3</v>
      </c>
      <c r="S256" s="4">
        <v>50.4</v>
      </c>
      <c r="T256" s="3">
        <v>9.0909090909090884E-2</v>
      </c>
      <c r="U256" s="39" t="s">
        <v>166</v>
      </c>
      <c r="V256" s="39" t="b">
        <v>0</v>
      </c>
      <c r="W256" s="39" t="s">
        <v>173</v>
      </c>
      <c r="X256" s="39" t="s">
        <v>457</v>
      </c>
      <c r="Y256" s="4">
        <f t="shared" si="12"/>
        <v>-31.257000000000005</v>
      </c>
      <c r="Z256" s="39">
        <f t="shared" si="13"/>
        <v>-250.05600000000004</v>
      </c>
      <c r="AA256" s="4">
        <f t="shared" si="14"/>
        <v>469.94399999999996</v>
      </c>
      <c r="AB256" s="3">
        <f t="shared" si="15"/>
        <v>-0.532097441397273</v>
      </c>
    </row>
    <row r="257" spans="1:28">
      <c r="A257" s="38">
        <v>44556</v>
      </c>
      <c r="B257" s="39" t="s">
        <v>61</v>
      </c>
      <c r="C257" s="2">
        <v>14</v>
      </c>
      <c r="D257" s="39" t="s">
        <v>71</v>
      </c>
      <c r="E257" s="39" t="s">
        <v>138</v>
      </c>
      <c r="F257" s="3">
        <v>0.22</v>
      </c>
      <c r="G257" s="39" t="s">
        <v>114</v>
      </c>
      <c r="H257" s="39" t="s">
        <v>118</v>
      </c>
      <c r="I257" s="39" t="s">
        <v>122</v>
      </c>
      <c r="J257" s="4">
        <v>138</v>
      </c>
      <c r="K257" s="4">
        <v>173.88</v>
      </c>
      <c r="L257" s="4">
        <v>1932</v>
      </c>
      <c r="M257" s="4">
        <v>2434.3200000000002</v>
      </c>
      <c r="N257">
        <v>26</v>
      </c>
      <c r="O257" s="39" t="s">
        <v>137</v>
      </c>
      <c r="P257" s="2">
        <v>2021</v>
      </c>
      <c r="Q257" s="4">
        <v>535.55039999999997</v>
      </c>
      <c r="R257" s="4">
        <v>35.880000000000003</v>
      </c>
      <c r="S257" s="4">
        <v>502.32</v>
      </c>
      <c r="T257" s="3">
        <v>5.6603773584905717E-2</v>
      </c>
      <c r="U257" s="39" t="s">
        <v>149</v>
      </c>
      <c r="V257" s="39" t="b">
        <v>1</v>
      </c>
      <c r="W257" s="39" t="s">
        <v>173</v>
      </c>
      <c r="X257" s="39" t="s">
        <v>459</v>
      </c>
      <c r="Y257" s="4">
        <f t="shared" si="12"/>
        <v>-2.3736000000000104</v>
      </c>
      <c r="Z257" s="39">
        <f t="shared" si="13"/>
        <v>-33.230400000000145</v>
      </c>
      <c r="AA257" s="4">
        <f t="shared" si="14"/>
        <v>1898.7696000000001</v>
      </c>
      <c r="AB257" s="3">
        <f t="shared" si="15"/>
        <v>-1.7501017501017575E-2</v>
      </c>
    </row>
    <row r="258" spans="1:28">
      <c r="A258" s="38">
        <v>44557</v>
      </c>
      <c r="B258" s="39" t="s">
        <v>39</v>
      </c>
      <c r="C258" s="2">
        <v>14</v>
      </c>
      <c r="D258" s="39" t="s">
        <v>70</v>
      </c>
      <c r="E258" s="39" t="s">
        <v>138</v>
      </c>
      <c r="F258" s="3">
        <v>0.18</v>
      </c>
      <c r="G258" s="39" t="s">
        <v>89</v>
      </c>
      <c r="H258" s="39" t="s">
        <v>121</v>
      </c>
      <c r="I258" s="39" t="s">
        <v>124</v>
      </c>
      <c r="J258" s="4">
        <v>47</v>
      </c>
      <c r="K258" s="4">
        <v>53.11</v>
      </c>
      <c r="L258" s="4">
        <v>658</v>
      </c>
      <c r="M258" s="4">
        <v>743.54</v>
      </c>
      <c r="N258">
        <v>27</v>
      </c>
      <c r="O258" s="39" t="s">
        <v>137</v>
      </c>
      <c r="P258" s="2">
        <v>2021</v>
      </c>
      <c r="Q258" s="4">
        <v>133.8372</v>
      </c>
      <c r="R258" s="4">
        <v>6.11</v>
      </c>
      <c r="S258" s="4">
        <v>85.54</v>
      </c>
      <c r="T258" s="3">
        <v>0.22480620155038758</v>
      </c>
      <c r="U258" s="39" t="s">
        <v>166</v>
      </c>
      <c r="V258" s="39" t="b">
        <v>1</v>
      </c>
      <c r="W258" s="39" t="s">
        <v>173</v>
      </c>
      <c r="X258" s="39" t="s">
        <v>460</v>
      </c>
      <c r="Y258" s="4">
        <f t="shared" ref="Y258:Y321" si="16">(K258-(K258*F258)-J258)</f>
        <v>-3.4497999999999962</v>
      </c>
      <c r="Z258" s="39">
        <f t="shared" ref="Z258:Z321" si="17">Y258*C258</f>
        <v>-48.297199999999947</v>
      </c>
      <c r="AA258" s="4">
        <f t="shared" ref="AA258:AA321" si="18">M258-Q258</f>
        <v>609.70280000000002</v>
      </c>
      <c r="AB258" s="3">
        <f t="shared" ref="AB258:AB321" si="19">IFERROR(Z258/AA258,0)</f>
        <v>-7.9214331966328419E-2</v>
      </c>
    </row>
    <row r="259" spans="1:28">
      <c r="A259" s="38">
        <v>44558</v>
      </c>
      <c r="B259" s="39" t="s">
        <v>39</v>
      </c>
      <c r="C259" s="2">
        <v>6</v>
      </c>
      <c r="D259" s="39" t="s">
        <v>70</v>
      </c>
      <c r="E259" s="39" t="s">
        <v>138</v>
      </c>
      <c r="F259" s="3">
        <v>0.32</v>
      </c>
      <c r="G259" s="39" t="s">
        <v>89</v>
      </c>
      <c r="H259" s="39" t="s">
        <v>121</v>
      </c>
      <c r="I259" s="39" t="s">
        <v>124</v>
      </c>
      <c r="J259" s="4">
        <v>47</v>
      </c>
      <c r="K259" s="4">
        <v>53.11</v>
      </c>
      <c r="L259" s="4">
        <v>282</v>
      </c>
      <c r="M259" s="4">
        <v>318.66000000000003</v>
      </c>
      <c r="N259">
        <v>28</v>
      </c>
      <c r="O259" s="39" t="s">
        <v>137</v>
      </c>
      <c r="P259" s="2">
        <v>2021</v>
      </c>
      <c r="Q259" s="4">
        <v>101.9712</v>
      </c>
      <c r="R259" s="4">
        <v>6.11</v>
      </c>
      <c r="S259" s="4">
        <v>36.659999999999997</v>
      </c>
      <c r="T259" s="3">
        <v>0.27007299270072993</v>
      </c>
      <c r="U259" s="39" t="s">
        <v>165</v>
      </c>
      <c r="V259" s="39" t="b">
        <v>1</v>
      </c>
      <c r="W259" s="39" t="s">
        <v>173</v>
      </c>
      <c r="X259" s="39" t="s">
        <v>461</v>
      </c>
      <c r="Y259" s="4">
        <f t="shared" si="16"/>
        <v>-10.885199999999998</v>
      </c>
      <c r="Z259" s="39">
        <f t="shared" si="17"/>
        <v>-65.311199999999985</v>
      </c>
      <c r="AA259" s="4">
        <f t="shared" si="18"/>
        <v>216.68880000000001</v>
      </c>
      <c r="AB259" s="3">
        <f t="shared" si="19"/>
        <v>-0.30140551795939607</v>
      </c>
    </row>
    <row r="260" spans="1:28">
      <c r="A260" s="38">
        <v>44560</v>
      </c>
      <c r="B260" s="39" t="s">
        <v>40</v>
      </c>
      <c r="C260" s="2">
        <v>13</v>
      </c>
      <c r="D260" s="39" t="s">
        <v>71</v>
      </c>
      <c r="E260" s="39" t="s">
        <v>71</v>
      </c>
      <c r="F260" s="3">
        <v>0.08</v>
      </c>
      <c r="G260" s="39" t="s">
        <v>90</v>
      </c>
      <c r="H260" s="39" t="s">
        <v>120</v>
      </c>
      <c r="I260" s="39" t="s">
        <v>122</v>
      </c>
      <c r="J260" s="4">
        <v>148</v>
      </c>
      <c r="K260" s="4">
        <v>164.28</v>
      </c>
      <c r="L260" s="4">
        <v>1924</v>
      </c>
      <c r="M260" s="4">
        <v>2135.64</v>
      </c>
      <c r="N260">
        <v>30</v>
      </c>
      <c r="O260" s="39" t="s">
        <v>137</v>
      </c>
      <c r="P260" s="2">
        <v>2021</v>
      </c>
      <c r="Q260" s="4">
        <v>170.85120000000001</v>
      </c>
      <c r="R260" s="4">
        <v>16.28</v>
      </c>
      <c r="S260" s="4">
        <v>211.64</v>
      </c>
      <c r="T260" s="3">
        <v>6.5420560747663517E-2</v>
      </c>
      <c r="U260" s="39" t="s">
        <v>166</v>
      </c>
      <c r="V260" s="39" t="b">
        <v>0</v>
      </c>
      <c r="W260" s="39" t="s">
        <v>173</v>
      </c>
      <c r="X260" s="39" t="s">
        <v>462</v>
      </c>
      <c r="Y260" s="4">
        <f t="shared" si="16"/>
        <v>3.137599999999992</v>
      </c>
      <c r="Z260" s="39">
        <f t="shared" si="17"/>
        <v>40.788799999999895</v>
      </c>
      <c r="AA260" s="4">
        <f t="shared" si="18"/>
        <v>1964.7887999999998</v>
      </c>
      <c r="AB260" s="3">
        <f t="shared" si="19"/>
        <v>2.0759890325107666E-2</v>
      </c>
    </row>
    <row r="261" spans="1:28">
      <c r="A261" s="38">
        <v>44562</v>
      </c>
      <c r="B261" s="39" t="s">
        <v>42</v>
      </c>
      <c r="C261" s="2">
        <v>1</v>
      </c>
      <c r="D261" s="39" t="s">
        <v>68</v>
      </c>
      <c r="E261" s="39" t="s">
        <v>138</v>
      </c>
      <c r="F261" s="3">
        <v>0.2</v>
      </c>
      <c r="G261" s="39" t="s">
        <v>92</v>
      </c>
      <c r="H261" s="39" t="s">
        <v>117</v>
      </c>
      <c r="I261" s="39" t="s">
        <v>122</v>
      </c>
      <c r="J261" s="4">
        <v>121</v>
      </c>
      <c r="K261" s="4">
        <v>141.57</v>
      </c>
      <c r="L261" s="4">
        <v>121</v>
      </c>
      <c r="M261" s="4">
        <v>141.57</v>
      </c>
      <c r="N261">
        <v>1</v>
      </c>
      <c r="O261" s="39" t="s">
        <v>126</v>
      </c>
      <c r="P261" s="2">
        <v>2022</v>
      </c>
      <c r="Q261" s="4">
        <v>28.314</v>
      </c>
      <c r="R261" s="4">
        <v>20.57</v>
      </c>
      <c r="S261" s="4">
        <v>20.57</v>
      </c>
      <c r="T261" s="3">
        <v>0.25925925925925924</v>
      </c>
      <c r="U261" s="39" t="s">
        <v>166</v>
      </c>
      <c r="V261" s="39" t="b">
        <v>1</v>
      </c>
      <c r="W261" s="39" t="s">
        <v>178</v>
      </c>
      <c r="X261" s="39" t="s">
        <v>463</v>
      </c>
      <c r="Y261" s="4">
        <f t="shared" si="16"/>
        <v>-7.7439999999999998</v>
      </c>
      <c r="Z261" s="39">
        <f t="shared" si="17"/>
        <v>-7.7439999999999998</v>
      </c>
      <c r="AA261" s="4">
        <f t="shared" si="18"/>
        <v>113.256</v>
      </c>
      <c r="AB261" s="3">
        <f t="shared" si="19"/>
        <v>-6.8376068376068369E-2</v>
      </c>
    </row>
    <row r="262" spans="1:28">
      <c r="A262" s="38">
        <v>44563</v>
      </c>
      <c r="B262" s="39" t="s">
        <v>40</v>
      </c>
      <c r="C262" s="2">
        <v>7</v>
      </c>
      <c r="D262" s="39" t="s">
        <v>70</v>
      </c>
      <c r="E262" s="39" t="s">
        <v>138</v>
      </c>
      <c r="F262" s="3">
        <v>0.21</v>
      </c>
      <c r="G262" s="39" t="s">
        <v>90</v>
      </c>
      <c r="H262" s="39" t="s">
        <v>120</v>
      </c>
      <c r="I262" s="39" t="s">
        <v>122</v>
      </c>
      <c r="J262" s="4">
        <v>148</v>
      </c>
      <c r="K262" s="4">
        <v>164.28</v>
      </c>
      <c r="L262" s="4">
        <v>1036</v>
      </c>
      <c r="M262" s="4">
        <v>1149.96</v>
      </c>
      <c r="N262">
        <v>2</v>
      </c>
      <c r="O262" s="39" t="s">
        <v>126</v>
      </c>
      <c r="P262" s="2">
        <v>2022</v>
      </c>
      <c r="Q262" s="4">
        <v>241.49160000000001</v>
      </c>
      <c r="R262" s="4">
        <v>16.28</v>
      </c>
      <c r="S262" s="4">
        <v>113.96</v>
      </c>
      <c r="T262" s="3">
        <v>0.20634920634920631</v>
      </c>
      <c r="U262" s="39" t="s">
        <v>165</v>
      </c>
      <c r="V262" s="39" t="b">
        <v>1</v>
      </c>
      <c r="W262" s="39" t="s">
        <v>178</v>
      </c>
      <c r="X262" s="39" t="s">
        <v>464</v>
      </c>
      <c r="Y262" s="4">
        <f t="shared" si="16"/>
        <v>-18.218799999999987</v>
      </c>
      <c r="Z262" s="39">
        <f t="shared" si="17"/>
        <v>-127.53159999999991</v>
      </c>
      <c r="AA262" s="4">
        <f t="shared" si="18"/>
        <v>908.46839999999997</v>
      </c>
      <c r="AB262" s="3">
        <f t="shared" si="19"/>
        <v>-0.14038088721633016</v>
      </c>
    </row>
    <row r="263" spans="1:28">
      <c r="A263" s="38">
        <v>44563</v>
      </c>
      <c r="B263" s="39" t="s">
        <v>47</v>
      </c>
      <c r="C263" s="2">
        <v>2</v>
      </c>
      <c r="D263" s="39" t="s">
        <v>71</v>
      </c>
      <c r="E263" s="39" t="s">
        <v>138</v>
      </c>
      <c r="F263" s="3">
        <v>0.48</v>
      </c>
      <c r="G263" s="39" t="s">
        <v>98</v>
      </c>
      <c r="H263" s="39" t="s">
        <v>120</v>
      </c>
      <c r="I263" s="39" t="s">
        <v>125</v>
      </c>
      <c r="J263" s="4">
        <v>12</v>
      </c>
      <c r="K263" s="4">
        <v>15.72</v>
      </c>
      <c r="L263" s="4">
        <v>24</v>
      </c>
      <c r="M263" s="4">
        <v>31.44</v>
      </c>
      <c r="N263">
        <v>2</v>
      </c>
      <c r="O263" s="39" t="s">
        <v>126</v>
      </c>
      <c r="P263" s="2">
        <v>2022</v>
      </c>
      <c r="Q263" s="4">
        <v>15.091200000000001</v>
      </c>
      <c r="R263" s="4">
        <v>3.72</v>
      </c>
      <c r="S263" s="4">
        <v>7.44</v>
      </c>
      <c r="T263" s="3">
        <v>0.11504424778761062</v>
      </c>
      <c r="U263" s="39" t="s">
        <v>166</v>
      </c>
      <c r="V263" s="39" t="b">
        <v>1</v>
      </c>
      <c r="W263" s="39" t="s">
        <v>178</v>
      </c>
      <c r="X263" s="39" t="s">
        <v>465</v>
      </c>
      <c r="Y263" s="4">
        <f t="shared" si="16"/>
        <v>-3.8255999999999997</v>
      </c>
      <c r="Z263" s="39">
        <f t="shared" si="17"/>
        <v>-7.6511999999999993</v>
      </c>
      <c r="AA263" s="4">
        <f t="shared" si="18"/>
        <v>16.348800000000001</v>
      </c>
      <c r="AB263" s="3">
        <f t="shared" si="19"/>
        <v>-0.46799765120375802</v>
      </c>
    </row>
    <row r="264" spans="1:28">
      <c r="A264" s="38">
        <v>44563</v>
      </c>
      <c r="B264" s="39" t="s">
        <v>58</v>
      </c>
      <c r="C264" s="2">
        <v>1</v>
      </c>
      <c r="D264" s="39" t="s">
        <v>70</v>
      </c>
      <c r="E264" s="39" t="s">
        <v>138</v>
      </c>
      <c r="F264" s="3">
        <v>0.14000000000000001</v>
      </c>
      <c r="G264" s="39" t="s">
        <v>110</v>
      </c>
      <c r="H264" s="39" t="s">
        <v>121</v>
      </c>
      <c r="I264" s="39" t="s">
        <v>123</v>
      </c>
      <c r="J264" s="4">
        <v>95</v>
      </c>
      <c r="K264" s="4">
        <v>119.7</v>
      </c>
      <c r="L264" s="4">
        <v>95</v>
      </c>
      <c r="M264" s="4">
        <v>119.7</v>
      </c>
      <c r="N264">
        <v>2</v>
      </c>
      <c r="O264" s="39" t="s">
        <v>126</v>
      </c>
      <c r="P264" s="2">
        <v>2022</v>
      </c>
      <c r="Q264" s="4">
        <v>16.757999999999999</v>
      </c>
      <c r="R264" s="4">
        <v>24.7</v>
      </c>
      <c r="S264" s="4">
        <v>24.7</v>
      </c>
      <c r="T264" s="3">
        <v>0.1150442477876106</v>
      </c>
      <c r="U264" s="39" t="s">
        <v>149</v>
      </c>
      <c r="V264" s="39" t="b">
        <v>1</v>
      </c>
      <c r="W264" s="39" t="s">
        <v>178</v>
      </c>
      <c r="X264" s="39" t="s">
        <v>466</v>
      </c>
      <c r="Y264" s="4">
        <f t="shared" si="16"/>
        <v>7.9420000000000073</v>
      </c>
      <c r="Z264" s="39">
        <f t="shared" si="17"/>
        <v>7.9420000000000073</v>
      </c>
      <c r="AA264" s="4">
        <f t="shared" si="18"/>
        <v>102.94200000000001</v>
      </c>
      <c r="AB264" s="3">
        <f t="shared" si="19"/>
        <v>7.7150239940937684E-2</v>
      </c>
    </row>
    <row r="265" spans="1:28">
      <c r="A265" s="38">
        <v>44564</v>
      </c>
      <c r="B265" s="39" t="s">
        <v>43</v>
      </c>
      <c r="C265" s="2">
        <v>9</v>
      </c>
      <c r="D265" s="39" t="s">
        <v>70</v>
      </c>
      <c r="E265" s="39" t="s">
        <v>138</v>
      </c>
      <c r="F265" s="3">
        <v>0.32</v>
      </c>
      <c r="G265" s="39" t="s">
        <v>94</v>
      </c>
      <c r="H265" s="39" t="s">
        <v>118</v>
      </c>
      <c r="I265" s="39" t="s">
        <v>123</v>
      </c>
      <c r="J265" s="4">
        <v>67</v>
      </c>
      <c r="K265" s="4">
        <v>83.08</v>
      </c>
      <c r="L265" s="4">
        <v>603</v>
      </c>
      <c r="M265" s="4">
        <v>747.72</v>
      </c>
      <c r="N265">
        <v>3</v>
      </c>
      <c r="O265" s="39" t="s">
        <v>126</v>
      </c>
      <c r="P265" s="2">
        <v>2022</v>
      </c>
      <c r="Q265" s="4">
        <v>239.2704</v>
      </c>
      <c r="R265" s="4">
        <v>16.079999999999998</v>
      </c>
      <c r="S265" s="4">
        <v>144.72</v>
      </c>
      <c r="T265" s="3">
        <v>9.9099099099099114E-2</v>
      </c>
      <c r="U265" s="39" t="s">
        <v>166</v>
      </c>
      <c r="V265" s="39" t="b">
        <v>1</v>
      </c>
      <c r="W265" s="39" t="s">
        <v>178</v>
      </c>
      <c r="X265" s="39" t="s">
        <v>467</v>
      </c>
      <c r="Y265" s="4">
        <f t="shared" si="16"/>
        <v>-10.505600000000001</v>
      </c>
      <c r="Z265" s="39">
        <f t="shared" si="17"/>
        <v>-94.55040000000001</v>
      </c>
      <c r="AA265" s="4">
        <f t="shared" si="18"/>
        <v>508.44960000000003</v>
      </c>
      <c r="AB265" s="3">
        <f t="shared" si="19"/>
        <v>-0.18595825426944973</v>
      </c>
    </row>
    <row r="266" spans="1:28">
      <c r="A266" s="38">
        <v>44565</v>
      </c>
      <c r="B266" s="39" t="s">
        <v>55</v>
      </c>
      <c r="C266" s="2">
        <v>8</v>
      </c>
      <c r="D266" s="39" t="s">
        <v>70</v>
      </c>
      <c r="E266" s="39" t="s">
        <v>71</v>
      </c>
      <c r="F266" s="3">
        <v>0.34</v>
      </c>
      <c r="G266" s="39" t="s">
        <v>107</v>
      </c>
      <c r="H266" s="39" t="s">
        <v>120</v>
      </c>
      <c r="I266" s="39" t="s">
        <v>123</v>
      </c>
      <c r="J266" s="4">
        <v>73</v>
      </c>
      <c r="K266" s="4">
        <v>94.17</v>
      </c>
      <c r="L266" s="4">
        <v>584</v>
      </c>
      <c r="M266" s="4">
        <v>753.36</v>
      </c>
      <c r="N266">
        <v>4</v>
      </c>
      <c r="O266" s="39" t="s">
        <v>126</v>
      </c>
      <c r="P266" s="2">
        <v>2022</v>
      </c>
      <c r="Q266" s="4">
        <v>256.14240000000001</v>
      </c>
      <c r="R266" s="4">
        <v>21.17</v>
      </c>
      <c r="S266" s="4">
        <v>169.36</v>
      </c>
      <c r="T266" s="3">
        <v>0.14529914529914525</v>
      </c>
      <c r="U266" s="39" t="s">
        <v>166</v>
      </c>
      <c r="V266" s="39" t="b">
        <v>0</v>
      </c>
      <c r="W266" s="39" t="s">
        <v>178</v>
      </c>
      <c r="X266" s="39" t="s">
        <v>468</v>
      </c>
      <c r="Y266" s="4">
        <f t="shared" si="16"/>
        <v>-10.847799999999999</v>
      </c>
      <c r="Z266" s="39">
        <f t="shared" si="17"/>
        <v>-86.782399999999996</v>
      </c>
      <c r="AA266" s="4">
        <f t="shared" si="18"/>
        <v>497.2176</v>
      </c>
      <c r="AB266" s="3">
        <f t="shared" si="19"/>
        <v>-0.17453605825698848</v>
      </c>
    </row>
    <row r="267" spans="1:28">
      <c r="A267" s="38">
        <v>44565</v>
      </c>
      <c r="B267" s="39" t="s">
        <v>39</v>
      </c>
      <c r="C267" s="2">
        <v>1</v>
      </c>
      <c r="D267" s="39" t="s">
        <v>71</v>
      </c>
      <c r="E267" s="39" t="s">
        <v>71</v>
      </c>
      <c r="F267" s="3">
        <v>0.06</v>
      </c>
      <c r="G267" s="39" t="s">
        <v>89</v>
      </c>
      <c r="H267" s="39" t="s">
        <v>121</v>
      </c>
      <c r="I267" s="39" t="s">
        <v>124</v>
      </c>
      <c r="J267" s="4">
        <v>47</v>
      </c>
      <c r="K267" s="4">
        <v>53.11</v>
      </c>
      <c r="L267" s="4">
        <v>47</v>
      </c>
      <c r="M267" s="4">
        <v>53.11</v>
      </c>
      <c r="N267">
        <v>4</v>
      </c>
      <c r="O267" s="39" t="s">
        <v>126</v>
      </c>
      <c r="P267" s="2">
        <v>2022</v>
      </c>
      <c r="Q267" s="4">
        <v>3.1865999999999999</v>
      </c>
      <c r="R267" s="4">
        <v>6.11</v>
      </c>
      <c r="S267" s="4">
        <v>6.11</v>
      </c>
      <c r="T267" s="3">
        <v>0.23664122137404583</v>
      </c>
      <c r="U267" s="39" t="s">
        <v>166</v>
      </c>
      <c r="V267" s="39" t="b">
        <v>0</v>
      </c>
      <c r="W267" s="39" t="s">
        <v>178</v>
      </c>
      <c r="X267" s="39" t="s">
        <v>469</v>
      </c>
      <c r="Y267" s="4">
        <f t="shared" si="16"/>
        <v>2.9234000000000009</v>
      </c>
      <c r="Z267" s="39">
        <f t="shared" si="17"/>
        <v>2.9234000000000009</v>
      </c>
      <c r="AA267" s="4">
        <f t="shared" si="18"/>
        <v>49.923400000000001</v>
      </c>
      <c r="AB267" s="3">
        <f t="shared" si="19"/>
        <v>5.8557710412351742E-2</v>
      </c>
    </row>
    <row r="268" spans="1:28">
      <c r="A268" s="38">
        <v>44570</v>
      </c>
      <c r="B268" s="39" t="s">
        <v>38</v>
      </c>
      <c r="C268" s="2">
        <v>12</v>
      </c>
      <c r="D268" s="39" t="s">
        <v>70</v>
      </c>
      <c r="E268" s="39" t="s">
        <v>71</v>
      </c>
      <c r="F268" s="3">
        <v>0.28000000000000003</v>
      </c>
      <c r="G268" s="39" t="s">
        <v>88</v>
      </c>
      <c r="H268" s="39" t="s">
        <v>121</v>
      </c>
      <c r="I268" s="39" t="s">
        <v>123</v>
      </c>
      <c r="J268" s="4">
        <v>89</v>
      </c>
      <c r="K268" s="4">
        <v>117.48</v>
      </c>
      <c r="L268" s="4">
        <v>1068</v>
      </c>
      <c r="M268" s="4">
        <v>1409.76</v>
      </c>
      <c r="N268">
        <v>9</v>
      </c>
      <c r="O268" s="39" t="s">
        <v>126</v>
      </c>
      <c r="P268" s="2">
        <v>2022</v>
      </c>
      <c r="Q268" s="4">
        <v>394.7328</v>
      </c>
      <c r="R268" s="4">
        <v>28.48</v>
      </c>
      <c r="S268" s="4">
        <v>341.76</v>
      </c>
      <c r="T268" s="3">
        <v>0.20634920634920637</v>
      </c>
      <c r="U268" s="39" t="s">
        <v>166</v>
      </c>
      <c r="V268" s="39" t="b">
        <v>0</v>
      </c>
      <c r="W268" s="39" t="s">
        <v>178</v>
      </c>
      <c r="X268" s="39" t="s">
        <v>470</v>
      </c>
      <c r="Y268" s="4">
        <f t="shared" si="16"/>
        <v>-4.4144000000000005</v>
      </c>
      <c r="Z268" s="39">
        <f t="shared" si="17"/>
        <v>-52.972800000000007</v>
      </c>
      <c r="AA268" s="4">
        <f t="shared" si="18"/>
        <v>1015.0272</v>
      </c>
      <c r="AB268" s="3">
        <f t="shared" si="19"/>
        <v>-5.2188552188552194E-2</v>
      </c>
    </row>
    <row r="269" spans="1:28">
      <c r="A269" s="38">
        <v>44571</v>
      </c>
      <c r="B269" s="39" t="s">
        <v>33</v>
      </c>
      <c r="C269" s="2">
        <v>14</v>
      </c>
      <c r="D269" s="39" t="s">
        <v>71</v>
      </c>
      <c r="E269" s="39" t="s">
        <v>71</v>
      </c>
      <c r="F269" s="3">
        <v>0.28000000000000003</v>
      </c>
      <c r="G269" s="39" t="s">
        <v>83</v>
      </c>
      <c r="H269" s="39" t="s">
        <v>121</v>
      </c>
      <c r="I269" s="39" t="s">
        <v>124</v>
      </c>
      <c r="J269" s="4">
        <v>55</v>
      </c>
      <c r="K269" s="4">
        <v>58.3</v>
      </c>
      <c r="L269" s="4">
        <v>770</v>
      </c>
      <c r="M269" s="4">
        <v>816.2</v>
      </c>
      <c r="N269">
        <v>10</v>
      </c>
      <c r="O269" s="39" t="s">
        <v>126</v>
      </c>
      <c r="P269" s="2">
        <v>2022</v>
      </c>
      <c r="Q269" s="4">
        <v>228.536</v>
      </c>
      <c r="R269" s="4">
        <v>3.3</v>
      </c>
      <c r="S269" s="4">
        <v>46.2</v>
      </c>
      <c r="T269" s="3">
        <v>9.90990990990991E-2</v>
      </c>
      <c r="U269" s="39" t="s">
        <v>166</v>
      </c>
      <c r="V269" s="39" t="b">
        <v>0</v>
      </c>
      <c r="W269" s="39" t="s">
        <v>178</v>
      </c>
      <c r="X269" s="39" t="s">
        <v>471</v>
      </c>
      <c r="Y269" s="4">
        <f t="shared" si="16"/>
        <v>-13.024000000000001</v>
      </c>
      <c r="Z269" s="39">
        <f t="shared" si="17"/>
        <v>-182.33600000000001</v>
      </c>
      <c r="AA269" s="4">
        <f t="shared" si="18"/>
        <v>587.66399999999999</v>
      </c>
      <c r="AB269" s="3">
        <f t="shared" si="19"/>
        <v>-0.31027253668763105</v>
      </c>
    </row>
    <row r="270" spans="1:28">
      <c r="A270" s="38">
        <v>44572</v>
      </c>
      <c r="B270" s="39" t="s">
        <v>38</v>
      </c>
      <c r="C270" s="2">
        <v>2</v>
      </c>
      <c r="D270" s="39" t="s">
        <v>70</v>
      </c>
      <c r="E270" s="39" t="s">
        <v>71</v>
      </c>
      <c r="F270" s="3">
        <v>0.31</v>
      </c>
      <c r="G270" s="39" t="s">
        <v>88</v>
      </c>
      <c r="H270" s="39" t="s">
        <v>121</v>
      </c>
      <c r="I270" s="39" t="s">
        <v>123</v>
      </c>
      <c r="J270" s="4">
        <v>89</v>
      </c>
      <c r="K270" s="4">
        <v>117.48</v>
      </c>
      <c r="L270" s="4">
        <v>178</v>
      </c>
      <c r="M270" s="4">
        <v>234.96</v>
      </c>
      <c r="N270">
        <v>11</v>
      </c>
      <c r="O270" s="39" t="s">
        <v>126</v>
      </c>
      <c r="P270" s="2">
        <v>2022</v>
      </c>
      <c r="Q270" s="4">
        <v>72.837599999999995</v>
      </c>
      <c r="R270" s="4">
        <v>28.48</v>
      </c>
      <c r="S270" s="4">
        <v>56.96</v>
      </c>
      <c r="T270" s="3">
        <v>0.19354838709677416</v>
      </c>
      <c r="U270" s="39" t="s">
        <v>149</v>
      </c>
      <c r="V270" s="39" t="b">
        <v>0</v>
      </c>
      <c r="W270" s="39" t="s">
        <v>178</v>
      </c>
      <c r="X270" s="39" t="s">
        <v>472</v>
      </c>
      <c r="Y270" s="4">
        <f t="shared" si="16"/>
        <v>-7.9388000000000005</v>
      </c>
      <c r="Z270" s="39">
        <f t="shared" si="17"/>
        <v>-15.877600000000001</v>
      </c>
      <c r="AA270" s="4">
        <f t="shared" si="18"/>
        <v>162.12240000000003</v>
      </c>
      <c r="AB270" s="3">
        <f t="shared" si="19"/>
        <v>-9.7935880544576193E-2</v>
      </c>
    </row>
    <row r="271" spans="1:28">
      <c r="A271" s="38">
        <v>44574</v>
      </c>
      <c r="B271" s="39" t="s">
        <v>60</v>
      </c>
      <c r="C271" s="2">
        <v>6</v>
      </c>
      <c r="D271" s="39" t="s">
        <v>71</v>
      </c>
      <c r="E271" s="39" t="s">
        <v>71</v>
      </c>
      <c r="F271" s="3">
        <v>0.2</v>
      </c>
      <c r="G271" s="39" t="s">
        <v>112</v>
      </c>
      <c r="H271" s="39" t="s">
        <v>120</v>
      </c>
      <c r="I271" s="39" t="s">
        <v>122</v>
      </c>
      <c r="J271" s="4">
        <v>150</v>
      </c>
      <c r="K271" s="4">
        <v>210</v>
      </c>
      <c r="L271" s="4">
        <v>900</v>
      </c>
      <c r="M271" s="4">
        <v>1260</v>
      </c>
      <c r="N271">
        <v>13</v>
      </c>
      <c r="O271" s="39" t="s">
        <v>126</v>
      </c>
      <c r="P271" s="2">
        <v>2022</v>
      </c>
      <c r="Q271" s="4">
        <v>252</v>
      </c>
      <c r="R271" s="4">
        <v>60</v>
      </c>
      <c r="S271" s="4">
        <v>360</v>
      </c>
      <c r="T271" s="3">
        <v>0.1150442477876106</v>
      </c>
      <c r="U271" s="39" t="s">
        <v>149</v>
      </c>
      <c r="V271" s="39" t="b">
        <v>0</v>
      </c>
      <c r="W271" s="39" t="s">
        <v>178</v>
      </c>
      <c r="X271" s="39" t="s">
        <v>473</v>
      </c>
      <c r="Y271" s="4">
        <f t="shared" si="16"/>
        <v>18</v>
      </c>
      <c r="Z271" s="39">
        <f t="shared" si="17"/>
        <v>108</v>
      </c>
      <c r="AA271" s="4">
        <f t="shared" si="18"/>
        <v>1008</v>
      </c>
      <c r="AB271" s="3">
        <f t="shared" si="19"/>
        <v>0.10714285714285714</v>
      </c>
    </row>
    <row r="272" spans="1:28">
      <c r="A272" s="38">
        <v>44575</v>
      </c>
      <c r="B272" s="39" t="s">
        <v>51</v>
      </c>
      <c r="C272" s="2">
        <v>14</v>
      </c>
      <c r="D272" s="39" t="s">
        <v>70</v>
      </c>
      <c r="E272" s="39" t="s">
        <v>71</v>
      </c>
      <c r="F272" s="3">
        <v>0.43</v>
      </c>
      <c r="G272" s="39" t="s">
        <v>103</v>
      </c>
      <c r="H272" s="39" t="s">
        <v>120</v>
      </c>
      <c r="I272" s="39" t="s">
        <v>124</v>
      </c>
      <c r="J272" s="4">
        <v>44</v>
      </c>
      <c r="K272" s="4">
        <v>48.4</v>
      </c>
      <c r="L272" s="4">
        <v>616</v>
      </c>
      <c r="M272" s="4">
        <v>677.6</v>
      </c>
      <c r="N272">
        <v>14</v>
      </c>
      <c r="O272" s="39" t="s">
        <v>126</v>
      </c>
      <c r="P272" s="2">
        <v>2022</v>
      </c>
      <c r="Q272" s="4">
        <v>291.36799999999999</v>
      </c>
      <c r="R272" s="4">
        <v>4.4000000000000004</v>
      </c>
      <c r="S272" s="4">
        <v>61.6</v>
      </c>
      <c r="T272" s="3">
        <v>0.22480620155038761</v>
      </c>
      <c r="U272" s="39" t="s">
        <v>166</v>
      </c>
      <c r="V272" s="39" t="b">
        <v>0</v>
      </c>
      <c r="W272" s="39" t="s">
        <v>178</v>
      </c>
      <c r="X272" s="39" t="s">
        <v>474</v>
      </c>
      <c r="Y272" s="4">
        <f t="shared" si="16"/>
        <v>-16.411999999999999</v>
      </c>
      <c r="Z272" s="39">
        <f t="shared" si="17"/>
        <v>-229.76799999999997</v>
      </c>
      <c r="AA272" s="4">
        <f t="shared" si="18"/>
        <v>386.23200000000003</v>
      </c>
      <c r="AB272" s="3">
        <f t="shared" si="19"/>
        <v>-0.59489633173843692</v>
      </c>
    </row>
    <row r="273" spans="1:28">
      <c r="A273" s="38">
        <v>44576</v>
      </c>
      <c r="B273" s="39" t="s">
        <v>42</v>
      </c>
      <c r="C273" s="2">
        <v>10</v>
      </c>
      <c r="D273" s="39" t="s">
        <v>70</v>
      </c>
      <c r="E273" s="39" t="s">
        <v>138</v>
      </c>
      <c r="F273" s="3">
        <v>0.27</v>
      </c>
      <c r="G273" s="39" t="s">
        <v>92</v>
      </c>
      <c r="H273" s="39" t="s">
        <v>117</v>
      </c>
      <c r="I273" s="39" t="s">
        <v>122</v>
      </c>
      <c r="J273" s="4">
        <v>121</v>
      </c>
      <c r="K273" s="4">
        <v>141.57</v>
      </c>
      <c r="L273" s="4">
        <v>1210</v>
      </c>
      <c r="M273" s="4">
        <v>1415.7</v>
      </c>
      <c r="N273">
        <v>15</v>
      </c>
      <c r="O273" s="39" t="s">
        <v>126</v>
      </c>
      <c r="P273" s="2">
        <v>2022</v>
      </c>
      <c r="Q273" s="4">
        <v>382.23899999999998</v>
      </c>
      <c r="R273" s="4">
        <v>20.57</v>
      </c>
      <c r="S273" s="4">
        <v>205.7</v>
      </c>
      <c r="T273" s="3">
        <v>0.24242424242424246</v>
      </c>
      <c r="U273" s="39" t="s">
        <v>149</v>
      </c>
      <c r="V273" s="39" t="b">
        <v>1</v>
      </c>
      <c r="W273" s="39" t="s">
        <v>178</v>
      </c>
      <c r="X273" s="39" t="s">
        <v>475</v>
      </c>
      <c r="Y273" s="4">
        <f t="shared" si="16"/>
        <v>-17.653900000000007</v>
      </c>
      <c r="Z273" s="39">
        <f t="shared" si="17"/>
        <v>-176.53900000000007</v>
      </c>
      <c r="AA273" s="4">
        <f t="shared" si="18"/>
        <v>1033.461</v>
      </c>
      <c r="AB273" s="3">
        <f t="shared" si="19"/>
        <v>-0.17082308863130788</v>
      </c>
    </row>
    <row r="274" spans="1:28">
      <c r="A274" s="38">
        <v>44577</v>
      </c>
      <c r="B274" s="39" t="s">
        <v>29</v>
      </c>
      <c r="C274" s="2">
        <v>11</v>
      </c>
      <c r="D274" s="39" t="s">
        <v>71</v>
      </c>
      <c r="E274" s="39" t="s">
        <v>138</v>
      </c>
      <c r="F274" s="3">
        <v>0.13</v>
      </c>
      <c r="G274" s="39" t="s">
        <v>113</v>
      </c>
      <c r="H274" s="39" t="s">
        <v>120</v>
      </c>
      <c r="I274" s="39" t="s">
        <v>123</v>
      </c>
      <c r="J274" s="4">
        <v>112</v>
      </c>
      <c r="K274" s="4">
        <v>146.72</v>
      </c>
      <c r="L274" s="4">
        <v>1232</v>
      </c>
      <c r="M274" s="4">
        <v>1613.92</v>
      </c>
      <c r="N274">
        <v>16</v>
      </c>
      <c r="O274" s="39" t="s">
        <v>126</v>
      </c>
      <c r="P274" s="2">
        <v>2022</v>
      </c>
      <c r="Q274" s="4">
        <v>209.80959999999999</v>
      </c>
      <c r="R274" s="4">
        <v>34.72</v>
      </c>
      <c r="S274" s="4">
        <v>381.92</v>
      </c>
      <c r="T274" s="3">
        <v>5.6603773584905613E-2</v>
      </c>
      <c r="U274" s="39" t="s">
        <v>166</v>
      </c>
      <c r="V274" s="39" t="b">
        <v>1</v>
      </c>
      <c r="W274" s="39" t="s">
        <v>178</v>
      </c>
      <c r="X274" s="39" t="s">
        <v>476</v>
      </c>
      <c r="Y274" s="4">
        <f t="shared" si="16"/>
        <v>15.6464</v>
      </c>
      <c r="Z274" s="39">
        <f t="shared" si="17"/>
        <v>172.1104</v>
      </c>
      <c r="AA274" s="4">
        <f t="shared" si="18"/>
        <v>1404.1104</v>
      </c>
      <c r="AB274" s="3">
        <f t="shared" si="19"/>
        <v>0.12257611652189172</v>
      </c>
    </row>
    <row r="275" spans="1:28">
      <c r="A275" s="38">
        <v>44578</v>
      </c>
      <c r="B275" s="39" t="s">
        <v>37</v>
      </c>
      <c r="C275" s="2">
        <v>4</v>
      </c>
      <c r="D275" s="39" t="s">
        <v>71</v>
      </c>
      <c r="E275" s="39" t="s">
        <v>71</v>
      </c>
      <c r="F275" s="3">
        <v>0.53</v>
      </c>
      <c r="G275" s="39" t="s">
        <v>87</v>
      </c>
      <c r="H275" s="39" t="s">
        <v>118</v>
      </c>
      <c r="I275" s="39" t="s">
        <v>123</v>
      </c>
      <c r="J275" s="4">
        <v>90</v>
      </c>
      <c r="K275" s="4">
        <v>115.2</v>
      </c>
      <c r="L275" s="4">
        <v>360</v>
      </c>
      <c r="M275" s="4">
        <v>460.8</v>
      </c>
      <c r="N275">
        <v>17</v>
      </c>
      <c r="O275" s="39" t="s">
        <v>126</v>
      </c>
      <c r="P275" s="2">
        <v>2022</v>
      </c>
      <c r="Q275" s="4">
        <v>244.22399999999999</v>
      </c>
      <c r="R275" s="4">
        <v>25.2</v>
      </c>
      <c r="S275" s="4">
        <v>100.8</v>
      </c>
      <c r="T275" s="3">
        <v>0.24242424242424246</v>
      </c>
      <c r="U275" s="39" t="s">
        <v>149</v>
      </c>
      <c r="V275" s="39" t="b">
        <v>0</v>
      </c>
      <c r="W275" s="39" t="s">
        <v>178</v>
      </c>
      <c r="X275" s="39" t="s">
        <v>477</v>
      </c>
      <c r="Y275" s="4">
        <f t="shared" si="16"/>
        <v>-35.856000000000002</v>
      </c>
      <c r="Z275" s="39">
        <f t="shared" si="17"/>
        <v>-143.42400000000001</v>
      </c>
      <c r="AA275" s="4">
        <f t="shared" si="18"/>
        <v>216.57600000000002</v>
      </c>
      <c r="AB275" s="3">
        <f t="shared" si="19"/>
        <v>-0.6622340425531914</v>
      </c>
    </row>
    <row r="276" spans="1:28">
      <c r="A276" s="38">
        <v>44579</v>
      </c>
      <c r="B276" s="39" t="s">
        <v>45</v>
      </c>
      <c r="C276" s="2">
        <v>9</v>
      </c>
      <c r="D276" s="39" t="s">
        <v>68</v>
      </c>
      <c r="E276" s="39" t="s">
        <v>138</v>
      </c>
      <c r="F276" s="3">
        <v>0.19</v>
      </c>
      <c r="G276" s="39" t="s">
        <v>96</v>
      </c>
      <c r="H276" s="39" t="s">
        <v>119</v>
      </c>
      <c r="I276" s="39" t="s">
        <v>123</v>
      </c>
      <c r="J276" s="4">
        <v>83</v>
      </c>
      <c r="K276" s="4">
        <v>94.62</v>
      </c>
      <c r="L276" s="4">
        <v>747</v>
      </c>
      <c r="M276" s="4">
        <v>851.58</v>
      </c>
      <c r="N276">
        <v>18</v>
      </c>
      <c r="O276" s="39" t="s">
        <v>126</v>
      </c>
      <c r="P276" s="2">
        <v>2022</v>
      </c>
      <c r="Q276" s="4">
        <v>161.80019999999999</v>
      </c>
      <c r="R276" s="4">
        <v>11.62</v>
      </c>
      <c r="S276" s="4">
        <v>104.58</v>
      </c>
      <c r="T276" s="3">
        <v>0.2857142857142857</v>
      </c>
      <c r="U276" s="39" t="s">
        <v>149</v>
      </c>
      <c r="V276" s="39" t="b">
        <v>1</v>
      </c>
      <c r="W276" s="39" t="s">
        <v>178</v>
      </c>
      <c r="X276" s="39" t="s">
        <v>478</v>
      </c>
      <c r="Y276" s="4">
        <f t="shared" si="16"/>
        <v>-6.3577999999999975</v>
      </c>
      <c r="Z276" s="39">
        <f t="shared" si="17"/>
        <v>-57.220199999999977</v>
      </c>
      <c r="AA276" s="4">
        <f t="shared" si="18"/>
        <v>689.77980000000002</v>
      </c>
      <c r="AB276" s="3">
        <f t="shared" si="19"/>
        <v>-8.2954299328568293E-2</v>
      </c>
    </row>
    <row r="277" spans="1:28">
      <c r="A277" s="38">
        <v>44581</v>
      </c>
      <c r="B277" s="39" t="s">
        <v>52</v>
      </c>
      <c r="C277" s="2">
        <v>2</v>
      </c>
      <c r="D277" s="39" t="s">
        <v>70</v>
      </c>
      <c r="E277" s="39" t="s">
        <v>138</v>
      </c>
      <c r="F277" s="3">
        <v>0.48</v>
      </c>
      <c r="G277" s="39" t="s">
        <v>104</v>
      </c>
      <c r="H277" s="39" t="s">
        <v>117</v>
      </c>
      <c r="I277" s="39" t="s">
        <v>122</v>
      </c>
      <c r="J277" s="4">
        <v>126</v>
      </c>
      <c r="K277" s="4">
        <v>162.54</v>
      </c>
      <c r="L277" s="4">
        <v>252</v>
      </c>
      <c r="M277" s="4">
        <v>325.08</v>
      </c>
      <c r="N277">
        <v>20</v>
      </c>
      <c r="O277" s="39" t="s">
        <v>126</v>
      </c>
      <c r="P277" s="2">
        <v>2022</v>
      </c>
      <c r="Q277" s="4">
        <v>156.0384</v>
      </c>
      <c r="R277" s="4">
        <v>36.54</v>
      </c>
      <c r="S277" s="4">
        <v>73.08</v>
      </c>
      <c r="T277" s="3">
        <v>9.090909090909087E-2</v>
      </c>
      <c r="U277" s="39" t="s">
        <v>166</v>
      </c>
      <c r="V277" s="39" t="b">
        <v>1</v>
      </c>
      <c r="W277" s="39" t="s">
        <v>178</v>
      </c>
      <c r="X277" s="39" t="s">
        <v>480</v>
      </c>
      <c r="Y277" s="4">
        <f t="shared" si="16"/>
        <v>-41.479200000000006</v>
      </c>
      <c r="Z277" s="39">
        <f t="shared" si="17"/>
        <v>-82.958400000000012</v>
      </c>
      <c r="AA277" s="4">
        <f t="shared" si="18"/>
        <v>169.04159999999999</v>
      </c>
      <c r="AB277" s="3">
        <f t="shared" si="19"/>
        <v>-0.49075730471079321</v>
      </c>
    </row>
    <row r="278" spans="1:28">
      <c r="A278" s="38">
        <v>44581</v>
      </c>
      <c r="B278" s="39" t="s">
        <v>29</v>
      </c>
      <c r="C278" s="2">
        <v>7</v>
      </c>
      <c r="D278" s="39" t="s">
        <v>71</v>
      </c>
      <c r="E278" s="39" t="s">
        <v>71</v>
      </c>
      <c r="F278" s="3">
        <v>0.45</v>
      </c>
      <c r="G278" s="39" t="s">
        <v>113</v>
      </c>
      <c r="H278" s="39" t="s">
        <v>120</v>
      </c>
      <c r="I278" s="39" t="s">
        <v>123</v>
      </c>
      <c r="J278" s="4">
        <v>112</v>
      </c>
      <c r="K278" s="4">
        <v>146.72</v>
      </c>
      <c r="L278" s="4">
        <v>784</v>
      </c>
      <c r="M278" s="4">
        <v>1027.04</v>
      </c>
      <c r="N278">
        <v>20</v>
      </c>
      <c r="O278" s="39" t="s">
        <v>126</v>
      </c>
      <c r="P278" s="2">
        <v>2022</v>
      </c>
      <c r="Q278" s="4">
        <v>462.16800000000001</v>
      </c>
      <c r="R278" s="4">
        <v>34.72</v>
      </c>
      <c r="S278" s="4">
        <v>243.04</v>
      </c>
      <c r="T278" s="3">
        <v>0.14529914529914525</v>
      </c>
      <c r="U278" s="39" t="s">
        <v>166</v>
      </c>
      <c r="V278" s="39" t="b">
        <v>0</v>
      </c>
      <c r="W278" s="39" t="s">
        <v>178</v>
      </c>
      <c r="X278" s="39" t="s">
        <v>479</v>
      </c>
      <c r="Y278" s="4">
        <f t="shared" si="16"/>
        <v>-31.304000000000002</v>
      </c>
      <c r="Z278" s="39">
        <f t="shared" si="17"/>
        <v>-219.12800000000001</v>
      </c>
      <c r="AA278" s="4">
        <f t="shared" si="18"/>
        <v>564.87199999999996</v>
      </c>
      <c r="AB278" s="3">
        <f t="shared" si="19"/>
        <v>-0.38792505204718952</v>
      </c>
    </row>
    <row r="279" spans="1:28">
      <c r="A279" s="38">
        <v>44583</v>
      </c>
      <c r="B279" s="39" t="s">
        <v>36</v>
      </c>
      <c r="C279" s="2">
        <v>6</v>
      </c>
      <c r="D279" s="39" t="s">
        <v>71</v>
      </c>
      <c r="E279" s="39" t="s">
        <v>138</v>
      </c>
      <c r="F279" s="3">
        <v>0.08</v>
      </c>
      <c r="G279" s="39" t="s">
        <v>86</v>
      </c>
      <c r="H279" s="39" t="s">
        <v>119</v>
      </c>
      <c r="I279" s="39" t="s">
        <v>123</v>
      </c>
      <c r="J279" s="4">
        <v>98</v>
      </c>
      <c r="K279" s="4">
        <v>103.88</v>
      </c>
      <c r="L279" s="4">
        <v>588</v>
      </c>
      <c r="M279" s="4">
        <v>623.28</v>
      </c>
      <c r="N279">
        <v>22</v>
      </c>
      <c r="O279" s="39" t="s">
        <v>126</v>
      </c>
      <c r="P279" s="2">
        <v>2022</v>
      </c>
      <c r="Q279" s="4">
        <v>49.862400000000001</v>
      </c>
      <c r="R279" s="4">
        <v>5.88</v>
      </c>
      <c r="S279" s="4">
        <v>35.28</v>
      </c>
      <c r="T279" s="3">
        <v>0.23664122137404578</v>
      </c>
      <c r="U279" s="39" t="s">
        <v>166</v>
      </c>
      <c r="V279" s="39" t="b">
        <v>1</v>
      </c>
      <c r="W279" s="39" t="s">
        <v>178</v>
      </c>
      <c r="X279" s="39" t="s">
        <v>481</v>
      </c>
      <c r="Y279" s="4">
        <f t="shared" si="16"/>
        <v>-2.4304000000000059</v>
      </c>
      <c r="Z279" s="39">
        <f t="shared" si="17"/>
        <v>-14.582400000000035</v>
      </c>
      <c r="AA279" s="4">
        <f t="shared" si="18"/>
        <v>573.41759999999999</v>
      </c>
      <c r="AB279" s="3">
        <f t="shared" si="19"/>
        <v>-2.5430680885972171E-2</v>
      </c>
    </row>
    <row r="280" spans="1:28">
      <c r="A280" s="38">
        <v>44584</v>
      </c>
      <c r="B280" s="39" t="s">
        <v>49</v>
      </c>
      <c r="C280" s="2">
        <v>5</v>
      </c>
      <c r="D280" s="39" t="s">
        <v>68</v>
      </c>
      <c r="E280" s="39" t="s">
        <v>138</v>
      </c>
      <c r="F280" s="3">
        <v>0.39</v>
      </c>
      <c r="G280" s="39" t="s">
        <v>101</v>
      </c>
      <c r="H280" s="39" t="s">
        <v>119</v>
      </c>
      <c r="I280" s="39" t="s">
        <v>123</v>
      </c>
      <c r="J280" s="4">
        <v>105</v>
      </c>
      <c r="K280" s="4">
        <v>142.80000000000001</v>
      </c>
      <c r="L280" s="4">
        <v>525</v>
      </c>
      <c r="M280" s="4">
        <v>714</v>
      </c>
      <c r="N280">
        <v>23</v>
      </c>
      <c r="O280" s="39" t="s">
        <v>126</v>
      </c>
      <c r="P280" s="2">
        <v>2022</v>
      </c>
      <c r="Q280" s="4">
        <v>278.45999999999998</v>
      </c>
      <c r="R280" s="4">
        <v>37.799999999999997</v>
      </c>
      <c r="S280" s="4">
        <v>189</v>
      </c>
      <c r="T280" s="3">
        <v>0.21875000000000003</v>
      </c>
      <c r="U280" s="39" t="s">
        <v>149</v>
      </c>
      <c r="V280" s="39" t="b">
        <v>1</v>
      </c>
      <c r="W280" s="39" t="s">
        <v>178</v>
      </c>
      <c r="X280" s="39" t="s">
        <v>482</v>
      </c>
      <c r="Y280" s="4">
        <f t="shared" si="16"/>
        <v>-17.891999999999996</v>
      </c>
      <c r="Z280" s="39">
        <f t="shared" si="17"/>
        <v>-89.45999999999998</v>
      </c>
      <c r="AA280" s="4">
        <f t="shared" si="18"/>
        <v>435.54</v>
      </c>
      <c r="AB280" s="3">
        <f t="shared" si="19"/>
        <v>-0.2054001928640308</v>
      </c>
    </row>
    <row r="281" spans="1:28">
      <c r="A281" s="38">
        <v>44584</v>
      </c>
      <c r="B281" s="39" t="s">
        <v>30</v>
      </c>
      <c r="C281" s="2">
        <v>8</v>
      </c>
      <c r="D281" s="39" t="s">
        <v>70</v>
      </c>
      <c r="E281" s="39" t="s">
        <v>71</v>
      </c>
      <c r="F281" s="3">
        <v>0.14000000000000001</v>
      </c>
      <c r="G281" s="39" t="s">
        <v>80</v>
      </c>
      <c r="H281" s="39" t="s">
        <v>118</v>
      </c>
      <c r="I281" s="39" t="s">
        <v>122</v>
      </c>
      <c r="J281" s="4">
        <v>120</v>
      </c>
      <c r="K281" s="4">
        <v>162</v>
      </c>
      <c r="L281" s="4">
        <v>960</v>
      </c>
      <c r="M281" s="4">
        <v>1296</v>
      </c>
      <c r="N281">
        <v>23</v>
      </c>
      <c r="O281" s="39" t="s">
        <v>126</v>
      </c>
      <c r="P281" s="2">
        <v>2022</v>
      </c>
      <c r="Q281" s="4">
        <v>181.44</v>
      </c>
      <c r="R281" s="4">
        <v>42</v>
      </c>
      <c r="S281" s="4">
        <v>336</v>
      </c>
      <c r="T281" s="3">
        <v>0.1228070175438597</v>
      </c>
      <c r="U281" s="39" t="s">
        <v>166</v>
      </c>
      <c r="V281" s="39" t="b">
        <v>0</v>
      </c>
      <c r="W281" s="39" t="s">
        <v>178</v>
      </c>
      <c r="X281" s="39" t="s">
        <v>483</v>
      </c>
      <c r="Y281" s="4">
        <f t="shared" si="16"/>
        <v>19.319999999999993</v>
      </c>
      <c r="Z281" s="39">
        <f t="shared" si="17"/>
        <v>154.55999999999995</v>
      </c>
      <c r="AA281" s="4">
        <f t="shared" si="18"/>
        <v>1114.56</v>
      </c>
      <c r="AB281" s="3">
        <f t="shared" si="19"/>
        <v>0.1386735572782084</v>
      </c>
    </row>
    <row r="282" spans="1:28">
      <c r="A282" s="38">
        <v>44585</v>
      </c>
      <c r="B282" s="39" t="s">
        <v>48</v>
      </c>
      <c r="C282" s="2">
        <v>15</v>
      </c>
      <c r="D282" s="39" t="s">
        <v>71</v>
      </c>
      <c r="E282" s="39" t="s">
        <v>71</v>
      </c>
      <c r="F282" s="3">
        <v>0.19</v>
      </c>
      <c r="G282" s="39" t="s">
        <v>99</v>
      </c>
      <c r="H282" s="39" t="s">
        <v>121</v>
      </c>
      <c r="I282" s="39" t="s">
        <v>122</v>
      </c>
      <c r="J282" s="4">
        <v>148</v>
      </c>
      <c r="K282" s="4">
        <v>201.28</v>
      </c>
      <c r="L282" s="4">
        <v>2220</v>
      </c>
      <c r="M282" s="4">
        <v>3019.2</v>
      </c>
      <c r="N282">
        <v>24</v>
      </c>
      <c r="O282" s="39" t="s">
        <v>126</v>
      </c>
      <c r="P282" s="2">
        <v>2022</v>
      </c>
      <c r="Q282" s="4">
        <v>573.64800000000002</v>
      </c>
      <c r="R282" s="4">
        <v>53.28</v>
      </c>
      <c r="S282" s="4">
        <v>799.2</v>
      </c>
      <c r="T282" s="3">
        <v>0.22480620155038755</v>
      </c>
      <c r="U282" s="39" t="s">
        <v>166</v>
      </c>
      <c r="V282" s="39" t="b">
        <v>0</v>
      </c>
      <c r="W282" s="39" t="s">
        <v>178</v>
      </c>
      <c r="X282" s="39" t="s">
        <v>484</v>
      </c>
      <c r="Y282" s="4">
        <f t="shared" si="16"/>
        <v>15.036799999999999</v>
      </c>
      <c r="Z282" s="39">
        <f t="shared" si="17"/>
        <v>225.55199999999999</v>
      </c>
      <c r="AA282" s="4">
        <f t="shared" si="18"/>
        <v>2445.5519999999997</v>
      </c>
      <c r="AB282" s="3">
        <f t="shared" si="19"/>
        <v>9.2229484386347135E-2</v>
      </c>
    </row>
    <row r="283" spans="1:28">
      <c r="A283" s="38">
        <v>44586</v>
      </c>
      <c r="B283" s="39" t="s">
        <v>59</v>
      </c>
      <c r="C283" s="2">
        <v>14</v>
      </c>
      <c r="D283" s="39" t="s">
        <v>70</v>
      </c>
      <c r="E283" s="39" t="s">
        <v>138</v>
      </c>
      <c r="F283" s="3">
        <v>0.44</v>
      </c>
      <c r="G283" s="39" t="s">
        <v>111</v>
      </c>
      <c r="H283" s="39" t="s">
        <v>120</v>
      </c>
      <c r="I283" s="39" t="s">
        <v>122</v>
      </c>
      <c r="J283" s="4">
        <v>134</v>
      </c>
      <c r="K283" s="4">
        <v>156.78</v>
      </c>
      <c r="L283" s="4">
        <v>1876</v>
      </c>
      <c r="M283" s="4">
        <v>2194.92</v>
      </c>
      <c r="N283">
        <v>25</v>
      </c>
      <c r="O283" s="39" t="s">
        <v>126</v>
      </c>
      <c r="P283" s="2">
        <v>2022</v>
      </c>
      <c r="Q283" s="4">
        <v>965.76480000000004</v>
      </c>
      <c r="R283" s="4">
        <v>22.78</v>
      </c>
      <c r="S283" s="4">
        <v>318.92</v>
      </c>
      <c r="T283" s="3">
        <v>0.23664122137404581</v>
      </c>
      <c r="U283" s="39" t="s">
        <v>149</v>
      </c>
      <c r="V283" s="39" t="b">
        <v>1</v>
      </c>
      <c r="W283" s="39" t="s">
        <v>178</v>
      </c>
      <c r="X283" s="39" t="s">
        <v>485</v>
      </c>
      <c r="Y283" s="4">
        <f t="shared" si="16"/>
        <v>-46.203199999999995</v>
      </c>
      <c r="Z283" s="39">
        <f t="shared" si="17"/>
        <v>-646.84479999999996</v>
      </c>
      <c r="AA283" s="4">
        <f t="shared" si="18"/>
        <v>1229.1552000000001</v>
      </c>
      <c r="AB283" s="3">
        <f t="shared" si="19"/>
        <v>-0.52625152625152616</v>
      </c>
    </row>
    <row r="284" spans="1:28">
      <c r="A284" s="38">
        <v>44589</v>
      </c>
      <c r="B284" s="39" t="s">
        <v>41</v>
      </c>
      <c r="C284" s="2">
        <v>11</v>
      </c>
      <c r="D284" s="39" t="s">
        <v>70</v>
      </c>
      <c r="E284" s="39" t="s">
        <v>71</v>
      </c>
      <c r="F284" s="3">
        <v>0</v>
      </c>
      <c r="G284" s="39" t="s">
        <v>91</v>
      </c>
      <c r="H284" s="39" t="s">
        <v>120</v>
      </c>
      <c r="I284" s="39" t="s">
        <v>125</v>
      </c>
      <c r="J284" s="4">
        <v>13</v>
      </c>
      <c r="K284" s="4">
        <v>16.64</v>
      </c>
      <c r="L284" s="4">
        <v>143</v>
      </c>
      <c r="M284" s="4">
        <v>183.04</v>
      </c>
      <c r="N284">
        <v>28</v>
      </c>
      <c r="O284" s="39" t="s">
        <v>126</v>
      </c>
      <c r="P284" s="2">
        <v>2022</v>
      </c>
      <c r="Q284" s="4">
        <v>0</v>
      </c>
      <c r="R284" s="4">
        <v>3.64</v>
      </c>
      <c r="S284" s="4">
        <v>40.04</v>
      </c>
      <c r="T284" s="3">
        <v>5.660377358490562E-2</v>
      </c>
      <c r="U284" s="39" t="s">
        <v>165</v>
      </c>
      <c r="V284" s="39" t="b">
        <v>0</v>
      </c>
      <c r="W284" s="39" t="s">
        <v>178</v>
      </c>
      <c r="X284" s="39" t="s">
        <v>486</v>
      </c>
      <c r="Y284" s="4">
        <f t="shared" si="16"/>
        <v>3.6400000000000006</v>
      </c>
      <c r="Z284" s="39">
        <f t="shared" si="17"/>
        <v>40.040000000000006</v>
      </c>
      <c r="AA284" s="4">
        <f t="shared" si="18"/>
        <v>183.04</v>
      </c>
      <c r="AB284" s="3">
        <f t="shared" si="19"/>
        <v>0.21875000000000006</v>
      </c>
    </row>
    <row r="285" spans="1:28">
      <c r="A285" s="38">
        <v>44592</v>
      </c>
      <c r="B285" s="39" t="s">
        <v>32</v>
      </c>
      <c r="C285" s="2">
        <v>6</v>
      </c>
      <c r="D285" s="39" t="s">
        <v>71</v>
      </c>
      <c r="E285" s="39" t="s">
        <v>138</v>
      </c>
      <c r="F285" s="3">
        <v>0.27</v>
      </c>
      <c r="G285" s="39" t="s">
        <v>82</v>
      </c>
      <c r="H285" s="39" t="s">
        <v>117</v>
      </c>
      <c r="I285" s="39" t="s">
        <v>122</v>
      </c>
      <c r="J285" s="4">
        <v>141</v>
      </c>
      <c r="K285" s="4">
        <v>149.46</v>
      </c>
      <c r="L285" s="4">
        <v>846</v>
      </c>
      <c r="M285" s="4">
        <v>896.76</v>
      </c>
      <c r="N285">
        <v>31</v>
      </c>
      <c r="O285" s="39" t="s">
        <v>126</v>
      </c>
      <c r="P285" s="2">
        <v>2022</v>
      </c>
      <c r="Q285" s="4">
        <v>242.12520000000001</v>
      </c>
      <c r="R285" s="4">
        <v>8.4600000000000009</v>
      </c>
      <c r="S285" s="4">
        <v>50.76</v>
      </c>
      <c r="T285" s="3">
        <v>0.26470588235294124</v>
      </c>
      <c r="U285" s="39" t="s">
        <v>165</v>
      </c>
      <c r="V285" s="39" t="b">
        <v>1</v>
      </c>
      <c r="W285" s="39" t="s">
        <v>178</v>
      </c>
      <c r="X285" s="39" t="s">
        <v>487</v>
      </c>
      <c r="Y285" s="4">
        <f t="shared" si="16"/>
        <v>-31.894199999999998</v>
      </c>
      <c r="Z285" s="39">
        <f t="shared" si="17"/>
        <v>-191.36519999999999</v>
      </c>
      <c r="AA285" s="4">
        <f t="shared" si="18"/>
        <v>654.63480000000004</v>
      </c>
      <c r="AB285" s="3">
        <f t="shared" si="19"/>
        <v>-0.29232359782889633</v>
      </c>
    </row>
    <row r="286" spans="1:28">
      <c r="A286" s="38">
        <v>44592</v>
      </c>
      <c r="B286" s="39" t="s">
        <v>61</v>
      </c>
      <c r="C286" s="2">
        <v>9</v>
      </c>
      <c r="D286" s="39" t="s">
        <v>70</v>
      </c>
      <c r="E286" s="39" t="s">
        <v>138</v>
      </c>
      <c r="F286" s="3">
        <v>0.2</v>
      </c>
      <c r="G286" s="39" t="s">
        <v>114</v>
      </c>
      <c r="H286" s="39" t="s">
        <v>118</v>
      </c>
      <c r="I286" s="39" t="s">
        <v>122</v>
      </c>
      <c r="J286" s="4">
        <v>138</v>
      </c>
      <c r="K286" s="4">
        <v>173.88</v>
      </c>
      <c r="L286" s="4">
        <v>1242</v>
      </c>
      <c r="M286" s="4">
        <v>1564.92</v>
      </c>
      <c r="N286">
        <v>31</v>
      </c>
      <c r="O286" s="39" t="s">
        <v>126</v>
      </c>
      <c r="P286" s="2">
        <v>2022</v>
      </c>
      <c r="Q286" s="4">
        <v>312.98399999999998</v>
      </c>
      <c r="R286" s="4">
        <v>35.880000000000003</v>
      </c>
      <c r="S286" s="4">
        <v>322.92</v>
      </c>
      <c r="T286" s="3">
        <v>0.25925925925925924</v>
      </c>
      <c r="U286" s="39" t="s">
        <v>166</v>
      </c>
      <c r="V286" s="39" t="b">
        <v>1</v>
      </c>
      <c r="W286" s="39" t="s">
        <v>178</v>
      </c>
      <c r="X286" s="39" t="s">
        <v>488</v>
      </c>
      <c r="Y286" s="4">
        <f t="shared" si="16"/>
        <v>1.103999999999985</v>
      </c>
      <c r="Z286" s="39">
        <f t="shared" si="17"/>
        <v>9.9359999999998649</v>
      </c>
      <c r="AA286" s="4">
        <f t="shared" si="18"/>
        <v>1251.9360000000001</v>
      </c>
      <c r="AB286" s="3">
        <f t="shared" si="19"/>
        <v>7.9365079365078285E-3</v>
      </c>
    </row>
    <row r="287" spans="1:28">
      <c r="A287" s="38">
        <v>44593</v>
      </c>
      <c r="B287" s="39" t="s">
        <v>44</v>
      </c>
      <c r="C287" s="2">
        <v>9</v>
      </c>
      <c r="D287" s="39" t="s">
        <v>70</v>
      </c>
      <c r="E287" s="39" t="s">
        <v>138</v>
      </c>
      <c r="F287" s="3">
        <v>0.17</v>
      </c>
      <c r="G287" s="39" t="s">
        <v>95</v>
      </c>
      <c r="H287" s="39" t="s">
        <v>119</v>
      </c>
      <c r="I287" s="39" t="s">
        <v>122</v>
      </c>
      <c r="J287" s="4">
        <v>133</v>
      </c>
      <c r="K287" s="4">
        <v>155.61000000000001</v>
      </c>
      <c r="L287" s="4">
        <v>1197</v>
      </c>
      <c r="M287" s="4">
        <v>1400.49</v>
      </c>
      <c r="N287">
        <v>1</v>
      </c>
      <c r="O287" s="39" t="s">
        <v>127</v>
      </c>
      <c r="P287" s="2">
        <v>2022</v>
      </c>
      <c r="Q287" s="4">
        <v>238.08330000000001</v>
      </c>
      <c r="R287" s="4">
        <v>22.61</v>
      </c>
      <c r="S287" s="4">
        <v>203.49</v>
      </c>
      <c r="T287" s="3">
        <v>0.26470588235294124</v>
      </c>
      <c r="U287" s="39" t="s">
        <v>149</v>
      </c>
      <c r="V287" s="39" t="b">
        <v>1</v>
      </c>
      <c r="W287" s="39" t="s">
        <v>176</v>
      </c>
      <c r="X287" s="39" t="s">
        <v>489</v>
      </c>
      <c r="Y287" s="4">
        <f t="shared" si="16"/>
        <v>-3.8436999999999841</v>
      </c>
      <c r="Z287" s="39">
        <f t="shared" si="17"/>
        <v>-34.593299999999857</v>
      </c>
      <c r="AA287" s="4">
        <f t="shared" si="18"/>
        <v>1162.4067</v>
      </c>
      <c r="AB287" s="3">
        <f t="shared" si="19"/>
        <v>-2.9760065904644094E-2</v>
      </c>
    </row>
    <row r="288" spans="1:28">
      <c r="A288" s="38">
        <v>44595</v>
      </c>
      <c r="B288" s="39" t="s">
        <v>29</v>
      </c>
      <c r="C288" s="2">
        <v>8</v>
      </c>
      <c r="D288" s="39" t="s">
        <v>70</v>
      </c>
      <c r="E288" s="39" t="s">
        <v>71</v>
      </c>
      <c r="F288" s="3">
        <v>0.28000000000000003</v>
      </c>
      <c r="G288" s="39" t="s">
        <v>113</v>
      </c>
      <c r="H288" s="39" t="s">
        <v>120</v>
      </c>
      <c r="I288" s="39" t="s">
        <v>123</v>
      </c>
      <c r="J288" s="4">
        <v>112</v>
      </c>
      <c r="K288" s="4">
        <v>146.72</v>
      </c>
      <c r="L288" s="4">
        <v>896</v>
      </c>
      <c r="M288" s="4">
        <v>1173.76</v>
      </c>
      <c r="N288">
        <v>3</v>
      </c>
      <c r="O288" s="39" t="s">
        <v>127</v>
      </c>
      <c r="P288" s="2">
        <v>2022</v>
      </c>
      <c r="Q288" s="4">
        <v>328.65280000000001</v>
      </c>
      <c r="R288" s="4">
        <v>34.72</v>
      </c>
      <c r="S288" s="4">
        <v>277.76</v>
      </c>
      <c r="T288" s="3">
        <v>0.14529914529914531</v>
      </c>
      <c r="U288" s="39" t="s">
        <v>149</v>
      </c>
      <c r="V288" s="39" t="b">
        <v>0</v>
      </c>
      <c r="W288" s="39" t="s">
        <v>176</v>
      </c>
      <c r="X288" s="39" t="s">
        <v>490</v>
      </c>
      <c r="Y288" s="4">
        <f t="shared" si="16"/>
        <v>-6.3616000000000099</v>
      </c>
      <c r="Z288" s="39">
        <f t="shared" si="17"/>
        <v>-50.892800000000079</v>
      </c>
      <c r="AA288" s="4">
        <f t="shared" si="18"/>
        <v>845.10719999999992</v>
      </c>
      <c r="AB288" s="3">
        <f t="shared" si="19"/>
        <v>-6.0220525869380932E-2</v>
      </c>
    </row>
    <row r="289" spans="1:28">
      <c r="A289" s="38">
        <v>44597</v>
      </c>
      <c r="B289" s="39" t="s">
        <v>50</v>
      </c>
      <c r="C289" s="2">
        <v>6</v>
      </c>
      <c r="D289" s="39" t="s">
        <v>70</v>
      </c>
      <c r="E289" s="39" t="s">
        <v>138</v>
      </c>
      <c r="F289" s="3">
        <v>0.27</v>
      </c>
      <c r="G289" s="39" t="s">
        <v>102</v>
      </c>
      <c r="H289" s="39" t="s">
        <v>120</v>
      </c>
      <c r="I289" s="39" t="s">
        <v>125</v>
      </c>
      <c r="J289" s="4">
        <v>37</v>
      </c>
      <c r="K289" s="4">
        <v>49.21</v>
      </c>
      <c r="L289" s="4">
        <v>222</v>
      </c>
      <c r="M289" s="4">
        <v>295.26</v>
      </c>
      <c r="N289">
        <v>5</v>
      </c>
      <c r="O289" s="39" t="s">
        <v>127</v>
      </c>
      <c r="P289" s="2">
        <v>2022</v>
      </c>
      <c r="Q289" s="4">
        <v>79.720200000000006</v>
      </c>
      <c r="R289" s="4">
        <v>12.21</v>
      </c>
      <c r="S289" s="4">
        <v>73.260000000000005</v>
      </c>
      <c r="T289" s="3">
        <v>0.21875000000000006</v>
      </c>
      <c r="U289" s="39" t="s">
        <v>149</v>
      </c>
      <c r="V289" s="39" t="b">
        <v>1</v>
      </c>
      <c r="W289" s="39" t="s">
        <v>176</v>
      </c>
      <c r="X289" s="39" t="s">
        <v>491</v>
      </c>
      <c r="Y289" s="4">
        <f t="shared" si="16"/>
        <v>-1.0767000000000024</v>
      </c>
      <c r="Z289" s="39">
        <f t="shared" si="17"/>
        <v>-6.4602000000000146</v>
      </c>
      <c r="AA289" s="4">
        <f t="shared" si="18"/>
        <v>215.53979999999999</v>
      </c>
      <c r="AB289" s="3">
        <f t="shared" si="19"/>
        <v>-2.9972190750849798E-2</v>
      </c>
    </row>
    <row r="290" spans="1:28">
      <c r="A290" s="38">
        <v>44598</v>
      </c>
      <c r="B290" s="39" t="s">
        <v>49</v>
      </c>
      <c r="C290" s="2">
        <v>6</v>
      </c>
      <c r="D290" s="39" t="s">
        <v>70</v>
      </c>
      <c r="E290" s="39" t="s">
        <v>138</v>
      </c>
      <c r="F290" s="3">
        <v>0.27</v>
      </c>
      <c r="G290" s="39" t="s">
        <v>101</v>
      </c>
      <c r="H290" s="39" t="s">
        <v>119</v>
      </c>
      <c r="I290" s="39" t="s">
        <v>123</v>
      </c>
      <c r="J290" s="4">
        <v>105</v>
      </c>
      <c r="K290" s="4">
        <v>142.80000000000001</v>
      </c>
      <c r="L290" s="4">
        <v>630</v>
      </c>
      <c r="M290" s="4">
        <v>856.8</v>
      </c>
      <c r="N290">
        <v>6</v>
      </c>
      <c r="O290" s="39" t="s">
        <v>127</v>
      </c>
      <c r="P290" s="2">
        <v>2022</v>
      </c>
      <c r="Q290" s="4">
        <v>231.33600000000001</v>
      </c>
      <c r="R290" s="4">
        <v>37.799999999999997</v>
      </c>
      <c r="S290" s="4">
        <v>226.8</v>
      </c>
      <c r="T290" s="3">
        <v>5.6603773584905717E-2</v>
      </c>
      <c r="U290" s="39" t="s">
        <v>149</v>
      </c>
      <c r="V290" s="39" t="b">
        <v>1</v>
      </c>
      <c r="W290" s="39" t="s">
        <v>176</v>
      </c>
      <c r="X290" s="39" t="s">
        <v>492</v>
      </c>
      <c r="Y290" s="4">
        <f t="shared" si="16"/>
        <v>-0.75600000000000023</v>
      </c>
      <c r="Z290" s="39">
        <f t="shared" si="17"/>
        <v>-4.5360000000000014</v>
      </c>
      <c r="AA290" s="4">
        <f t="shared" si="18"/>
        <v>625.46399999999994</v>
      </c>
      <c r="AB290" s="3">
        <f t="shared" si="19"/>
        <v>-7.2522159548751037E-3</v>
      </c>
    </row>
    <row r="291" spans="1:28">
      <c r="A291" s="38">
        <v>44600</v>
      </c>
      <c r="B291" s="39" t="s">
        <v>44</v>
      </c>
      <c r="C291" s="2">
        <v>11</v>
      </c>
      <c r="D291" s="39" t="s">
        <v>71</v>
      </c>
      <c r="E291" s="39" t="s">
        <v>138</v>
      </c>
      <c r="F291" s="3">
        <v>0.31</v>
      </c>
      <c r="G291" s="39" t="s">
        <v>95</v>
      </c>
      <c r="H291" s="39" t="s">
        <v>119</v>
      </c>
      <c r="I291" s="39" t="s">
        <v>122</v>
      </c>
      <c r="J291" s="4">
        <v>133</v>
      </c>
      <c r="K291" s="4">
        <v>155.61000000000001</v>
      </c>
      <c r="L291" s="4">
        <v>1463</v>
      </c>
      <c r="M291" s="4">
        <v>1711.71</v>
      </c>
      <c r="N291">
        <v>8</v>
      </c>
      <c r="O291" s="39" t="s">
        <v>127</v>
      </c>
      <c r="P291" s="2">
        <v>2022</v>
      </c>
      <c r="Q291" s="4">
        <v>530.63009999999997</v>
      </c>
      <c r="R291" s="4">
        <v>22.61</v>
      </c>
      <c r="S291" s="4">
        <v>248.71</v>
      </c>
      <c r="T291" s="3">
        <v>0.20634920634920631</v>
      </c>
      <c r="U291" s="39" t="s">
        <v>166</v>
      </c>
      <c r="V291" s="39" t="b">
        <v>1</v>
      </c>
      <c r="W291" s="39" t="s">
        <v>176</v>
      </c>
      <c r="X291" s="39" t="s">
        <v>494</v>
      </c>
      <c r="Y291" s="4">
        <f t="shared" si="16"/>
        <v>-25.629099999999994</v>
      </c>
      <c r="Z291" s="39">
        <f t="shared" si="17"/>
        <v>-281.92009999999993</v>
      </c>
      <c r="AA291" s="4">
        <f t="shared" si="18"/>
        <v>1181.0799000000002</v>
      </c>
      <c r="AB291" s="3">
        <f t="shared" si="19"/>
        <v>-0.23869689087080381</v>
      </c>
    </row>
    <row r="292" spans="1:28">
      <c r="A292" s="38">
        <v>44600</v>
      </c>
      <c r="B292" s="39" t="s">
        <v>23</v>
      </c>
      <c r="C292" s="2">
        <v>3</v>
      </c>
      <c r="D292" s="39" t="s">
        <v>71</v>
      </c>
      <c r="E292" s="39" t="s">
        <v>138</v>
      </c>
      <c r="F292" s="3">
        <v>0.35</v>
      </c>
      <c r="G292" s="39" t="s">
        <v>76</v>
      </c>
      <c r="H292" s="39" t="s">
        <v>119</v>
      </c>
      <c r="I292" s="39" t="s">
        <v>124</v>
      </c>
      <c r="J292" s="4">
        <v>44</v>
      </c>
      <c r="K292" s="4">
        <v>48.84</v>
      </c>
      <c r="L292" s="4">
        <v>132</v>
      </c>
      <c r="M292" s="4">
        <v>146.52000000000001</v>
      </c>
      <c r="N292">
        <v>8</v>
      </c>
      <c r="O292" s="39" t="s">
        <v>127</v>
      </c>
      <c r="P292" s="2">
        <v>2022</v>
      </c>
      <c r="Q292" s="4">
        <v>51.281999999999996</v>
      </c>
      <c r="R292" s="4">
        <v>4.84</v>
      </c>
      <c r="S292" s="4">
        <v>14.52</v>
      </c>
      <c r="T292" s="3">
        <v>0.14529914529914539</v>
      </c>
      <c r="U292" s="39" t="s">
        <v>166</v>
      </c>
      <c r="V292" s="39" t="b">
        <v>1</v>
      </c>
      <c r="W292" s="39" t="s">
        <v>176</v>
      </c>
      <c r="X292" s="39" t="s">
        <v>493</v>
      </c>
      <c r="Y292" s="4">
        <f t="shared" si="16"/>
        <v>-12.253999999999998</v>
      </c>
      <c r="Z292" s="39">
        <f t="shared" si="17"/>
        <v>-36.761999999999993</v>
      </c>
      <c r="AA292" s="4">
        <f t="shared" si="18"/>
        <v>95.238000000000014</v>
      </c>
      <c r="AB292" s="3">
        <f t="shared" si="19"/>
        <v>-0.38600138600138589</v>
      </c>
    </row>
    <row r="293" spans="1:28">
      <c r="A293" s="38">
        <v>44601</v>
      </c>
      <c r="B293" s="39" t="s">
        <v>38</v>
      </c>
      <c r="C293" s="2">
        <v>14</v>
      </c>
      <c r="D293" s="39" t="s">
        <v>71</v>
      </c>
      <c r="E293" s="39" t="s">
        <v>71</v>
      </c>
      <c r="F293" s="3">
        <v>0.14000000000000001</v>
      </c>
      <c r="G293" s="39" t="s">
        <v>88</v>
      </c>
      <c r="H293" s="39" t="s">
        <v>121</v>
      </c>
      <c r="I293" s="39" t="s">
        <v>123</v>
      </c>
      <c r="J293" s="4">
        <v>89</v>
      </c>
      <c r="K293" s="4">
        <v>117.48</v>
      </c>
      <c r="L293" s="4">
        <v>1246</v>
      </c>
      <c r="M293" s="4">
        <v>1644.72</v>
      </c>
      <c r="N293">
        <v>9</v>
      </c>
      <c r="O293" s="39" t="s">
        <v>127</v>
      </c>
      <c r="P293" s="2">
        <v>2022</v>
      </c>
      <c r="Q293" s="4">
        <v>230.26079999999999</v>
      </c>
      <c r="R293" s="4">
        <v>28.48</v>
      </c>
      <c r="S293" s="4">
        <v>398.72</v>
      </c>
      <c r="T293" s="3">
        <v>0.23664122137404581</v>
      </c>
      <c r="U293" s="39" t="s">
        <v>149</v>
      </c>
      <c r="V293" s="39" t="b">
        <v>0</v>
      </c>
      <c r="W293" s="39" t="s">
        <v>176</v>
      </c>
      <c r="X293" s="39" t="s">
        <v>495</v>
      </c>
      <c r="Y293" s="4">
        <f t="shared" si="16"/>
        <v>12.032800000000009</v>
      </c>
      <c r="Z293" s="39">
        <f t="shared" si="17"/>
        <v>168.45920000000012</v>
      </c>
      <c r="AA293" s="4">
        <f t="shared" si="18"/>
        <v>1414.4592</v>
      </c>
      <c r="AB293" s="3">
        <f t="shared" si="19"/>
        <v>0.11909795630725872</v>
      </c>
    </row>
    <row r="294" spans="1:28">
      <c r="A294" s="38">
        <v>44604</v>
      </c>
      <c r="B294" s="39" t="s">
        <v>40</v>
      </c>
      <c r="C294" s="2">
        <v>13</v>
      </c>
      <c r="D294" s="39" t="s">
        <v>70</v>
      </c>
      <c r="E294" s="39" t="s">
        <v>138</v>
      </c>
      <c r="F294" s="3">
        <v>7.0000000000000007E-2</v>
      </c>
      <c r="G294" s="39" t="s">
        <v>90</v>
      </c>
      <c r="H294" s="39" t="s">
        <v>120</v>
      </c>
      <c r="I294" s="39" t="s">
        <v>122</v>
      </c>
      <c r="J294" s="4">
        <v>148</v>
      </c>
      <c r="K294" s="4">
        <v>164.28</v>
      </c>
      <c r="L294" s="4">
        <v>1924</v>
      </c>
      <c r="M294" s="4">
        <v>2135.64</v>
      </c>
      <c r="N294">
        <v>12</v>
      </c>
      <c r="O294" s="39" t="s">
        <v>127</v>
      </c>
      <c r="P294" s="2">
        <v>2022</v>
      </c>
      <c r="Q294" s="4">
        <v>149.4948</v>
      </c>
      <c r="R294" s="4">
        <v>16.28</v>
      </c>
      <c r="S294" s="4">
        <v>211.64</v>
      </c>
      <c r="T294" s="3">
        <v>0.24812030075187971</v>
      </c>
      <c r="U294" s="39" t="s">
        <v>166</v>
      </c>
      <c r="V294" s="39" t="b">
        <v>1</v>
      </c>
      <c r="W294" s="39" t="s">
        <v>176</v>
      </c>
      <c r="X294" s="39" t="s">
        <v>496</v>
      </c>
      <c r="Y294" s="4">
        <f t="shared" si="16"/>
        <v>4.780399999999986</v>
      </c>
      <c r="Z294" s="39">
        <f t="shared" si="17"/>
        <v>62.145199999999818</v>
      </c>
      <c r="AA294" s="4">
        <f t="shared" si="18"/>
        <v>1986.1451999999999</v>
      </c>
      <c r="AB294" s="3">
        <f t="shared" si="19"/>
        <v>3.128935386999894E-2</v>
      </c>
    </row>
    <row r="295" spans="1:28">
      <c r="A295" s="38">
        <v>44606</v>
      </c>
      <c r="B295" s="39" t="s">
        <v>62</v>
      </c>
      <c r="C295" s="2">
        <v>8</v>
      </c>
      <c r="D295" s="39" t="s">
        <v>71</v>
      </c>
      <c r="E295" s="39" t="s">
        <v>138</v>
      </c>
      <c r="F295" s="3">
        <v>0.28999999999999998</v>
      </c>
      <c r="G295" s="39" t="s">
        <v>115</v>
      </c>
      <c r="H295" s="39" t="s">
        <v>121</v>
      </c>
      <c r="I295" s="39" t="s">
        <v>125</v>
      </c>
      <c r="J295" s="4">
        <v>18</v>
      </c>
      <c r="K295" s="4">
        <v>24.66</v>
      </c>
      <c r="L295" s="4">
        <v>144</v>
      </c>
      <c r="M295" s="4">
        <v>197.28</v>
      </c>
      <c r="N295">
        <v>14</v>
      </c>
      <c r="O295" s="39" t="s">
        <v>127</v>
      </c>
      <c r="P295" s="2">
        <v>2022</v>
      </c>
      <c r="Q295" s="4">
        <v>57.211199999999998</v>
      </c>
      <c r="R295" s="4">
        <v>6.66</v>
      </c>
      <c r="S295" s="4">
        <v>53.28</v>
      </c>
      <c r="T295" s="3">
        <v>0.26470588235294124</v>
      </c>
      <c r="U295" s="39" t="s">
        <v>149</v>
      </c>
      <c r="V295" s="39" t="b">
        <v>1</v>
      </c>
      <c r="W295" s="39" t="s">
        <v>176</v>
      </c>
      <c r="X295" s="39" t="s">
        <v>497</v>
      </c>
      <c r="Y295" s="4">
        <f t="shared" si="16"/>
        <v>-0.49139999999999873</v>
      </c>
      <c r="Z295" s="39">
        <f t="shared" si="17"/>
        <v>-3.9311999999999898</v>
      </c>
      <c r="AA295" s="4">
        <f t="shared" si="18"/>
        <v>140.06880000000001</v>
      </c>
      <c r="AB295" s="3">
        <f t="shared" si="19"/>
        <v>-2.8066207463760592E-2</v>
      </c>
    </row>
    <row r="296" spans="1:28">
      <c r="A296" s="38">
        <v>44606</v>
      </c>
      <c r="B296" s="39" t="s">
        <v>53</v>
      </c>
      <c r="C296" s="2">
        <v>3</v>
      </c>
      <c r="D296" s="39" t="s">
        <v>70</v>
      </c>
      <c r="E296" s="39" t="s">
        <v>138</v>
      </c>
      <c r="F296" s="3">
        <v>0.1</v>
      </c>
      <c r="G296" s="39" t="s">
        <v>105</v>
      </c>
      <c r="H296" s="39" t="s">
        <v>121</v>
      </c>
      <c r="I296" s="39" t="s">
        <v>125</v>
      </c>
      <c r="J296" s="4">
        <v>37</v>
      </c>
      <c r="K296" s="4">
        <v>41.81</v>
      </c>
      <c r="L296" s="4">
        <v>111</v>
      </c>
      <c r="M296" s="4">
        <v>125.43</v>
      </c>
      <c r="N296">
        <v>14</v>
      </c>
      <c r="O296" s="39" t="s">
        <v>127</v>
      </c>
      <c r="P296" s="2">
        <v>2022</v>
      </c>
      <c r="Q296" s="4">
        <v>12.542999999999999</v>
      </c>
      <c r="R296" s="4">
        <v>4.8099999999999996</v>
      </c>
      <c r="S296" s="4">
        <v>14.43</v>
      </c>
      <c r="T296" s="3">
        <v>9.9099099099099155E-2</v>
      </c>
      <c r="U296" s="39" t="s">
        <v>165</v>
      </c>
      <c r="V296" s="39" t="b">
        <v>1</v>
      </c>
      <c r="W296" s="39" t="s">
        <v>176</v>
      </c>
      <c r="X296" s="39" t="s">
        <v>498</v>
      </c>
      <c r="Y296" s="4">
        <f t="shared" si="16"/>
        <v>0.62900000000000489</v>
      </c>
      <c r="Z296" s="39">
        <f t="shared" si="17"/>
        <v>1.8870000000000147</v>
      </c>
      <c r="AA296" s="4">
        <f t="shared" si="18"/>
        <v>112.887</v>
      </c>
      <c r="AB296" s="3">
        <f t="shared" si="19"/>
        <v>1.6715830875123041E-2</v>
      </c>
    </row>
    <row r="297" spans="1:28">
      <c r="A297" s="38">
        <v>44608</v>
      </c>
      <c r="B297" s="39" t="s">
        <v>38</v>
      </c>
      <c r="C297" s="2">
        <v>1</v>
      </c>
      <c r="D297" s="39" t="s">
        <v>71</v>
      </c>
      <c r="E297" s="39" t="s">
        <v>138</v>
      </c>
      <c r="F297" s="3">
        <v>0.35</v>
      </c>
      <c r="G297" s="39" t="s">
        <v>88</v>
      </c>
      <c r="H297" s="39" t="s">
        <v>121</v>
      </c>
      <c r="I297" s="39" t="s">
        <v>123</v>
      </c>
      <c r="J297" s="4">
        <v>89</v>
      </c>
      <c r="K297" s="4">
        <v>117.48</v>
      </c>
      <c r="L297" s="4">
        <v>89</v>
      </c>
      <c r="M297" s="4">
        <v>117.48</v>
      </c>
      <c r="N297">
        <v>16</v>
      </c>
      <c r="O297" s="39" t="s">
        <v>127</v>
      </c>
      <c r="P297" s="2">
        <v>2022</v>
      </c>
      <c r="Q297" s="4">
        <v>41.118000000000002</v>
      </c>
      <c r="R297" s="4">
        <v>28.48</v>
      </c>
      <c r="S297" s="4">
        <v>28.48</v>
      </c>
      <c r="T297" s="3">
        <v>0.14529914529914539</v>
      </c>
      <c r="U297" s="39" t="s">
        <v>166</v>
      </c>
      <c r="V297" s="39" t="b">
        <v>1</v>
      </c>
      <c r="W297" s="39" t="s">
        <v>176</v>
      </c>
      <c r="X297" s="39" t="s">
        <v>499</v>
      </c>
      <c r="Y297" s="4">
        <f t="shared" si="16"/>
        <v>-12.638000000000005</v>
      </c>
      <c r="Z297" s="39">
        <f t="shared" si="17"/>
        <v>-12.638000000000005</v>
      </c>
      <c r="AA297" s="4">
        <f t="shared" si="18"/>
        <v>76.361999999999995</v>
      </c>
      <c r="AB297" s="3">
        <f t="shared" si="19"/>
        <v>-0.16550116550116559</v>
      </c>
    </row>
    <row r="298" spans="1:28">
      <c r="A298" s="38">
        <v>44611</v>
      </c>
      <c r="B298" s="39" t="s">
        <v>49</v>
      </c>
      <c r="C298" s="2">
        <v>13</v>
      </c>
      <c r="D298" s="39" t="s">
        <v>71</v>
      </c>
      <c r="E298" s="39" t="s">
        <v>138</v>
      </c>
      <c r="F298" s="3">
        <v>0.25</v>
      </c>
      <c r="G298" s="39" t="s">
        <v>101</v>
      </c>
      <c r="H298" s="39" t="s">
        <v>119</v>
      </c>
      <c r="I298" s="39" t="s">
        <v>123</v>
      </c>
      <c r="J298" s="4">
        <v>105</v>
      </c>
      <c r="K298" s="4">
        <v>142.80000000000001</v>
      </c>
      <c r="L298" s="4">
        <v>1365</v>
      </c>
      <c r="M298" s="4">
        <v>1856.4</v>
      </c>
      <c r="N298">
        <v>19</v>
      </c>
      <c r="O298" s="39" t="s">
        <v>127</v>
      </c>
      <c r="P298" s="2">
        <v>2022</v>
      </c>
      <c r="Q298" s="4">
        <v>464.1</v>
      </c>
      <c r="R298" s="4">
        <v>37.799999999999997</v>
      </c>
      <c r="S298" s="4">
        <v>491.4</v>
      </c>
      <c r="T298" s="3">
        <v>0.24242424242424243</v>
      </c>
      <c r="U298" s="39" t="s">
        <v>166</v>
      </c>
      <c r="V298" s="39" t="b">
        <v>1</v>
      </c>
      <c r="W298" s="39" t="s">
        <v>176</v>
      </c>
      <c r="X298" s="39" t="s">
        <v>500</v>
      </c>
      <c r="Y298" s="4">
        <f t="shared" si="16"/>
        <v>2.1000000000000085</v>
      </c>
      <c r="Z298" s="39">
        <f t="shared" si="17"/>
        <v>27.300000000000111</v>
      </c>
      <c r="AA298" s="4">
        <f t="shared" si="18"/>
        <v>1392.3000000000002</v>
      </c>
      <c r="AB298" s="3">
        <f t="shared" si="19"/>
        <v>1.9607843137254978E-2</v>
      </c>
    </row>
    <row r="299" spans="1:28">
      <c r="A299" s="38">
        <v>44612</v>
      </c>
      <c r="B299" s="39" t="s">
        <v>55</v>
      </c>
      <c r="C299" s="2">
        <v>6</v>
      </c>
      <c r="D299" s="39" t="s">
        <v>70</v>
      </c>
      <c r="E299" s="39" t="s">
        <v>138</v>
      </c>
      <c r="F299" s="3">
        <v>0.18</v>
      </c>
      <c r="G299" s="39" t="s">
        <v>107</v>
      </c>
      <c r="H299" s="39" t="s">
        <v>120</v>
      </c>
      <c r="I299" s="39" t="s">
        <v>123</v>
      </c>
      <c r="J299" s="4">
        <v>73</v>
      </c>
      <c r="K299" s="4">
        <v>94.17</v>
      </c>
      <c r="L299" s="4">
        <v>438</v>
      </c>
      <c r="M299" s="4">
        <v>565.02</v>
      </c>
      <c r="N299">
        <v>20</v>
      </c>
      <c r="O299" s="39" t="s">
        <v>127</v>
      </c>
      <c r="P299" s="2">
        <v>2022</v>
      </c>
      <c r="Q299" s="4">
        <v>101.70359999999999</v>
      </c>
      <c r="R299" s="4">
        <v>21.17</v>
      </c>
      <c r="S299" s="4">
        <v>127.02</v>
      </c>
      <c r="T299" s="3">
        <v>9.9099099099099114E-2</v>
      </c>
      <c r="U299" s="39" t="s">
        <v>166</v>
      </c>
      <c r="V299" s="39" t="b">
        <v>1</v>
      </c>
      <c r="W299" s="39" t="s">
        <v>176</v>
      </c>
      <c r="X299" s="39" t="s">
        <v>501</v>
      </c>
      <c r="Y299" s="4">
        <f t="shared" si="16"/>
        <v>4.2194000000000074</v>
      </c>
      <c r="Z299" s="39">
        <f t="shared" si="17"/>
        <v>25.316400000000044</v>
      </c>
      <c r="AA299" s="4">
        <f t="shared" si="18"/>
        <v>463.31639999999999</v>
      </c>
      <c r="AB299" s="3">
        <f t="shared" si="19"/>
        <v>5.4641709207789851E-2</v>
      </c>
    </row>
    <row r="300" spans="1:28">
      <c r="A300" s="38">
        <v>44615</v>
      </c>
      <c r="B300" s="39" t="s">
        <v>22</v>
      </c>
      <c r="C300" s="2">
        <v>6</v>
      </c>
      <c r="D300" s="39" t="s">
        <v>71</v>
      </c>
      <c r="E300" s="39" t="s">
        <v>71</v>
      </c>
      <c r="F300" s="3">
        <v>0.36</v>
      </c>
      <c r="G300" s="39" t="s">
        <v>75</v>
      </c>
      <c r="H300" s="39" t="s">
        <v>120</v>
      </c>
      <c r="I300" s="39" t="s">
        <v>123</v>
      </c>
      <c r="J300" s="4">
        <v>112</v>
      </c>
      <c r="K300" s="4">
        <v>122.08</v>
      </c>
      <c r="L300" s="4">
        <v>672</v>
      </c>
      <c r="M300" s="4">
        <v>732.48</v>
      </c>
      <c r="N300">
        <v>23</v>
      </c>
      <c r="O300" s="39" t="s">
        <v>127</v>
      </c>
      <c r="P300" s="2">
        <v>2022</v>
      </c>
      <c r="Q300" s="4">
        <v>263.69279999999998</v>
      </c>
      <c r="R300" s="4">
        <v>10.08</v>
      </c>
      <c r="S300" s="4">
        <v>60.48</v>
      </c>
      <c r="T300" s="3">
        <v>0.11504424778761067</v>
      </c>
      <c r="U300" s="39" t="s">
        <v>149</v>
      </c>
      <c r="V300" s="39" t="b">
        <v>0</v>
      </c>
      <c r="W300" s="39" t="s">
        <v>176</v>
      </c>
      <c r="X300" s="39" t="s">
        <v>502</v>
      </c>
      <c r="Y300" s="4">
        <f t="shared" si="16"/>
        <v>-33.868799999999993</v>
      </c>
      <c r="Z300" s="39">
        <f t="shared" si="17"/>
        <v>-203.21279999999996</v>
      </c>
      <c r="AA300" s="4">
        <f t="shared" si="18"/>
        <v>468.78720000000004</v>
      </c>
      <c r="AB300" s="3">
        <f t="shared" si="19"/>
        <v>-0.43348623853210999</v>
      </c>
    </row>
    <row r="301" spans="1:28">
      <c r="A301" s="38">
        <v>44615</v>
      </c>
      <c r="B301" s="39" t="s">
        <v>41</v>
      </c>
      <c r="C301" s="2">
        <v>15</v>
      </c>
      <c r="D301" s="39" t="s">
        <v>71</v>
      </c>
      <c r="E301" s="39" t="s">
        <v>138</v>
      </c>
      <c r="F301" s="3">
        <v>0.1</v>
      </c>
      <c r="G301" s="39" t="s">
        <v>91</v>
      </c>
      <c r="H301" s="39" t="s">
        <v>120</v>
      </c>
      <c r="I301" s="39" t="s">
        <v>125</v>
      </c>
      <c r="J301" s="4">
        <v>13</v>
      </c>
      <c r="K301" s="4">
        <v>16.64</v>
      </c>
      <c r="L301" s="4">
        <v>195</v>
      </c>
      <c r="M301" s="4">
        <v>249.6</v>
      </c>
      <c r="N301">
        <v>23</v>
      </c>
      <c r="O301" s="39" t="s">
        <v>127</v>
      </c>
      <c r="P301" s="2">
        <v>2022</v>
      </c>
      <c r="Q301" s="4">
        <v>24.96</v>
      </c>
      <c r="R301" s="4">
        <v>3.64</v>
      </c>
      <c r="S301" s="4">
        <v>54.6</v>
      </c>
      <c r="T301" s="3">
        <v>0.27007299270072993</v>
      </c>
      <c r="U301" s="39" t="s">
        <v>166</v>
      </c>
      <c r="V301" s="39" t="b">
        <v>1</v>
      </c>
      <c r="W301" s="39" t="s">
        <v>176</v>
      </c>
      <c r="X301" s="39" t="s">
        <v>503</v>
      </c>
      <c r="Y301" s="4">
        <f t="shared" si="16"/>
        <v>1.9760000000000009</v>
      </c>
      <c r="Z301" s="39">
        <f t="shared" si="17"/>
        <v>29.640000000000015</v>
      </c>
      <c r="AA301" s="4">
        <f t="shared" si="18"/>
        <v>224.64</v>
      </c>
      <c r="AB301" s="3">
        <f t="shared" si="19"/>
        <v>0.13194444444444453</v>
      </c>
    </row>
    <row r="302" spans="1:28">
      <c r="A302" s="38">
        <v>44615</v>
      </c>
      <c r="B302" s="39" t="s">
        <v>63</v>
      </c>
      <c r="C302" s="2">
        <v>8</v>
      </c>
      <c r="D302" s="39" t="s">
        <v>70</v>
      </c>
      <c r="E302" s="39" t="s">
        <v>71</v>
      </c>
      <c r="F302" s="3">
        <v>0.11</v>
      </c>
      <c r="G302" s="39" t="s">
        <v>116</v>
      </c>
      <c r="H302" s="39" t="s">
        <v>121</v>
      </c>
      <c r="I302" s="39" t="s">
        <v>123</v>
      </c>
      <c r="J302" s="4">
        <v>90</v>
      </c>
      <c r="K302" s="4">
        <v>96.3</v>
      </c>
      <c r="L302" s="4">
        <v>720</v>
      </c>
      <c r="M302" s="4">
        <v>770.4</v>
      </c>
      <c r="N302">
        <v>23</v>
      </c>
      <c r="O302" s="39" t="s">
        <v>127</v>
      </c>
      <c r="P302" s="2">
        <v>2022</v>
      </c>
      <c r="Q302" s="4">
        <v>84.744</v>
      </c>
      <c r="R302" s="4">
        <v>6.3</v>
      </c>
      <c r="S302" s="4">
        <v>50.4</v>
      </c>
      <c r="T302" s="3">
        <v>0.24242424242424246</v>
      </c>
      <c r="U302" s="39" t="s">
        <v>166</v>
      </c>
      <c r="V302" s="39" t="b">
        <v>0</v>
      </c>
      <c r="W302" s="39" t="s">
        <v>176</v>
      </c>
      <c r="X302" s="39" t="s">
        <v>504</v>
      </c>
      <c r="Y302" s="4">
        <f t="shared" si="16"/>
        <v>-4.2930000000000064</v>
      </c>
      <c r="Z302" s="39">
        <f t="shared" si="17"/>
        <v>-34.344000000000051</v>
      </c>
      <c r="AA302" s="4">
        <f t="shared" si="18"/>
        <v>685.65599999999995</v>
      </c>
      <c r="AB302" s="3">
        <f t="shared" si="19"/>
        <v>-5.0089257586894961E-2</v>
      </c>
    </row>
    <row r="303" spans="1:28">
      <c r="A303" s="38">
        <v>44619</v>
      </c>
      <c r="B303" s="39" t="s">
        <v>55</v>
      </c>
      <c r="C303" s="2">
        <v>7</v>
      </c>
      <c r="D303" s="39" t="s">
        <v>70</v>
      </c>
      <c r="E303" s="39" t="s">
        <v>138</v>
      </c>
      <c r="F303" s="3">
        <v>0.38</v>
      </c>
      <c r="G303" s="39" t="s">
        <v>107</v>
      </c>
      <c r="H303" s="39" t="s">
        <v>120</v>
      </c>
      <c r="I303" s="39" t="s">
        <v>123</v>
      </c>
      <c r="J303" s="4">
        <v>73</v>
      </c>
      <c r="K303" s="4">
        <v>94.17</v>
      </c>
      <c r="L303" s="4">
        <v>511</v>
      </c>
      <c r="M303" s="4">
        <v>659.19</v>
      </c>
      <c r="N303">
        <v>27</v>
      </c>
      <c r="O303" s="39" t="s">
        <v>127</v>
      </c>
      <c r="P303" s="2">
        <v>2022</v>
      </c>
      <c r="Q303" s="4">
        <v>250.4922</v>
      </c>
      <c r="R303" s="4">
        <v>21.17</v>
      </c>
      <c r="S303" s="4">
        <v>148.19</v>
      </c>
      <c r="T303" s="3">
        <v>0.26470588235294124</v>
      </c>
      <c r="U303" s="39" t="s">
        <v>166</v>
      </c>
      <c r="V303" s="39" t="b">
        <v>1</v>
      </c>
      <c r="W303" s="39" t="s">
        <v>176</v>
      </c>
      <c r="X303" s="39" t="s">
        <v>506</v>
      </c>
      <c r="Y303" s="4">
        <f t="shared" si="16"/>
        <v>-14.614599999999996</v>
      </c>
      <c r="Z303" s="39">
        <f t="shared" si="17"/>
        <v>-102.30219999999997</v>
      </c>
      <c r="AA303" s="4">
        <f t="shared" si="18"/>
        <v>408.69780000000003</v>
      </c>
      <c r="AB303" s="3">
        <f t="shared" si="19"/>
        <v>-0.25031257814453606</v>
      </c>
    </row>
    <row r="304" spans="1:28">
      <c r="A304" s="38">
        <v>44619</v>
      </c>
      <c r="B304" s="39" t="s">
        <v>44</v>
      </c>
      <c r="C304" s="2">
        <v>15</v>
      </c>
      <c r="D304" s="39" t="s">
        <v>70</v>
      </c>
      <c r="E304" s="39" t="s">
        <v>71</v>
      </c>
      <c r="F304" s="3">
        <v>0.23</v>
      </c>
      <c r="G304" s="39" t="s">
        <v>95</v>
      </c>
      <c r="H304" s="39" t="s">
        <v>119</v>
      </c>
      <c r="I304" s="39" t="s">
        <v>122</v>
      </c>
      <c r="J304" s="4">
        <v>133</v>
      </c>
      <c r="K304" s="4">
        <v>155.61000000000001</v>
      </c>
      <c r="L304" s="4">
        <v>1995</v>
      </c>
      <c r="M304" s="4">
        <v>2334.15</v>
      </c>
      <c r="N304">
        <v>27</v>
      </c>
      <c r="O304" s="39" t="s">
        <v>127</v>
      </c>
      <c r="P304" s="2">
        <v>2022</v>
      </c>
      <c r="Q304" s="4">
        <v>536.85450000000003</v>
      </c>
      <c r="R304" s="4">
        <v>22.61</v>
      </c>
      <c r="S304" s="4">
        <v>339.15</v>
      </c>
      <c r="T304" s="3">
        <v>0.22480620155038764</v>
      </c>
      <c r="U304" s="39" t="s">
        <v>166</v>
      </c>
      <c r="V304" s="39" t="b">
        <v>0</v>
      </c>
      <c r="W304" s="39" t="s">
        <v>176</v>
      </c>
      <c r="X304" s="39" t="s">
        <v>505</v>
      </c>
      <c r="Y304" s="4">
        <f t="shared" si="16"/>
        <v>-13.180299999999988</v>
      </c>
      <c r="Z304" s="39">
        <f t="shared" si="17"/>
        <v>-197.70449999999983</v>
      </c>
      <c r="AA304" s="4">
        <f t="shared" si="18"/>
        <v>1797.2955000000002</v>
      </c>
      <c r="AB304" s="3">
        <f t="shared" si="19"/>
        <v>-0.11000111000110989</v>
      </c>
    </row>
    <row r="305" spans="1:28">
      <c r="A305" s="38">
        <v>44620</v>
      </c>
      <c r="B305" s="39" t="s">
        <v>28</v>
      </c>
      <c r="C305" s="2">
        <v>15</v>
      </c>
      <c r="D305" s="39" t="s">
        <v>70</v>
      </c>
      <c r="E305" s="39" t="s">
        <v>138</v>
      </c>
      <c r="F305" s="3">
        <v>0.54</v>
      </c>
      <c r="G305" s="39" t="s">
        <v>93</v>
      </c>
      <c r="H305" s="39" t="s">
        <v>118</v>
      </c>
      <c r="I305" s="39" t="s">
        <v>123</v>
      </c>
      <c r="J305" s="4">
        <v>67</v>
      </c>
      <c r="K305" s="4">
        <v>85.76</v>
      </c>
      <c r="L305" s="4">
        <v>1005</v>
      </c>
      <c r="M305" s="4">
        <v>1286.4000000000001</v>
      </c>
      <c r="N305">
        <v>28</v>
      </c>
      <c r="O305" s="39" t="s">
        <v>127</v>
      </c>
      <c r="P305" s="2">
        <v>2022</v>
      </c>
      <c r="Q305" s="4">
        <v>694.65599999999995</v>
      </c>
      <c r="R305" s="4">
        <v>18.760000000000002</v>
      </c>
      <c r="S305" s="4">
        <v>281.39999999999998</v>
      </c>
      <c r="T305" s="3">
        <v>6.5420560747663517E-2</v>
      </c>
      <c r="U305" s="39" t="s">
        <v>166</v>
      </c>
      <c r="V305" s="39" t="b">
        <v>1</v>
      </c>
      <c r="W305" s="39" t="s">
        <v>176</v>
      </c>
      <c r="X305" s="39" t="s">
        <v>507</v>
      </c>
      <c r="Y305" s="4">
        <f t="shared" si="16"/>
        <v>-27.550400000000003</v>
      </c>
      <c r="Z305" s="39">
        <f t="shared" si="17"/>
        <v>-413.25600000000003</v>
      </c>
      <c r="AA305" s="4">
        <f t="shared" si="18"/>
        <v>591.74400000000014</v>
      </c>
      <c r="AB305" s="3">
        <f t="shared" si="19"/>
        <v>-0.69836956521739113</v>
      </c>
    </row>
    <row r="306" spans="1:28">
      <c r="A306" s="38">
        <v>44624</v>
      </c>
      <c r="B306" s="39" t="s">
        <v>62</v>
      </c>
      <c r="C306" s="2">
        <v>13</v>
      </c>
      <c r="D306" s="39" t="s">
        <v>68</v>
      </c>
      <c r="E306" s="39" t="s">
        <v>71</v>
      </c>
      <c r="F306" s="3">
        <v>0.53</v>
      </c>
      <c r="G306" s="39" t="s">
        <v>115</v>
      </c>
      <c r="H306" s="39" t="s">
        <v>121</v>
      </c>
      <c r="I306" s="39" t="s">
        <v>125</v>
      </c>
      <c r="J306" s="4">
        <v>18</v>
      </c>
      <c r="K306" s="4">
        <v>24.66</v>
      </c>
      <c r="L306" s="4">
        <v>234</v>
      </c>
      <c r="M306" s="4">
        <v>320.58</v>
      </c>
      <c r="N306">
        <v>4</v>
      </c>
      <c r="O306" s="39" t="s">
        <v>128</v>
      </c>
      <c r="P306" s="2">
        <v>2022</v>
      </c>
      <c r="Q306" s="4">
        <v>169.9074</v>
      </c>
      <c r="R306" s="4">
        <v>6.66</v>
      </c>
      <c r="S306" s="4">
        <v>86.58</v>
      </c>
      <c r="T306" s="3">
        <v>0.21875000000000003</v>
      </c>
      <c r="U306" s="39" t="s">
        <v>165</v>
      </c>
      <c r="V306" s="39" t="b">
        <v>0</v>
      </c>
      <c r="W306" s="39" t="s">
        <v>184</v>
      </c>
      <c r="X306" s="39" t="s">
        <v>508</v>
      </c>
      <c r="Y306" s="4">
        <f t="shared" si="16"/>
        <v>-6.4098000000000006</v>
      </c>
      <c r="Z306" s="39">
        <f t="shared" si="17"/>
        <v>-83.327400000000011</v>
      </c>
      <c r="AA306" s="4">
        <f t="shared" si="18"/>
        <v>150.67259999999999</v>
      </c>
      <c r="AB306" s="3">
        <f t="shared" si="19"/>
        <v>-0.55303618574312796</v>
      </c>
    </row>
    <row r="307" spans="1:28">
      <c r="A307" s="38">
        <v>44626</v>
      </c>
      <c r="B307" s="39" t="s">
        <v>23</v>
      </c>
      <c r="C307" s="2">
        <v>2</v>
      </c>
      <c r="D307" s="39" t="s">
        <v>70</v>
      </c>
      <c r="E307" s="39" t="s">
        <v>138</v>
      </c>
      <c r="F307" s="3">
        <v>0.38</v>
      </c>
      <c r="G307" s="39" t="s">
        <v>76</v>
      </c>
      <c r="H307" s="39" t="s">
        <v>119</v>
      </c>
      <c r="I307" s="39" t="s">
        <v>124</v>
      </c>
      <c r="J307" s="4">
        <v>44</v>
      </c>
      <c r="K307" s="4">
        <v>48.84</v>
      </c>
      <c r="L307" s="4">
        <v>88</v>
      </c>
      <c r="M307" s="4">
        <v>97.68</v>
      </c>
      <c r="N307">
        <v>6</v>
      </c>
      <c r="O307" s="39" t="s">
        <v>128</v>
      </c>
      <c r="P307" s="2">
        <v>2022</v>
      </c>
      <c r="Q307" s="4">
        <v>37.118400000000001</v>
      </c>
      <c r="R307" s="4">
        <v>4.84</v>
      </c>
      <c r="S307" s="4">
        <v>9.68</v>
      </c>
      <c r="T307" s="3">
        <v>8.2568807339449532E-2</v>
      </c>
      <c r="U307" s="39" t="s">
        <v>149</v>
      </c>
      <c r="V307" s="39" t="b">
        <v>1</v>
      </c>
      <c r="W307" s="39" t="s">
        <v>184</v>
      </c>
      <c r="X307" s="39" t="s">
        <v>509</v>
      </c>
      <c r="Y307" s="4">
        <f t="shared" si="16"/>
        <v>-13.719199999999997</v>
      </c>
      <c r="Z307" s="39">
        <f t="shared" si="17"/>
        <v>-27.438399999999994</v>
      </c>
      <c r="AA307" s="4">
        <f t="shared" si="18"/>
        <v>60.561600000000006</v>
      </c>
      <c r="AB307" s="3">
        <f t="shared" si="19"/>
        <v>-0.45306596919500131</v>
      </c>
    </row>
    <row r="308" spans="1:28">
      <c r="A308" s="38">
        <v>44627</v>
      </c>
      <c r="B308" s="39" t="s">
        <v>26</v>
      </c>
      <c r="C308" s="2">
        <v>1</v>
      </c>
      <c r="D308" s="39" t="s">
        <v>70</v>
      </c>
      <c r="E308" s="39" t="s">
        <v>138</v>
      </c>
      <c r="F308" s="3">
        <v>0.33</v>
      </c>
      <c r="G308" s="39" t="s">
        <v>79</v>
      </c>
      <c r="H308" s="39" t="s">
        <v>119</v>
      </c>
      <c r="I308" s="39" t="s">
        <v>123</v>
      </c>
      <c r="J308" s="4">
        <v>71</v>
      </c>
      <c r="K308" s="4">
        <v>80.94</v>
      </c>
      <c r="L308" s="4">
        <v>71</v>
      </c>
      <c r="M308" s="4">
        <v>80.94</v>
      </c>
      <c r="N308">
        <v>7</v>
      </c>
      <c r="O308" s="39" t="s">
        <v>128</v>
      </c>
      <c r="P308" s="2">
        <v>2022</v>
      </c>
      <c r="Q308" s="4">
        <v>26.7102</v>
      </c>
      <c r="R308" s="4">
        <v>9.94</v>
      </c>
      <c r="S308" s="4">
        <v>9.94</v>
      </c>
      <c r="T308" s="3">
        <v>0.22480620155038758</v>
      </c>
      <c r="U308" s="39" t="s">
        <v>166</v>
      </c>
      <c r="V308" s="39" t="b">
        <v>1</v>
      </c>
      <c r="W308" s="39" t="s">
        <v>184</v>
      </c>
      <c r="X308" s="39" t="s">
        <v>510</v>
      </c>
      <c r="Y308" s="4">
        <f t="shared" si="16"/>
        <v>-16.770200000000003</v>
      </c>
      <c r="Z308" s="39">
        <f t="shared" si="17"/>
        <v>-16.770200000000003</v>
      </c>
      <c r="AA308" s="4">
        <f t="shared" si="18"/>
        <v>54.229799999999997</v>
      </c>
      <c r="AB308" s="3">
        <f t="shared" si="19"/>
        <v>-0.30924325739722447</v>
      </c>
    </row>
    <row r="309" spans="1:28">
      <c r="A309" s="38">
        <v>44628</v>
      </c>
      <c r="B309" s="39" t="s">
        <v>31</v>
      </c>
      <c r="C309" s="2">
        <v>6</v>
      </c>
      <c r="D309" s="39" t="s">
        <v>70</v>
      </c>
      <c r="E309" s="39" t="s">
        <v>71</v>
      </c>
      <c r="F309" s="3">
        <v>0.32</v>
      </c>
      <c r="G309" s="39" t="s">
        <v>81</v>
      </c>
      <c r="H309" s="39" t="s">
        <v>118</v>
      </c>
      <c r="I309" s="39" t="s">
        <v>123</v>
      </c>
      <c r="J309" s="4">
        <v>76</v>
      </c>
      <c r="K309" s="4">
        <v>82.08</v>
      </c>
      <c r="L309" s="4">
        <v>456</v>
      </c>
      <c r="M309" s="4">
        <v>492.48</v>
      </c>
      <c r="N309">
        <v>8</v>
      </c>
      <c r="O309" s="39" t="s">
        <v>128</v>
      </c>
      <c r="P309" s="2">
        <v>2022</v>
      </c>
      <c r="Q309" s="4">
        <v>157.59360000000001</v>
      </c>
      <c r="R309" s="4">
        <v>6.08</v>
      </c>
      <c r="S309" s="4">
        <v>36.479999999999997</v>
      </c>
      <c r="T309" s="3">
        <v>0.14529914529914539</v>
      </c>
      <c r="U309" s="39" t="s">
        <v>166</v>
      </c>
      <c r="V309" s="39" t="b">
        <v>0</v>
      </c>
      <c r="W309" s="39" t="s">
        <v>184</v>
      </c>
      <c r="X309" s="39" t="s">
        <v>511</v>
      </c>
      <c r="Y309" s="4">
        <f t="shared" si="16"/>
        <v>-20.185600000000001</v>
      </c>
      <c r="Z309" s="39">
        <f t="shared" si="17"/>
        <v>-121.11360000000001</v>
      </c>
      <c r="AA309" s="4">
        <f t="shared" si="18"/>
        <v>334.88639999999998</v>
      </c>
      <c r="AB309" s="3">
        <f t="shared" si="19"/>
        <v>-0.36165577342047933</v>
      </c>
    </row>
    <row r="310" spans="1:28">
      <c r="A310" s="38">
        <v>44629</v>
      </c>
      <c r="B310" s="39" t="s">
        <v>48</v>
      </c>
      <c r="C310" s="2">
        <v>3</v>
      </c>
      <c r="D310" s="39" t="s">
        <v>70</v>
      </c>
      <c r="E310" s="39" t="s">
        <v>71</v>
      </c>
      <c r="F310" s="3">
        <v>0.36</v>
      </c>
      <c r="G310" s="39" t="s">
        <v>99</v>
      </c>
      <c r="H310" s="39" t="s">
        <v>121</v>
      </c>
      <c r="I310" s="39" t="s">
        <v>122</v>
      </c>
      <c r="J310" s="4">
        <v>148</v>
      </c>
      <c r="K310" s="4">
        <v>201.28</v>
      </c>
      <c r="L310" s="4">
        <v>444</v>
      </c>
      <c r="M310" s="4">
        <v>603.84</v>
      </c>
      <c r="N310">
        <v>9</v>
      </c>
      <c r="O310" s="39" t="s">
        <v>128</v>
      </c>
      <c r="P310" s="2">
        <v>2022</v>
      </c>
      <c r="Q310" s="4">
        <v>217.38239999999999</v>
      </c>
      <c r="R310" s="4">
        <v>53.28</v>
      </c>
      <c r="S310" s="4">
        <v>159.84</v>
      </c>
      <c r="T310" s="3">
        <v>0.21875000000000006</v>
      </c>
      <c r="U310" s="39" t="s">
        <v>166</v>
      </c>
      <c r="V310" s="39" t="b">
        <v>0</v>
      </c>
      <c r="W310" s="39" t="s">
        <v>184</v>
      </c>
      <c r="X310" s="39" t="s">
        <v>513</v>
      </c>
      <c r="Y310" s="4">
        <f t="shared" si="16"/>
        <v>-19.180799999999977</v>
      </c>
      <c r="Z310" s="39">
        <f t="shared" si="17"/>
        <v>-57.54239999999993</v>
      </c>
      <c r="AA310" s="4">
        <f t="shared" si="18"/>
        <v>386.45760000000007</v>
      </c>
      <c r="AB310" s="3">
        <f t="shared" si="19"/>
        <v>-0.14889705882352922</v>
      </c>
    </row>
    <row r="311" spans="1:28">
      <c r="A311" s="38">
        <v>44629</v>
      </c>
      <c r="B311" s="39" t="s">
        <v>23</v>
      </c>
      <c r="C311" s="2">
        <v>11</v>
      </c>
      <c r="D311" s="39" t="s">
        <v>71</v>
      </c>
      <c r="E311" s="39" t="s">
        <v>138</v>
      </c>
      <c r="F311" s="3">
        <v>0.37</v>
      </c>
      <c r="G311" s="39" t="s">
        <v>76</v>
      </c>
      <c r="H311" s="39" t="s">
        <v>119</v>
      </c>
      <c r="I311" s="39" t="s">
        <v>124</v>
      </c>
      <c r="J311" s="4">
        <v>44</v>
      </c>
      <c r="K311" s="4">
        <v>48.84</v>
      </c>
      <c r="L311" s="4">
        <v>484</v>
      </c>
      <c r="M311" s="4">
        <v>537.24</v>
      </c>
      <c r="N311">
        <v>9</v>
      </c>
      <c r="O311" s="39" t="s">
        <v>128</v>
      </c>
      <c r="P311" s="2">
        <v>2022</v>
      </c>
      <c r="Q311" s="4">
        <v>198.77879999999999</v>
      </c>
      <c r="R311" s="4">
        <v>4.84</v>
      </c>
      <c r="S311" s="4">
        <v>53.24</v>
      </c>
      <c r="T311" s="3">
        <v>0.27007299270072993</v>
      </c>
      <c r="U311" s="39" t="s">
        <v>166</v>
      </c>
      <c r="V311" s="39" t="b">
        <v>1</v>
      </c>
      <c r="W311" s="39" t="s">
        <v>184</v>
      </c>
      <c r="X311" s="39" t="s">
        <v>512</v>
      </c>
      <c r="Y311" s="4">
        <f t="shared" si="16"/>
        <v>-13.230799999999999</v>
      </c>
      <c r="Z311" s="39">
        <f t="shared" si="17"/>
        <v>-145.53879999999998</v>
      </c>
      <c r="AA311" s="4">
        <f t="shared" si="18"/>
        <v>338.46120000000002</v>
      </c>
      <c r="AB311" s="3">
        <f t="shared" si="19"/>
        <v>-0.43000143000142993</v>
      </c>
    </row>
    <row r="312" spans="1:28">
      <c r="A312" s="38">
        <v>44630</v>
      </c>
      <c r="B312" s="39" t="s">
        <v>58</v>
      </c>
      <c r="C312" s="2">
        <v>12</v>
      </c>
      <c r="D312" s="39" t="s">
        <v>68</v>
      </c>
      <c r="E312" s="39" t="s">
        <v>71</v>
      </c>
      <c r="F312" s="3">
        <v>0.54</v>
      </c>
      <c r="G312" s="39" t="s">
        <v>110</v>
      </c>
      <c r="H312" s="39" t="s">
        <v>121</v>
      </c>
      <c r="I312" s="39" t="s">
        <v>123</v>
      </c>
      <c r="J312" s="4">
        <v>95</v>
      </c>
      <c r="K312" s="4">
        <v>119.7</v>
      </c>
      <c r="L312" s="4">
        <v>1140</v>
      </c>
      <c r="M312" s="4">
        <v>1436.4</v>
      </c>
      <c r="N312">
        <v>10</v>
      </c>
      <c r="O312" s="39" t="s">
        <v>128</v>
      </c>
      <c r="P312" s="2">
        <v>2022</v>
      </c>
      <c r="Q312" s="4">
        <v>775.65599999999995</v>
      </c>
      <c r="R312" s="4">
        <v>24.7</v>
      </c>
      <c r="S312" s="4">
        <v>296.39999999999998</v>
      </c>
      <c r="T312" s="3">
        <v>9.9099099099099155E-2</v>
      </c>
      <c r="U312" s="39" t="s">
        <v>166</v>
      </c>
      <c r="V312" s="39" t="b">
        <v>0</v>
      </c>
      <c r="W312" s="39" t="s">
        <v>184</v>
      </c>
      <c r="X312" s="39" t="s">
        <v>514</v>
      </c>
      <c r="Y312" s="4">
        <f t="shared" si="16"/>
        <v>-39.938000000000002</v>
      </c>
      <c r="Z312" s="39">
        <f t="shared" si="17"/>
        <v>-479.25600000000003</v>
      </c>
      <c r="AA312" s="4">
        <f t="shared" si="18"/>
        <v>660.74400000000014</v>
      </c>
      <c r="AB312" s="3">
        <f t="shared" si="19"/>
        <v>-0.72532781228433396</v>
      </c>
    </row>
    <row r="313" spans="1:28">
      <c r="A313" s="38">
        <v>44634</v>
      </c>
      <c r="B313" s="39" t="s">
        <v>41</v>
      </c>
      <c r="C313" s="2">
        <v>2</v>
      </c>
      <c r="D313" s="39" t="s">
        <v>70</v>
      </c>
      <c r="E313" s="39" t="s">
        <v>138</v>
      </c>
      <c r="F313" s="3">
        <v>0.28000000000000003</v>
      </c>
      <c r="G313" s="39" t="s">
        <v>91</v>
      </c>
      <c r="H313" s="39" t="s">
        <v>120</v>
      </c>
      <c r="I313" s="39" t="s">
        <v>125</v>
      </c>
      <c r="J313" s="4">
        <v>13</v>
      </c>
      <c r="K313" s="4">
        <v>16.64</v>
      </c>
      <c r="L313" s="4">
        <v>26</v>
      </c>
      <c r="M313" s="4">
        <v>33.28</v>
      </c>
      <c r="N313">
        <v>14</v>
      </c>
      <c r="O313" s="39" t="s">
        <v>128</v>
      </c>
      <c r="P313" s="2">
        <v>2022</v>
      </c>
      <c r="Q313" s="4">
        <v>9.3184000000000005</v>
      </c>
      <c r="R313" s="4">
        <v>3.64</v>
      </c>
      <c r="S313" s="4">
        <v>7.28</v>
      </c>
      <c r="T313" s="3">
        <v>0.12280701754385963</v>
      </c>
      <c r="U313" s="39" t="s">
        <v>166</v>
      </c>
      <c r="V313" s="39" t="b">
        <v>1</v>
      </c>
      <c r="W313" s="39" t="s">
        <v>184</v>
      </c>
      <c r="X313" s="39" t="s">
        <v>515</v>
      </c>
      <c r="Y313" s="4">
        <f t="shared" si="16"/>
        <v>-1.0191999999999997</v>
      </c>
      <c r="Z313" s="39">
        <f t="shared" si="17"/>
        <v>-2.0383999999999993</v>
      </c>
      <c r="AA313" s="4">
        <f t="shared" si="18"/>
        <v>23.961600000000001</v>
      </c>
      <c r="AB313" s="3">
        <f t="shared" si="19"/>
        <v>-8.506944444444442E-2</v>
      </c>
    </row>
    <row r="314" spans="1:28">
      <c r="A314" s="38">
        <v>44634</v>
      </c>
      <c r="B314" s="39" t="s">
        <v>62</v>
      </c>
      <c r="C314" s="2">
        <v>13</v>
      </c>
      <c r="D314" s="39" t="s">
        <v>70</v>
      </c>
      <c r="E314" s="39" t="s">
        <v>71</v>
      </c>
      <c r="F314" s="3">
        <v>0.08</v>
      </c>
      <c r="G314" s="39" t="s">
        <v>115</v>
      </c>
      <c r="H314" s="39" t="s">
        <v>121</v>
      </c>
      <c r="I314" s="39" t="s">
        <v>125</v>
      </c>
      <c r="J314" s="4">
        <v>18</v>
      </c>
      <c r="K314" s="4">
        <v>24.66</v>
      </c>
      <c r="L314" s="4">
        <v>234</v>
      </c>
      <c r="M314" s="4">
        <v>320.58</v>
      </c>
      <c r="N314">
        <v>14</v>
      </c>
      <c r="O314" s="39" t="s">
        <v>128</v>
      </c>
      <c r="P314" s="2">
        <v>2022</v>
      </c>
      <c r="Q314" s="4">
        <v>25.6464</v>
      </c>
      <c r="R314" s="4">
        <v>6.66</v>
      </c>
      <c r="S314" s="4">
        <v>86.58</v>
      </c>
      <c r="T314" s="3">
        <v>7.4074074074074056E-2</v>
      </c>
      <c r="U314" s="39" t="s">
        <v>149</v>
      </c>
      <c r="V314" s="39" t="b">
        <v>0</v>
      </c>
      <c r="W314" s="39" t="s">
        <v>184</v>
      </c>
      <c r="X314" s="39" t="s">
        <v>516</v>
      </c>
      <c r="Y314" s="4">
        <f t="shared" si="16"/>
        <v>4.6872000000000007</v>
      </c>
      <c r="Z314" s="39">
        <f t="shared" si="17"/>
        <v>60.933600000000013</v>
      </c>
      <c r="AA314" s="4">
        <f t="shared" si="18"/>
        <v>294.93359999999996</v>
      </c>
      <c r="AB314" s="3">
        <f t="shared" si="19"/>
        <v>0.20660107902253261</v>
      </c>
    </row>
    <row r="315" spans="1:28">
      <c r="A315" s="38">
        <v>44638</v>
      </c>
      <c r="B315" s="39" t="s">
        <v>60</v>
      </c>
      <c r="C315" s="2">
        <v>2</v>
      </c>
      <c r="D315" s="39" t="s">
        <v>71</v>
      </c>
      <c r="E315" s="39" t="s">
        <v>138</v>
      </c>
      <c r="F315" s="3">
        <v>0.51</v>
      </c>
      <c r="G315" s="39" t="s">
        <v>112</v>
      </c>
      <c r="H315" s="39" t="s">
        <v>120</v>
      </c>
      <c r="I315" s="39" t="s">
        <v>122</v>
      </c>
      <c r="J315" s="4">
        <v>150</v>
      </c>
      <c r="K315" s="4">
        <v>210</v>
      </c>
      <c r="L315" s="4">
        <v>300</v>
      </c>
      <c r="M315" s="4">
        <v>420</v>
      </c>
      <c r="N315">
        <v>18</v>
      </c>
      <c r="O315" s="39" t="s">
        <v>128</v>
      </c>
      <c r="P315" s="2">
        <v>2022</v>
      </c>
      <c r="Q315" s="4">
        <v>214.2</v>
      </c>
      <c r="R315" s="4">
        <v>60</v>
      </c>
      <c r="S315" s="4">
        <v>120</v>
      </c>
      <c r="T315" s="3">
        <v>9.9099099099099169E-2</v>
      </c>
      <c r="U315" s="39" t="s">
        <v>166</v>
      </c>
      <c r="V315" s="39" t="b">
        <v>1</v>
      </c>
      <c r="W315" s="39" t="s">
        <v>184</v>
      </c>
      <c r="X315" s="39" t="s">
        <v>517</v>
      </c>
      <c r="Y315" s="4">
        <f t="shared" si="16"/>
        <v>-47.100000000000009</v>
      </c>
      <c r="Z315" s="39">
        <f t="shared" si="17"/>
        <v>-94.200000000000017</v>
      </c>
      <c r="AA315" s="4">
        <f t="shared" si="18"/>
        <v>205.8</v>
      </c>
      <c r="AB315" s="3">
        <f t="shared" si="19"/>
        <v>-0.45772594752186596</v>
      </c>
    </row>
    <row r="316" spans="1:28">
      <c r="A316" s="38">
        <v>44638</v>
      </c>
      <c r="B316" s="39" t="s">
        <v>46</v>
      </c>
      <c r="C316" s="2">
        <v>10</v>
      </c>
      <c r="D316" s="39" t="s">
        <v>70</v>
      </c>
      <c r="E316" s="39" t="s">
        <v>138</v>
      </c>
      <c r="F316" s="3">
        <v>0.11</v>
      </c>
      <c r="G316" s="39" t="s">
        <v>97</v>
      </c>
      <c r="H316" s="39" t="s">
        <v>121</v>
      </c>
      <c r="I316" s="39" t="s">
        <v>124</v>
      </c>
      <c r="J316" s="4">
        <v>48</v>
      </c>
      <c r="K316" s="4">
        <v>57.12</v>
      </c>
      <c r="L316" s="4">
        <v>480</v>
      </c>
      <c r="M316" s="4">
        <v>571.20000000000005</v>
      </c>
      <c r="N316">
        <v>18</v>
      </c>
      <c r="O316" s="39" t="s">
        <v>128</v>
      </c>
      <c r="P316" s="2">
        <v>2022</v>
      </c>
      <c r="Q316" s="4">
        <v>62.832000000000001</v>
      </c>
      <c r="R316" s="4">
        <v>9.1199999999999992</v>
      </c>
      <c r="S316" s="4">
        <v>91.2</v>
      </c>
      <c r="T316" s="3">
        <v>0.26470588235294118</v>
      </c>
      <c r="U316" s="39" t="s">
        <v>166</v>
      </c>
      <c r="V316" s="39" t="b">
        <v>1</v>
      </c>
      <c r="W316" s="39" t="s">
        <v>184</v>
      </c>
      <c r="X316" s="39" t="s">
        <v>518</v>
      </c>
      <c r="Y316" s="4">
        <f t="shared" si="16"/>
        <v>2.8367999999999967</v>
      </c>
      <c r="Z316" s="39">
        <f t="shared" si="17"/>
        <v>28.367999999999967</v>
      </c>
      <c r="AA316" s="4">
        <f t="shared" si="18"/>
        <v>508.36800000000005</v>
      </c>
      <c r="AB316" s="3">
        <f t="shared" si="19"/>
        <v>5.5802096119346542E-2</v>
      </c>
    </row>
    <row r="317" spans="1:28">
      <c r="A317" s="38">
        <v>44639</v>
      </c>
      <c r="B317" s="39" t="s">
        <v>61</v>
      </c>
      <c r="C317" s="2">
        <v>6</v>
      </c>
      <c r="D317" s="39" t="s">
        <v>68</v>
      </c>
      <c r="E317" s="39" t="s">
        <v>138</v>
      </c>
      <c r="F317" s="3">
        <v>0.36</v>
      </c>
      <c r="G317" s="39" t="s">
        <v>114</v>
      </c>
      <c r="H317" s="39" t="s">
        <v>118</v>
      </c>
      <c r="I317" s="39" t="s">
        <v>122</v>
      </c>
      <c r="J317" s="4">
        <v>138</v>
      </c>
      <c r="K317" s="4">
        <v>173.88</v>
      </c>
      <c r="L317" s="4">
        <v>828</v>
      </c>
      <c r="M317" s="4">
        <v>1043.28</v>
      </c>
      <c r="N317">
        <v>19</v>
      </c>
      <c r="O317" s="39" t="s">
        <v>128</v>
      </c>
      <c r="P317" s="2">
        <v>2022</v>
      </c>
      <c r="Q317" s="4">
        <v>375.58080000000001</v>
      </c>
      <c r="R317" s="4">
        <v>35.880000000000003</v>
      </c>
      <c r="S317" s="4">
        <v>215.28</v>
      </c>
      <c r="T317" s="3">
        <v>0.20634920634920637</v>
      </c>
      <c r="U317" s="39" t="s">
        <v>166</v>
      </c>
      <c r="V317" s="39" t="b">
        <v>1</v>
      </c>
      <c r="W317" s="39" t="s">
        <v>184</v>
      </c>
      <c r="X317" s="39" t="s">
        <v>519</v>
      </c>
      <c r="Y317" s="4">
        <f t="shared" si="16"/>
        <v>-26.716800000000006</v>
      </c>
      <c r="Z317" s="39">
        <f t="shared" si="17"/>
        <v>-160.30080000000004</v>
      </c>
      <c r="AA317" s="4">
        <f t="shared" si="18"/>
        <v>667.69920000000002</v>
      </c>
      <c r="AB317" s="3">
        <f t="shared" si="19"/>
        <v>-0.24007936507936514</v>
      </c>
    </row>
    <row r="318" spans="1:28">
      <c r="A318" s="38">
        <v>44643</v>
      </c>
      <c r="B318" s="39" t="s">
        <v>38</v>
      </c>
      <c r="C318" s="2">
        <v>9</v>
      </c>
      <c r="D318" s="39" t="s">
        <v>70</v>
      </c>
      <c r="E318" s="39" t="s">
        <v>138</v>
      </c>
      <c r="F318" s="3">
        <v>0.12</v>
      </c>
      <c r="G318" s="39" t="s">
        <v>88</v>
      </c>
      <c r="H318" s="39" t="s">
        <v>121</v>
      </c>
      <c r="I318" s="39" t="s">
        <v>123</v>
      </c>
      <c r="J318" s="4">
        <v>89</v>
      </c>
      <c r="K318" s="4">
        <v>117.48</v>
      </c>
      <c r="L318" s="4">
        <v>801</v>
      </c>
      <c r="M318" s="4">
        <v>1057.32</v>
      </c>
      <c r="N318">
        <v>23</v>
      </c>
      <c r="O318" s="39" t="s">
        <v>128</v>
      </c>
      <c r="P318" s="2">
        <v>2022</v>
      </c>
      <c r="Q318" s="4">
        <v>126.8784</v>
      </c>
      <c r="R318" s="4">
        <v>28.48</v>
      </c>
      <c r="S318" s="4">
        <v>256.32</v>
      </c>
      <c r="T318" s="3">
        <v>0.21875000000000003</v>
      </c>
      <c r="U318" s="39" t="s">
        <v>166</v>
      </c>
      <c r="V318" s="39" t="b">
        <v>1</v>
      </c>
      <c r="W318" s="39" t="s">
        <v>184</v>
      </c>
      <c r="X318" s="39" t="s">
        <v>520</v>
      </c>
      <c r="Y318" s="4">
        <f t="shared" si="16"/>
        <v>14.382400000000004</v>
      </c>
      <c r="Z318" s="39">
        <f t="shared" si="17"/>
        <v>129.44160000000005</v>
      </c>
      <c r="AA318" s="4">
        <f t="shared" si="18"/>
        <v>930.44159999999988</v>
      </c>
      <c r="AB318" s="3">
        <f t="shared" si="19"/>
        <v>0.13911845730027556</v>
      </c>
    </row>
    <row r="319" spans="1:28">
      <c r="A319" s="38">
        <v>44645</v>
      </c>
      <c r="B319" s="39" t="s">
        <v>36</v>
      </c>
      <c r="C319" s="2">
        <v>2</v>
      </c>
      <c r="D319" s="39" t="s">
        <v>68</v>
      </c>
      <c r="E319" s="39" t="s">
        <v>71</v>
      </c>
      <c r="F319" s="3">
        <v>0.22</v>
      </c>
      <c r="G319" s="39" t="s">
        <v>86</v>
      </c>
      <c r="H319" s="39" t="s">
        <v>119</v>
      </c>
      <c r="I319" s="39" t="s">
        <v>123</v>
      </c>
      <c r="J319" s="4">
        <v>98</v>
      </c>
      <c r="K319" s="4">
        <v>103.88</v>
      </c>
      <c r="L319" s="4">
        <v>196</v>
      </c>
      <c r="M319" s="4">
        <v>207.76</v>
      </c>
      <c r="N319">
        <v>25</v>
      </c>
      <c r="O319" s="39" t="s">
        <v>128</v>
      </c>
      <c r="P319" s="2">
        <v>2022</v>
      </c>
      <c r="Q319" s="4">
        <v>45.7072</v>
      </c>
      <c r="R319" s="4">
        <v>5.88</v>
      </c>
      <c r="S319" s="4">
        <v>11.76</v>
      </c>
      <c r="T319" s="3">
        <v>0.27007299270072993</v>
      </c>
      <c r="U319" s="39" t="s">
        <v>149</v>
      </c>
      <c r="V319" s="39" t="b">
        <v>0</v>
      </c>
      <c r="W319" s="39" t="s">
        <v>184</v>
      </c>
      <c r="X319" s="39" t="s">
        <v>521</v>
      </c>
      <c r="Y319" s="4">
        <f t="shared" si="16"/>
        <v>-16.973600000000005</v>
      </c>
      <c r="Z319" s="39">
        <f t="shared" si="17"/>
        <v>-33.947200000000009</v>
      </c>
      <c r="AA319" s="4">
        <f t="shared" si="18"/>
        <v>162.05279999999999</v>
      </c>
      <c r="AB319" s="3">
        <f t="shared" si="19"/>
        <v>-0.20948234155781334</v>
      </c>
    </row>
    <row r="320" spans="1:28">
      <c r="A320" s="38">
        <v>44645</v>
      </c>
      <c r="B320" s="39" t="s">
        <v>48</v>
      </c>
      <c r="C320" s="2">
        <v>11</v>
      </c>
      <c r="D320" s="39" t="s">
        <v>70</v>
      </c>
      <c r="E320" s="39" t="s">
        <v>71</v>
      </c>
      <c r="F320" s="3">
        <v>0.24</v>
      </c>
      <c r="G320" s="39" t="s">
        <v>99</v>
      </c>
      <c r="H320" s="39" t="s">
        <v>121</v>
      </c>
      <c r="I320" s="39" t="s">
        <v>122</v>
      </c>
      <c r="J320" s="4">
        <v>148</v>
      </c>
      <c r="K320" s="4">
        <v>201.28</v>
      </c>
      <c r="L320" s="4">
        <v>1628</v>
      </c>
      <c r="M320" s="4">
        <v>2214.08</v>
      </c>
      <c r="N320">
        <v>25</v>
      </c>
      <c r="O320" s="39" t="s">
        <v>128</v>
      </c>
      <c r="P320" s="2">
        <v>2022</v>
      </c>
      <c r="Q320" s="4">
        <v>531.37919999999997</v>
      </c>
      <c r="R320" s="4">
        <v>53.28</v>
      </c>
      <c r="S320" s="4">
        <v>586.08000000000004</v>
      </c>
      <c r="T320" s="3">
        <v>0.15966386554621842</v>
      </c>
      <c r="U320" s="39" t="s">
        <v>149</v>
      </c>
      <c r="V320" s="39" t="b">
        <v>0</v>
      </c>
      <c r="W320" s="39" t="s">
        <v>184</v>
      </c>
      <c r="X320" s="39" t="s">
        <v>522</v>
      </c>
      <c r="Y320" s="4">
        <f t="shared" si="16"/>
        <v>4.9728000000000065</v>
      </c>
      <c r="Z320" s="39">
        <f t="shared" si="17"/>
        <v>54.700800000000072</v>
      </c>
      <c r="AA320" s="4">
        <f t="shared" si="18"/>
        <v>1682.7008000000001</v>
      </c>
      <c r="AB320" s="3">
        <f t="shared" si="19"/>
        <v>3.2507739938080538E-2</v>
      </c>
    </row>
    <row r="321" spans="1:28">
      <c r="A321" s="38">
        <v>44649</v>
      </c>
      <c r="B321" s="39" t="s">
        <v>38</v>
      </c>
      <c r="C321" s="2">
        <v>12</v>
      </c>
      <c r="D321" s="39" t="s">
        <v>71</v>
      </c>
      <c r="E321" s="39" t="s">
        <v>71</v>
      </c>
      <c r="F321" s="3">
        <v>0.01</v>
      </c>
      <c r="G321" s="39" t="s">
        <v>88</v>
      </c>
      <c r="H321" s="39" t="s">
        <v>121</v>
      </c>
      <c r="I321" s="39" t="s">
        <v>123</v>
      </c>
      <c r="J321" s="4">
        <v>89</v>
      </c>
      <c r="K321" s="4">
        <v>117.48</v>
      </c>
      <c r="L321" s="4">
        <v>1068</v>
      </c>
      <c r="M321" s="4">
        <v>1409.76</v>
      </c>
      <c r="N321">
        <v>29</v>
      </c>
      <c r="O321" s="39" t="s">
        <v>128</v>
      </c>
      <c r="P321" s="2">
        <v>2022</v>
      </c>
      <c r="Q321" s="4">
        <v>14.0976</v>
      </c>
      <c r="R321" s="4">
        <v>28.48</v>
      </c>
      <c r="S321" s="4">
        <v>341.76</v>
      </c>
      <c r="T321" s="3">
        <v>0.2857142857142857</v>
      </c>
      <c r="U321" s="39" t="s">
        <v>166</v>
      </c>
      <c r="V321" s="39" t="b">
        <v>0</v>
      </c>
      <c r="W321" s="39" t="s">
        <v>184</v>
      </c>
      <c r="X321" s="39" t="s">
        <v>523</v>
      </c>
      <c r="Y321" s="4">
        <f t="shared" si="16"/>
        <v>27.305199999999999</v>
      </c>
      <c r="Z321" s="39">
        <f t="shared" si="17"/>
        <v>327.66239999999999</v>
      </c>
      <c r="AA321" s="4">
        <f t="shared" si="18"/>
        <v>1395.6623999999999</v>
      </c>
      <c r="AB321" s="3">
        <f t="shared" si="19"/>
        <v>0.23477196204468931</v>
      </c>
    </row>
    <row r="322" spans="1:28">
      <c r="A322" s="38">
        <v>44650</v>
      </c>
      <c r="B322" s="39" t="s">
        <v>36</v>
      </c>
      <c r="C322" s="2">
        <v>13</v>
      </c>
      <c r="D322" s="39" t="s">
        <v>71</v>
      </c>
      <c r="E322" s="39" t="s">
        <v>138</v>
      </c>
      <c r="F322" s="3">
        <v>0.3</v>
      </c>
      <c r="G322" s="39" t="s">
        <v>86</v>
      </c>
      <c r="H322" s="39" t="s">
        <v>119</v>
      </c>
      <c r="I322" s="39" t="s">
        <v>123</v>
      </c>
      <c r="J322" s="4">
        <v>98</v>
      </c>
      <c r="K322" s="4">
        <v>103.88</v>
      </c>
      <c r="L322" s="4">
        <v>1274</v>
      </c>
      <c r="M322" s="4">
        <v>1350.44</v>
      </c>
      <c r="N322">
        <v>30</v>
      </c>
      <c r="O322" s="39" t="s">
        <v>128</v>
      </c>
      <c r="P322" s="2">
        <v>2022</v>
      </c>
      <c r="Q322" s="4">
        <v>405.13200000000001</v>
      </c>
      <c r="R322" s="4">
        <v>5.88</v>
      </c>
      <c r="S322" s="4">
        <v>76.44</v>
      </c>
      <c r="T322" s="3">
        <v>0.20634920634920634</v>
      </c>
      <c r="U322" s="39" t="s">
        <v>165</v>
      </c>
      <c r="V322" s="39" t="b">
        <v>1</v>
      </c>
      <c r="W322" s="39" t="s">
        <v>184</v>
      </c>
      <c r="X322" s="39" t="s">
        <v>524</v>
      </c>
      <c r="Y322" s="4">
        <f t="shared" ref="Y322:Y385" si="20">(K322-(K322*F322)-J322)</f>
        <v>-25.284000000000006</v>
      </c>
      <c r="Z322" s="39">
        <f t="shared" ref="Z322:Z385" si="21">Y322*C322</f>
        <v>-328.69200000000006</v>
      </c>
      <c r="AA322" s="4">
        <f t="shared" ref="AA322:AA385" si="22">M322-Q322</f>
        <v>945.30799999999999</v>
      </c>
      <c r="AB322" s="3">
        <f t="shared" ref="AB322:AB385" si="23">IFERROR(Z322/AA322,0)</f>
        <v>-0.34770889487870626</v>
      </c>
    </row>
    <row r="323" spans="1:28">
      <c r="A323" s="38">
        <v>44652</v>
      </c>
      <c r="B323" s="39" t="s">
        <v>49</v>
      </c>
      <c r="C323" s="2">
        <v>2</v>
      </c>
      <c r="D323" s="39" t="s">
        <v>71</v>
      </c>
      <c r="E323" s="39" t="s">
        <v>138</v>
      </c>
      <c r="F323" s="3">
        <v>7.0000000000000007E-2</v>
      </c>
      <c r="G323" s="39" t="s">
        <v>101</v>
      </c>
      <c r="H323" s="39" t="s">
        <v>119</v>
      </c>
      <c r="I323" s="39" t="s">
        <v>123</v>
      </c>
      <c r="J323" s="4">
        <v>105</v>
      </c>
      <c r="K323" s="4">
        <v>142.80000000000001</v>
      </c>
      <c r="L323" s="4">
        <v>210</v>
      </c>
      <c r="M323" s="4">
        <v>285.60000000000002</v>
      </c>
      <c r="N323">
        <v>1</v>
      </c>
      <c r="O323" s="39" t="s">
        <v>129</v>
      </c>
      <c r="P323" s="2">
        <v>2022</v>
      </c>
      <c r="Q323" s="4">
        <v>19.992000000000001</v>
      </c>
      <c r="R323" s="4">
        <v>37.799999999999997</v>
      </c>
      <c r="S323" s="4">
        <v>75.599999999999994</v>
      </c>
      <c r="T323" s="3">
        <v>0.24242424242424249</v>
      </c>
      <c r="U323" s="39" t="s">
        <v>149</v>
      </c>
      <c r="V323" s="39" t="b">
        <v>1</v>
      </c>
      <c r="W323" s="39" t="s">
        <v>170</v>
      </c>
      <c r="X323" s="39" t="s">
        <v>525</v>
      </c>
      <c r="Y323" s="4">
        <f t="shared" si="20"/>
        <v>27.804000000000002</v>
      </c>
      <c r="Z323" s="39">
        <f t="shared" si="21"/>
        <v>55.608000000000004</v>
      </c>
      <c r="AA323" s="4">
        <f t="shared" si="22"/>
        <v>265.608</v>
      </c>
      <c r="AB323" s="3">
        <f t="shared" si="23"/>
        <v>0.20936116382036687</v>
      </c>
    </row>
    <row r="324" spans="1:28">
      <c r="A324" s="38">
        <v>44653</v>
      </c>
      <c r="B324" s="39" t="s">
        <v>49</v>
      </c>
      <c r="C324" s="2">
        <v>3</v>
      </c>
      <c r="D324" s="39" t="s">
        <v>70</v>
      </c>
      <c r="E324" s="39" t="s">
        <v>138</v>
      </c>
      <c r="F324" s="3">
        <v>0.09</v>
      </c>
      <c r="G324" s="39" t="s">
        <v>101</v>
      </c>
      <c r="H324" s="39" t="s">
        <v>119</v>
      </c>
      <c r="I324" s="39" t="s">
        <v>123</v>
      </c>
      <c r="J324" s="4">
        <v>105</v>
      </c>
      <c r="K324" s="4">
        <v>142.80000000000001</v>
      </c>
      <c r="L324" s="4">
        <v>315</v>
      </c>
      <c r="M324" s="4">
        <v>428.4</v>
      </c>
      <c r="N324">
        <v>2</v>
      </c>
      <c r="O324" s="39" t="s">
        <v>129</v>
      </c>
      <c r="P324" s="2">
        <v>2022</v>
      </c>
      <c r="Q324" s="4">
        <v>38.555999999999997</v>
      </c>
      <c r="R324" s="4">
        <v>37.799999999999997</v>
      </c>
      <c r="S324" s="4">
        <v>113.4</v>
      </c>
      <c r="T324" s="3">
        <v>5.660377358490562E-2</v>
      </c>
      <c r="U324" s="39" t="s">
        <v>149</v>
      </c>
      <c r="V324" s="39" t="b">
        <v>1</v>
      </c>
      <c r="W324" s="39" t="s">
        <v>170</v>
      </c>
      <c r="X324" s="39" t="s">
        <v>526</v>
      </c>
      <c r="Y324" s="4">
        <f t="shared" si="20"/>
        <v>24.948000000000008</v>
      </c>
      <c r="Z324" s="39">
        <f t="shared" si="21"/>
        <v>74.844000000000023</v>
      </c>
      <c r="AA324" s="4">
        <f t="shared" si="22"/>
        <v>389.84399999999999</v>
      </c>
      <c r="AB324" s="3">
        <f t="shared" si="23"/>
        <v>0.19198448610213323</v>
      </c>
    </row>
    <row r="325" spans="1:28">
      <c r="A325" s="38">
        <v>44657</v>
      </c>
      <c r="B325" s="39" t="s">
        <v>37</v>
      </c>
      <c r="C325" s="2">
        <v>2</v>
      </c>
      <c r="D325" s="39" t="s">
        <v>68</v>
      </c>
      <c r="E325" s="39" t="s">
        <v>138</v>
      </c>
      <c r="F325" s="3">
        <v>0.05</v>
      </c>
      <c r="G325" s="39" t="s">
        <v>87</v>
      </c>
      <c r="H325" s="39" t="s">
        <v>118</v>
      </c>
      <c r="I325" s="39" t="s">
        <v>123</v>
      </c>
      <c r="J325" s="4">
        <v>90</v>
      </c>
      <c r="K325" s="4">
        <v>115.2</v>
      </c>
      <c r="L325" s="4">
        <v>180</v>
      </c>
      <c r="M325" s="4">
        <v>230.4</v>
      </c>
      <c r="N325">
        <v>6</v>
      </c>
      <c r="O325" s="39" t="s">
        <v>129</v>
      </c>
      <c r="P325" s="2">
        <v>2022</v>
      </c>
      <c r="Q325" s="4">
        <v>11.52</v>
      </c>
      <c r="R325" s="4">
        <v>25.2</v>
      </c>
      <c r="S325" s="4">
        <v>50.4</v>
      </c>
      <c r="T325" s="3">
        <v>0.26470588235294118</v>
      </c>
      <c r="U325" s="39" t="s">
        <v>166</v>
      </c>
      <c r="V325" s="39" t="b">
        <v>1</v>
      </c>
      <c r="W325" s="39" t="s">
        <v>170</v>
      </c>
      <c r="X325" s="39" t="s">
        <v>527</v>
      </c>
      <c r="Y325" s="4">
        <f t="shared" si="20"/>
        <v>19.439999999999998</v>
      </c>
      <c r="Z325" s="39">
        <f t="shared" si="21"/>
        <v>38.879999999999995</v>
      </c>
      <c r="AA325" s="4">
        <f t="shared" si="22"/>
        <v>218.88</v>
      </c>
      <c r="AB325" s="3">
        <f t="shared" si="23"/>
        <v>0.17763157894736839</v>
      </c>
    </row>
    <row r="326" spans="1:28">
      <c r="A326" s="38">
        <v>44658</v>
      </c>
      <c r="B326" s="39" t="s">
        <v>62</v>
      </c>
      <c r="C326" s="2">
        <v>7</v>
      </c>
      <c r="D326" s="39" t="s">
        <v>70</v>
      </c>
      <c r="E326" s="39" t="s">
        <v>71</v>
      </c>
      <c r="F326" s="3">
        <v>0.24</v>
      </c>
      <c r="G326" s="39" t="s">
        <v>115</v>
      </c>
      <c r="H326" s="39" t="s">
        <v>121</v>
      </c>
      <c r="I326" s="39" t="s">
        <v>125</v>
      </c>
      <c r="J326" s="4">
        <v>18</v>
      </c>
      <c r="K326" s="4">
        <v>24.66</v>
      </c>
      <c r="L326" s="4">
        <v>126</v>
      </c>
      <c r="M326" s="4">
        <v>172.62</v>
      </c>
      <c r="N326">
        <v>7</v>
      </c>
      <c r="O326" s="39" t="s">
        <v>129</v>
      </c>
      <c r="P326" s="2">
        <v>2022</v>
      </c>
      <c r="Q326" s="4">
        <v>41.428800000000003</v>
      </c>
      <c r="R326" s="4">
        <v>6.66</v>
      </c>
      <c r="S326" s="4">
        <v>46.62</v>
      </c>
      <c r="T326" s="3">
        <v>0.24242424242424246</v>
      </c>
      <c r="U326" s="39" t="s">
        <v>166</v>
      </c>
      <c r="V326" s="39" t="b">
        <v>0</v>
      </c>
      <c r="W326" s="39" t="s">
        <v>170</v>
      </c>
      <c r="X326" s="39" t="s">
        <v>528</v>
      </c>
      <c r="Y326" s="4">
        <f t="shared" si="20"/>
        <v>0.74159999999999826</v>
      </c>
      <c r="Z326" s="39">
        <f t="shared" si="21"/>
        <v>5.1911999999999878</v>
      </c>
      <c r="AA326" s="4">
        <f t="shared" si="22"/>
        <v>131.19120000000001</v>
      </c>
      <c r="AB326" s="3">
        <f t="shared" si="23"/>
        <v>3.9569727237802443E-2</v>
      </c>
    </row>
    <row r="327" spans="1:28">
      <c r="A327" s="38">
        <v>44660</v>
      </c>
      <c r="B327" s="39" t="s">
        <v>54</v>
      </c>
      <c r="C327" s="2">
        <v>12</v>
      </c>
      <c r="D327" s="39" t="s">
        <v>68</v>
      </c>
      <c r="E327" s="39" t="s">
        <v>138</v>
      </c>
      <c r="F327" s="3">
        <v>0.48</v>
      </c>
      <c r="G327" s="39" t="s">
        <v>106</v>
      </c>
      <c r="H327" s="39" t="s">
        <v>118</v>
      </c>
      <c r="I327" s="39" t="s">
        <v>125</v>
      </c>
      <c r="J327" s="4">
        <v>37</v>
      </c>
      <c r="K327" s="4">
        <v>42.55</v>
      </c>
      <c r="L327" s="4">
        <v>444</v>
      </c>
      <c r="M327" s="4">
        <v>510.6</v>
      </c>
      <c r="N327">
        <v>9</v>
      </c>
      <c r="O327" s="39" t="s">
        <v>129</v>
      </c>
      <c r="P327" s="2">
        <v>2022</v>
      </c>
      <c r="Q327" s="4">
        <v>245.08799999999999</v>
      </c>
      <c r="R327" s="4">
        <v>5.55</v>
      </c>
      <c r="S327" s="4">
        <v>66.599999999999994</v>
      </c>
      <c r="T327" s="3">
        <v>5.6603773584905613E-2</v>
      </c>
      <c r="U327" s="39" t="s">
        <v>166</v>
      </c>
      <c r="V327" s="39" t="b">
        <v>1</v>
      </c>
      <c r="W327" s="39" t="s">
        <v>170</v>
      </c>
      <c r="X327" s="39" t="s">
        <v>530</v>
      </c>
      <c r="Y327" s="4">
        <f t="shared" si="20"/>
        <v>-14.874000000000002</v>
      </c>
      <c r="Z327" s="39">
        <f t="shared" si="21"/>
        <v>-178.48800000000003</v>
      </c>
      <c r="AA327" s="4">
        <f t="shared" si="22"/>
        <v>265.51200000000006</v>
      </c>
      <c r="AB327" s="3">
        <f t="shared" si="23"/>
        <v>-0.67224080267558528</v>
      </c>
    </row>
    <row r="328" spans="1:28">
      <c r="A328" s="38">
        <v>44660</v>
      </c>
      <c r="B328" s="39" t="s">
        <v>49</v>
      </c>
      <c r="C328" s="2">
        <v>9</v>
      </c>
      <c r="D328" s="39" t="s">
        <v>71</v>
      </c>
      <c r="E328" s="39" t="s">
        <v>71</v>
      </c>
      <c r="F328" s="3">
        <v>0.24</v>
      </c>
      <c r="G328" s="39" t="s">
        <v>101</v>
      </c>
      <c r="H328" s="39" t="s">
        <v>119</v>
      </c>
      <c r="I328" s="39" t="s">
        <v>123</v>
      </c>
      <c r="J328" s="4">
        <v>105</v>
      </c>
      <c r="K328" s="4">
        <v>142.80000000000001</v>
      </c>
      <c r="L328" s="4">
        <v>945</v>
      </c>
      <c r="M328" s="4">
        <v>1285.2</v>
      </c>
      <c r="N328">
        <v>9</v>
      </c>
      <c r="O328" s="39" t="s">
        <v>129</v>
      </c>
      <c r="P328" s="2">
        <v>2022</v>
      </c>
      <c r="Q328" s="4">
        <v>308.44799999999998</v>
      </c>
      <c r="R328" s="4">
        <v>37.799999999999997</v>
      </c>
      <c r="S328" s="4">
        <v>340.2</v>
      </c>
      <c r="T328" s="3">
        <v>0.26470588235294124</v>
      </c>
      <c r="U328" s="39" t="s">
        <v>166</v>
      </c>
      <c r="V328" s="39" t="b">
        <v>0</v>
      </c>
      <c r="W328" s="39" t="s">
        <v>170</v>
      </c>
      <c r="X328" s="39" t="s">
        <v>529</v>
      </c>
      <c r="Y328" s="4">
        <f t="shared" si="20"/>
        <v>3.52800000000002</v>
      </c>
      <c r="Z328" s="39">
        <f t="shared" si="21"/>
        <v>31.75200000000018</v>
      </c>
      <c r="AA328" s="4">
        <f t="shared" si="22"/>
        <v>976.75200000000007</v>
      </c>
      <c r="AB328" s="3">
        <f t="shared" si="23"/>
        <v>3.2507739938080676E-2</v>
      </c>
    </row>
    <row r="329" spans="1:28">
      <c r="A329" s="38">
        <v>44664</v>
      </c>
      <c r="B329" s="39" t="s">
        <v>41</v>
      </c>
      <c r="C329" s="2">
        <v>14</v>
      </c>
      <c r="D329" s="39" t="s">
        <v>68</v>
      </c>
      <c r="E329" s="39" t="s">
        <v>71</v>
      </c>
      <c r="F329" s="3">
        <v>0.42</v>
      </c>
      <c r="G329" s="39" t="s">
        <v>91</v>
      </c>
      <c r="H329" s="39" t="s">
        <v>120</v>
      </c>
      <c r="I329" s="39" t="s">
        <v>125</v>
      </c>
      <c r="J329" s="4">
        <v>13</v>
      </c>
      <c r="K329" s="4">
        <v>16.64</v>
      </c>
      <c r="L329" s="4">
        <v>182</v>
      </c>
      <c r="M329" s="4">
        <v>232.96</v>
      </c>
      <c r="N329">
        <v>13</v>
      </c>
      <c r="O329" s="39" t="s">
        <v>129</v>
      </c>
      <c r="P329" s="2">
        <v>2022</v>
      </c>
      <c r="Q329" s="4">
        <v>97.843199999999996</v>
      </c>
      <c r="R329" s="4">
        <v>3.64</v>
      </c>
      <c r="S329" s="4">
        <v>50.96</v>
      </c>
      <c r="T329" s="3">
        <v>0.26470588235294129</v>
      </c>
      <c r="U329" s="39" t="s">
        <v>166</v>
      </c>
      <c r="V329" s="39" t="b">
        <v>0</v>
      </c>
      <c r="W329" s="39" t="s">
        <v>170</v>
      </c>
      <c r="X329" s="39" t="s">
        <v>531</v>
      </c>
      <c r="Y329" s="4">
        <f t="shared" si="20"/>
        <v>-3.3488000000000007</v>
      </c>
      <c r="Z329" s="39">
        <f t="shared" si="21"/>
        <v>-46.883200000000009</v>
      </c>
      <c r="AA329" s="4">
        <f t="shared" si="22"/>
        <v>135.11680000000001</v>
      </c>
      <c r="AB329" s="3">
        <f t="shared" si="23"/>
        <v>-0.34698275862068967</v>
      </c>
    </row>
    <row r="330" spans="1:28">
      <c r="A330" s="38">
        <v>44669</v>
      </c>
      <c r="B330" s="39" t="s">
        <v>61</v>
      </c>
      <c r="C330" s="2">
        <v>9</v>
      </c>
      <c r="D330" s="39" t="s">
        <v>70</v>
      </c>
      <c r="E330" s="39" t="s">
        <v>138</v>
      </c>
      <c r="F330" s="3">
        <v>0.36</v>
      </c>
      <c r="G330" s="39" t="s">
        <v>114</v>
      </c>
      <c r="H330" s="39" t="s">
        <v>118</v>
      </c>
      <c r="I330" s="39" t="s">
        <v>122</v>
      </c>
      <c r="J330" s="4">
        <v>138</v>
      </c>
      <c r="K330" s="4">
        <v>173.88</v>
      </c>
      <c r="L330" s="4">
        <v>1242</v>
      </c>
      <c r="M330" s="4">
        <v>1564.92</v>
      </c>
      <c r="N330">
        <v>18</v>
      </c>
      <c r="O330" s="39" t="s">
        <v>129</v>
      </c>
      <c r="P330" s="2">
        <v>2022</v>
      </c>
      <c r="Q330" s="4">
        <v>563.37120000000004</v>
      </c>
      <c r="R330" s="4">
        <v>35.880000000000003</v>
      </c>
      <c r="S330" s="4">
        <v>322.92</v>
      </c>
      <c r="T330" s="3">
        <v>0.21875000000000003</v>
      </c>
      <c r="U330" s="39" t="s">
        <v>149</v>
      </c>
      <c r="V330" s="39" t="b">
        <v>1</v>
      </c>
      <c r="W330" s="39" t="s">
        <v>170</v>
      </c>
      <c r="X330" s="39" t="s">
        <v>532</v>
      </c>
      <c r="Y330" s="4">
        <f t="shared" si="20"/>
        <v>-26.716800000000006</v>
      </c>
      <c r="Z330" s="39">
        <f t="shared" si="21"/>
        <v>-240.45120000000006</v>
      </c>
      <c r="AA330" s="4">
        <f t="shared" si="22"/>
        <v>1001.5488</v>
      </c>
      <c r="AB330" s="3">
        <f t="shared" si="23"/>
        <v>-0.24007936507936514</v>
      </c>
    </row>
    <row r="331" spans="1:28">
      <c r="A331" s="38">
        <v>44671</v>
      </c>
      <c r="B331" s="39" t="s">
        <v>50</v>
      </c>
      <c r="C331" s="2">
        <v>2</v>
      </c>
      <c r="D331" s="39" t="s">
        <v>68</v>
      </c>
      <c r="E331" s="39" t="s">
        <v>71</v>
      </c>
      <c r="F331" s="3">
        <v>0.36</v>
      </c>
      <c r="G331" s="39" t="s">
        <v>102</v>
      </c>
      <c r="H331" s="39" t="s">
        <v>120</v>
      </c>
      <c r="I331" s="39" t="s">
        <v>125</v>
      </c>
      <c r="J331" s="4">
        <v>37</v>
      </c>
      <c r="K331" s="4">
        <v>49.21</v>
      </c>
      <c r="L331" s="4">
        <v>74</v>
      </c>
      <c r="M331" s="4">
        <v>98.42</v>
      </c>
      <c r="N331">
        <v>20</v>
      </c>
      <c r="O331" s="39" t="s">
        <v>129</v>
      </c>
      <c r="P331" s="2">
        <v>2022</v>
      </c>
      <c r="Q331" s="4">
        <v>35.431199999999997</v>
      </c>
      <c r="R331" s="4">
        <v>12.21</v>
      </c>
      <c r="S331" s="4">
        <v>24.42</v>
      </c>
      <c r="T331" s="3">
        <v>0.27007299270072993</v>
      </c>
      <c r="U331" s="39" t="s">
        <v>166</v>
      </c>
      <c r="V331" s="39" t="b">
        <v>0</v>
      </c>
      <c r="W331" s="39" t="s">
        <v>170</v>
      </c>
      <c r="X331" s="39" t="s">
        <v>534</v>
      </c>
      <c r="Y331" s="4">
        <f t="shared" si="20"/>
        <v>-5.5055999999999976</v>
      </c>
      <c r="Z331" s="39">
        <f t="shared" si="21"/>
        <v>-11.011199999999995</v>
      </c>
      <c r="AA331" s="4">
        <f t="shared" si="22"/>
        <v>62.988800000000005</v>
      </c>
      <c r="AB331" s="3">
        <f t="shared" si="23"/>
        <v>-0.17481203007518789</v>
      </c>
    </row>
    <row r="332" spans="1:28">
      <c r="A332" s="38">
        <v>44671</v>
      </c>
      <c r="B332" s="39" t="s">
        <v>55</v>
      </c>
      <c r="C332" s="2">
        <v>4</v>
      </c>
      <c r="D332" s="39" t="s">
        <v>70</v>
      </c>
      <c r="E332" s="39" t="s">
        <v>71</v>
      </c>
      <c r="F332" s="3">
        <v>0.38</v>
      </c>
      <c r="G332" s="39" t="s">
        <v>107</v>
      </c>
      <c r="H332" s="39" t="s">
        <v>120</v>
      </c>
      <c r="I332" s="39" t="s">
        <v>123</v>
      </c>
      <c r="J332" s="4">
        <v>73</v>
      </c>
      <c r="K332" s="4">
        <v>94.17</v>
      </c>
      <c r="L332" s="4">
        <v>292</v>
      </c>
      <c r="M332" s="4">
        <v>376.68</v>
      </c>
      <c r="N332">
        <v>20</v>
      </c>
      <c r="O332" s="39" t="s">
        <v>129</v>
      </c>
      <c r="P332" s="2">
        <v>2022</v>
      </c>
      <c r="Q332" s="4">
        <v>143.13839999999999</v>
      </c>
      <c r="R332" s="4">
        <v>21.17</v>
      </c>
      <c r="S332" s="4">
        <v>84.68</v>
      </c>
      <c r="T332" s="3">
        <v>0.13043478260869559</v>
      </c>
      <c r="U332" s="39" t="s">
        <v>149</v>
      </c>
      <c r="V332" s="39" t="b">
        <v>0</v>
      </c>
      <c r="W332" s="39" t="s">
        <v>170</v>
      </c>
      <c r="X332" s="39" t="s">
        <v>533</v>
      </c>
      <c r="Y332" s="4">
        <f t="shared" si="20"/>
        <v>-14.614599999999996</v>
      </c>
      <c r="Z332" s="39">
        <f t="shared" si="21"/>
        <v>-58.458399999999983</v>
      </c>
      <c r="AA332" s="4">
        <f t="shared" si="22"/>
        <v>233.54160000000002</v>
      </c>
      <c r="AB332" s="3">
        <f t="shared" si="23"/>
        <v>-0.25031257814453606</v>
      </c>
    </row>
    <row r="333" spans="1:28">
      <c r="A333" s="38">
        <v>44672</v>
      </c>
      <c r="B333" s="39" t="s">
        <v>48</v>
      </c>
      <c r="C333" s="2">
        <v>2</v>
      </c>
      <c r="D333" s="39" t="s">
        <v>70</v>
      </c>
      <c r="E333" s="39" t="s">
        <v>138</v>
      </c>
      <c r="F333" s="3">
        <v>0.02</v>
      </c>
      <c r="G333" s="39" t="s">
        <v>99</v>
      </c>
      <c r="H333" s="39" t="s">
        <v>121</v>
      </c>
      <c r="I333" s="39" t="s">
        <v>122</v>
      </c>
      <c r="J333" s="4">
        <v>148</v>
      </c>
      <c r="K333" s="4">
        <v>201.28</v>
      </c>
      <c r="L333" s="4">
        <v>296</v>
      </c>
      <c r="M333" s="4">
        <v>402.56</v>
      </c>
      <c r="N333">
        <v>21</v>
      </c>
      <c r="O333" s="39" t="s">
        <v>129</v>
      </c>
      <c r="P333" s="2">
        <v>2022</v>
      </c>
      <c r="Q333" s="4">
        <v>8.0511999999999997</v>
      </c>
      <c r="R333" s="4">
        <v>53.28</v>
      </c>
      <c r="S333" s="4">
        <v>106.56</v>
      </c>
      <c r="T333" s="3">
        <v>0.26470588235294124</v>
      </c>
      <c r="U333" s="39" t="s">
        <v>166</v>
      </c>
      <c r="V333" s="39" t="b">
        <v>1</v>
      </c>
      <c r="W333" s="39" t="s">
        <v>170</v>
      </c>
      <c r="X333" s="39" t="s">
        <v>536</v>
      </c>
      <c r="Y333" s="4">
        <f t="shared" si="20"/>
        <v>49.254400000000004</v>
      </c>
      <c r="Z333" s="39">
        <f t="shared" si="21"/>
        <v>98.508800000000008</v>
      </c>
      <c r="AA333" s="4">
        <f t="shared" si="22"/>
        <v>394.50880000000001</v>
      </c>
      <c r="AB333" s="3">
        <f t="shared" si="23"/>
        <v>0.24969987995198081</v>
      </c>
    </row>
    <row r="334" spans="1:28">
      <c r="A334" s="38">
        <v>44672</v>
      </c>
      <c r="B334" s="39" t="s">
        <v>62</v>
      </c>
      <c r="C334" s="2">
        <v>14</v>
      </c>
      <c r="D334" s="39" t="s">
        <v>71</v>
      </c>
      <c r="E334" s="39" t="s">
        <v>71</v>
      </c>
      <c r="F334" s="3">
        <v>0.02</v>
      </c>
      <c r="G334" s="39" t="s">
        <v>115</v>
      </c>
      <c r="H334" s="39" t="s">
        <v>121</v>
      </c>
      <c r="I334" s="39" t="s">
        <v>125</v>
      </c>
      <c r="J334" s="4">
        <v>18</v>
      </c>
      <c r="K334" s="4">
        <v>24.66</v>
      </c>
      <c r="L334" s="4">
        <v>252</v>
      </c>
      <c r="M334" s="4">
        <v>345.24</v>
      </c>
      <c r="N334">
        <v>21</v>
      </c>
      <c r="O334" s="39" t="s">
        <v>129</v>
      </c>
      <c r="P334" s="2">
        <v>2022</v>
      </c>
      <c r="Q334" s="4">
        <v>6.9047999999999998</v>
      </c>
      <c r="R334" s="4">
        <v>6.66</v>
      </c>
      <c r="S334" s="4">
        <v>93.24</v>
      </c>
      <c r="T334" s="3">
        <v>0.21875000000000003</v>
      </c>
      <c r="U334" s="39" t="s">
        <v>166</v>
      </c>
      <c r="V334" s="39" t="b">
        <v>0</v>
      </c>
      <c r="W334" s="39" t="s">
        <v>170</v>
      </c>
      <c r="X334" s="39" t="s">
        <v>535</v>
      </c>
      <c r="Y334" s="4">
        <f t="shared" si="20"/>
        <v>6.1667999999999985</v>
      </c>
      <c r="Z334" s="39">
        <f t="shared" si="21"/>
        <v>86.335199999999986</v>
      </c>
      <c r="AA334" s="4">
        <f t="shared" si="22"/>
        <v>338.33519999999999</v>
      </c>
      <c r="AB334" s="3">
        <f t="shared" si="23"/>
        <v>0.25517652316401007</v>
      </c>
    </row>
    <row r="335" spans="1:28">
      <c r="A335" s="38">
        <v>44674</v>
      </c>
      <c r="B335" s="39" t="s">
        <v>31</v>
      </c>
      <c r="C335" s="2">
        <v>15</v>
      </c>
      <c r="D335" s="39" t="s">
        <v>71</v>
      </c>
      <c r="E335" s="39" t="s">
        <v>71</v>
      </c>
      <c r="F335" s="3">
        <v>0.39</v>
      </c>
      <c r="G335" s="39" t="s">
        <v>81</v>
      </c>
      <c r="H335" s="39" t="s">
        <v>118</v>
      </c>
      <c r="I335" s="39" t="s">
        <v>123</v>
      </c>
      <c r="J335" s="4">
        <v>76</v>
      </c>
      <c r="K335" s="4">
        <v>82.08</v>
      </c>
      <c r="L335" s="4">
        <v>1140</v>
      </c>
      <c r="M335" s="4">
        <v>1231.2</v>
      </c>
      <c r="N335">
        <v>23</v>
      </c>
      <c r="O335" s="39" t="s">
        <v>129</v>
      </c>
      <c r="P335" s="2">
        <v>2022</v>
      </c>
      <c r="Q335" s="4">
        <v>480.16800000000001</v>
      </c>
      <c r="R335" s="4">
        <v>6.08</v>
      </c>
      <c r="S335" s="4">
        <v>91.2</v>
      </c>
      <c r="T335" s="3">
        <v>0.20634920634920631</v>
      </c>
      <c r="U335" s="39" t="s">
        <v>166</v>
      </c>
      <c r="V335" s="39" t="b">
        <v>0</v>
      </c>
      <c r="W335" s="39" t="s">
        <v>170</v>
      </c>
      <c r="X335" s="39" t="s">
        <v>537</v>
      </c>
      <c r="Y335" s="4">
        <f t="shared" si="20"/>
        <v>-25.931200000000004</v>
      </c>
      <c r="Z335" s="39">
        <f t="shared" si="21"/>
        <v>-388.96800000000007</v>
      </c>
      <c r="AA335" s="4">
        <f t="shared" si="22"/>
        <v>751.03200000000004</v>
      </c>
      <c r="AB335" s="3">
        <f t="shared" si="23"/>
        <v>-0.51791135397692778</v>
      </c>
    </row>
    <row r="336" spans="1:28">
      <c r="A336" s="38">
        <v>44675</v>
      </c>
      <c r="B336" s="39" t="s">
        <v>33</v>
      </c>
      <c r="C336" s="2">
        <v>4</v>
      </c>
      <c r="D336" s="39" t="s">
        <v>70</v>
      </c>
      <c r="E336" s="39" t="s">
        <v>71</v>
      </c>
      <c r="F336" s="3">
        <v>0</v>
      </c>
      <c r="G336" s="39" t="s">
        <v>83</v>
      </c>
      <c r="H336" s="39" t="s">
        <v>121</v>
      </c>
      <c r="I336" s="39" t="s">
        <v>124</v>
      </c>
      <c r="J336" s="4">
        <v>55</v>
      </c>
      <c r="K336" s="4">
        <v>58.3</v>
      </c>
      <c r="L336" s="4">
        <v>220</v>
      </c>
      <c r="M336" s="4">
        <v>233.2</v>
      </c>
      <c r="N336">
        <v>24</v>
      </c>
      <c r="O336" s="39" t="s">
        <v>129</v>
      </c>
      <c r="P336" s="2">
        <v>2022</v>
      </c>
      <c r="Q336" s="4">
        <v>0</v>
      </c>
      <c r="R336" s="4">
        <v>3.3</v>
      </c>
      <c r="S336" s="4">
        <v>13.2</v>
      </c>
      <c r="T336" s="3">
        <v>0.24812030075187971</v>
      </c>
      <c r="U336" s="39" t="s">
        <v>166</v>
      </c>
      <c r="V336" s="39" t="b">
        <v>0</v>
      </c>
      <c r="W336" s="39" t="s">
        <v>170</v>
      </c>
      <c r="X336" s="39" t="s">
        <v>538</v>
      </c>
      <c r="Y336" s="4">
        <f t="shared" si="20"/>
        <v>3.2999999999999972</v>
      </c>
      <c r="Z336" s="39">
        <f t="shared" si="21"/>
        <v>13.199999999999989</v>
      </c>
      <c r="AA336" s="4">
        <f t="shared" si="22"/>
        <v>233.2</v>
      </c>
      <c r="AB336" s="3">
        <f t="shared" si="23"/>
        <v>5.6603773584905613E-2</v>
      </c>
    </row>
    <row r="337" spans="1:28">
      <c r="A337" s="38">
        <v>44676</v>
      </c>
      <c r="B337" s="39" t="s">
        <v>23</v>
      </c>
      <c r="C337" s="2">
        <v>9</v>
      </c>
      <c r="D337" s="39" t="s">
        <v>70</v>
      </c>
      <c r="E337" s="39" t="s">
        <v>138</v>
      </c>
      <c r="F337" s="3">
        <v>0.17</v>
      </c>
      <c r="G337" s="39" t="s">
        <v>76</v>
      </c>
      <c r="H337" s="39" t="s">
        <v>119</v>
      </c>
      <c r="I337" s="39" t="s">
        <v>124</v>
      </c>
      <c r="J337" s="4">
        <v>44</v>
      </c>
      <c r="K337" s="4">
        <v>48.84</v>
      </c>
      <c r="L337" s="4">
        <v>396</v>
      </c>
      <c r="M337" s="4">
        <v>439.56</v>
      </c>
      <c r="N337">
        <v>25</v>
      </c>
      <c r="O337" s="39" t="s">
        <v>129</v>
      </c>
      <c r="P337" s="2">
        <v>2022</v>
      </c>
      <c r="Q337" s="4">
        <v>74.725200000000001</v>
      </c>
      <c r="R337" s="4">
        <v>4.84</v>
      </c>
      <c r="S337" s="4">
        <v>43.56</v>
      </c>
      <c r="T337" s="3">
        <v>0.22480620155038761</v>
      </c>
      <c r="U337" s="39" t="s">
        <v>149</v>
      </c>
      <c r="V337" s="39" t="b">
        <v>1</v>
      </c>
      <c r="W337" s="39" t="s">
        <v>170</v>
      </c>
      <c r="X337" s="39" t="s">
        <v>540</v>
      </c>
      <c r="Y337" s="4">
        <f t="shared" si="20"/>
        <v>-3.4628000000000014</v>
      </c>
      <c r="Z337" s="39">
        <f t="shared" si="21"/>
        <v>-31.165200000000013</v>
      </c>
      <c r="AA337" s="4">
        <f t="shared" si="22"/>
        <v>364.83479999999997</v>
      </c>
      <c r="AB337" s="3">
        <f t="shared" si="23"/>
        <v>-8.5422772169760158E-2</v>
      </c>
    </row>
    <row r="338" spans="1:28">
      <c r="A338" s="38">
        <v>44676</v>
      </c>
      <c r="B338" s="39" t="s">
        <v>26</v>
      </c>
      <c r="C338" s="2">
        <v>8</v>
      </c>
      <c r="D338" s="39" t="s">
        <v>71</v>
      </c>
      <c r="E338" s="39" t="s">
        <v>71</v>
      </c>
      <c r="F338" s="3">
        <v>0.4</v>
      </c>
      <c r="G338" s="39" t="s">
        <v>79</v>
      </c>
      <c r="H338" s="39" t="s">
        <v>119</v>
      </c>
      <c r="I338" s="39" t="s">
        <v>123</v>
      </c>
      <c r="J338" s="4">
        <v>71</v>
      </c>
      <c r="K338" s="4">
        <v>80.94</v>
      </c>
      <c r="L338" s="4">
        <v>568</v>
      </c>
      <c r="M338" s="4">
        <v>647.52</v>
      </c>
      <c r="N338">
        <v>25</v>
      </c>
      <c r="O338" s="39" t="s">
        <v>129</v>
      </c>
      <c r="P338" s="2">
        <v>2022</v>
      </c>
      <c r="Q338" s="4">
        <v>259.00799999999998</v>
      </c>
      <c r="R338" s="4">
        <v>9.94</v>
      </c>
      <c r="S338" s="4">
        <v>79.52</v>
      </c>
      <c r="T338" s="3">
        <v>0.27007299270072993</v>
      </c>
      <c r="U338" s="39" t="s">
        <v>166</v>
      </c>
      <c r="V338" s="39" t="b">
        <v>0</v>
      </c>
      <c r="W338" s="39" t="s">
        <v>170</v>
      </c>
      <c r="X338" s="39" t="s">
        <v>539</v>
      </c>
      <c r="Y338" s="4">
        <f t="shared" si="20"/>
        <v>-22.436</v>
      </c>
      <c r="Z338" s="39">
        <f t="shared" si="21"/>
        <v>-179.488</v>
      </c>
      <c r="AA338" s="4">
        <f t="shared" si="22"/>
        <v>388.512</v>
      </c>
      <c r="AB338" s="3">
        <f t="shared" si="23"/>
        <v>-0.46198830409356723</v>
      </c>
    </row>
    <row r="339" spans="1:28">
      <c r="A339" s="38">
        <v>44677</v>
      </c>
      <c r="B339" s="39" t="s">
        <v>46</v>
      </c>
      <c r="C339" s="2">
        <v>2</v>
      </c>
      <c r="D339" s="39" t="s">
        <v>70</v>
      </c>
      <c r="E339" s="39" t="s">
        <v>138</v>
      </c>
      <c r="F339" s="3">
        <v>0.26</v>
      </c>
      <c r="G339" s="39" t="s">
        <v>97</v>
      </c>
      <c r="H339" s="39" t="s">
        <v>121</v>
      </c>
      <c r="I339" s="39" t="s">
        <v>124</v>
      </c>
      <c r="J339" s="4">
        <v>48</v>
      </c>
      <c r="K339" s="4">
        <v>57.12</v>
      </c>
      <c r="L339" s="4">
        <v>96</v>
      </c>
      <c r="M339" s="4">
        <v>114.24</v>
      </c>
      <c r="N339">
        <v>26</v>
      </c>
      <c r="O339" s="39" t="s">
        <v>129</v>
      </c>
      <c r="P339" s="2">
        <v>2022</v>
      </c>
      <c r="Q339" s="4">
        <v>29.702400000000001</v>
      </c>
      <c r="R339" s="4">
        <v>9.1199999999999992</v>
      </c>
      <c r="S339" s="4">
        <v>18.239999999999998</v>
      </c>
      <c r="T339" s="3">
        <v>0.26470588235294118</v>
      </c>
      <c r="U339" s="39" t="s">
        <v>166</v>
      </c>
      <c r="V339" s="39" t="b">
        <v>1</v>
      </c>
      <c r="W339" s="39" t="s">
        <v>170</v>
      </c>
      <c r="X339" s="39" t="s">
        <v>541</v>
      </c>
      <c r="Y339" s="4">
        <f t="shared" si="20"/>
        <v>-5.7312000000000012</v>
      </c>
      <c r="Z339" s="39">
        <f t="shared" si="21"/>
        <v>-11.462400000000002</v>
      </c>
      <c r="AA339" s="4">
        <f t="shared" si="22"/>
        <v>84.537599999999998</v>
      </c>
      <c r="AB339" s="3">
        <f t="shared" si="23"/>
        <v>-0.13558937088348857</v>
      </c>
    </row>
    <row r="340" spans="1:28">
      <c r="A340" s="38">
        <v>44679</v>
      </c>
      <c r="B340" s="39" t="s">
        <v>29</v>
      </c>
      <c r="C340" s="2">
        <v>14</v>
      </c>
      <c r="D340" s="39" t="s">
        <v>70</v>
      </c>
      <c r="E340" s="39" t="s">
        <v>138</v>
      </c>
      <c r="F340" s="3">
        <v>0.2</v>
      </c>
      <c r="G340" s="39" t="s">
        <v>113</v>
      </c>
      <c r="H340" s="39" t="s">
        <v>120</v>
      </c>
      <c r="I340" s="39" t="s">
        <v>123</v>
      </c>
      <c r="J340" s="4">
        <v>112</v>
      </c>
      <c r="K340" s="4">
        <v>146.72</v>
      </c>
      <c r="L340" s="4">
        <v>1568</v>
      </c>
      <c r="M340" s="4">
        <v>2054.08</v>
      </c>
      <c r="N340">
        <v>28</v>
      </c>
      <c r="O340" s="39" t="s">
        <v>129</v>
      </c>
      <c r="P340" s="2">
        <v>2022</v>
      </c>
      <c r="Q340" s="4">
        <v>410.81599999999997</v>
      </c>
      <c r="R340" s="4">
        <v>34.72</v>
      </c>
      <c r="S340" s="4">
        <v>486.08</v>
      </c>
      <c r="T340" s="3">
        <v>7.4074074074074056E-2</v>
      </c>
      <c r="U340" s="39" t="s">
        <v>166</v>
      </c>
      <c r="V340" s="39" t="b">
        <v>1</v>
      </c>
      <c r="W340" s="39" t="s">
        <v>170</v>
      </c>
      <c r="X340" s="39" t="s">
        <v>542</v>
      </c>
      <c r="Y340" s="4">
        <f t="shared" si="20"/>
        <v>5.3760000000000048</v>
      </c>
      <c r="Z340" s="39">
        <f t="shared" si="21"/>
        <v>75.264000000000067</v>
      </c>
      <c r="AA340" s="4">
        <f t="shared" si="22"/>
        <v>1643.2639999999999</v>
      </c>
      <c r="AB340" s="3">
        <f t="shared" si="23"/>
        <v>4.5801526717557293E-2</v>
      </c>
    </row>
    <row r="341" spans="1:28">
      <c r="A341" s="38">
        <v>44681</v>
      </c>
      <c r="B341" s="39" t="s">
        <v>41</v>
      </c>
      <c r="C341" s="2">
        <v>13</v>
      </c>
      <c r="D341" s="39" t="s">
        <v>71</v>
      </c>
      <c r="E341" s="39" t="s">
        <v>71</v>
      </c>
      <c r="F341" s="3">
        <v>0.26</v>
      </c>
      <c r="G341" s="39" t="s">
        <v>91</v>
      </c>
      <c r="H341" s="39" t="s">
        <v>120</v>
      </c>
      <c r="I341" s="39" t="s">
        <v>125</v>
      </c>
      <c r="J341" s="4">
        <v>13</v>
      </c>
      <c r="K341" s="4">
        <v>16.64</v>
      </c>
      <c r="L341" s="4">
        <v>169</v>
      </c>
      <c r="M341" s="4">
        <v>216.32</v>
      </c>
      <c r="N341">
        <v>30</v>
      </c>
      <c r="O341" s="39" t="s">
        <v>129</v>
      </c>
      <c r="P341" s="2">
        <v>2022</v>
      </c>
      <c r="Q341" s="4">
        <v>56.243200000000002</v>
      </c>
      <c r="R341" s="4">
        <v>3.64</v>
      </c>
      <c r="S341" s="4">
        <v>47.32</v>
      </c>
      <c r="T341" s="3">
        <v>5.6603773584905613E-2</v>
      </c>
      <c r="U341" s="39" t="s">
        <v>166</v>
      </c>
      <c r="V341" s="39" t="b">
        <v>0</v>
      </c>
      <c r="W341" s="39" t="s">
        <v>170</v>
      </c>
      <c r="X341" s="39" t="s">
        <v>543</v>
      </c>
      <c r="Y341" s="4">
        <f t="shared" si="20"/>
        <v>-0.68639999999999901</v>
      </c>
      <c r="Z341" s="39">
        <f t="shared" si="21"/>
        <v>-8.9231999999999871</v>
      </c>
      <c r="AA341" s="4">
        <f t="shared" si="22"/>
        <v>160.07679999999999</v>
      </c>
      <c r="AB341" s="3">
        <f t="shared" si="23"/>
        <v>-5.5743243243243167E-2</v>
      </c>
    </row>
    <row r="342" spans="1:28">
      <c r="A342" s="38">
        <v>44681</v>
      </c>
      <c r="B342" s="39" t="s">
        <v>46</v>
      </c>
      <c r="C342" s="2">
        <v>8</v>
      </c>
      <c r="D342" s="39" t="s">
        <v>70</v>
      </c>
      <c r="E342" s="39" t="s">
        <v>71</v>
      </c>
      <c r="F342" s="3">
        <v>0.23</v>
      </c>
      <c r="G342" s="39" t="s">
        <v>97</v>
      </c>
      <c r="H342" s="39" t="s">
        <v>121</v>
      </c>
      <c r="I342" s="39" t="s">
        <v>124</v>
      </c>
      <c r="J342" s="4">
        <v>48</v>
      </c>
      <c r="K342" s="4">
        <v>57.12</v>
      </c>
      <c r="L342" s="4">
        <v>384</v>
      </c>
      <c r="M342" s="4">
        <v>456.96</v>
      </c>
      <c r="N342">
        <v>30</v>
      </c>
      <c r="O342" s="39" t="s">
        <v>129</v>
      </c>
      <c r="P342" s="2">
        <v>2022</v>
      </c>
      <c r="Q342" s="4">
        <v>105.10080000000001</v>
      </c>
      <c r="R342" s="4">
        <v>9.1199999999999992</v>
      </c>
      <c r="S342" s="4">
        <v>72.959999999999994</v>
      </c>
      <c r="T342" s="3">
        <v>9.9099099099099142E-2</v>
      </c>
      <c r="U342" s="39" t="s">
        <v>165</v>
      </c>
      <c r="V342" s="39" t="b">
        <v>0</v>
      </c>
      <c r="W342" s="39" t="s">
        <v>170</v>
      </c>
      <c r="X342" s="39" t="s">
        <v>544</v>
      </c>
      <c r="Y342" s="4">
        <f t="shared" si="20"/>
        <v>-4.0176000000000016</v>
      </c>
      <c r="Z342" s="39">
        <f t="shared" si="21"/>
        <v>-32.140800000000013</v>
      </c>
      <c r="AA342" s="4">
        <f t="shared" si="22"/>
        <v>351.85919999999999</v>
      </c>
      <c r="AB342" s="3">
        <f t="shared" si="23"/>
        <v>-9.1345629160755254E-2</v>
      </c>
    </row>
    <row r="343" spans="1:28">
      <c r="A343" s="38">
        <v>44682</v>
      </c>
      <c r="B343" s="39" t="s">
        <v>33</v>
      </c>
      <c r="C343" s="2">
        <v>9</v>
      </c>
      <c r="D343" s="39" t="s">
        <v>68</v>
      </c>
      <c r="E343" s="39" t="s">
        <v>71</v>
      </c>
      <c r="F343" s="3">
        <v>0.06</v>
      </c>
      <c r="G343" s="39" t="s">
        <v>83</v>
      </c>
      <c r="H343" s="39" t="s">
        <v>121</v>
      </c>
      <c r="I343" s="39" t="s">
        <v>124</v>
      </c>
      <c r="J343" s="4">
        <v>55</v>
      </c>
      <c r="K343" s="4">
        <v>58.3</v>
      </c>
      <c r="L343" s="4">
        <v>495</v>
      </c>
      <c r="M343" s="4">
        <v>524.70000000000005</v>
      </c>
      <c r="N343">
        <v>1</v>
      </c>
      <c r="O343" s="39" t="s">
        <v>130</v>
      </c>
      <c r="P343" s="2">
        <v>2022</v>
      </c>
      <c r="Q343" s="4">
        <v>31.481999999999999</v>
      </c>
      <c r="R343" s="4">
        <v>3.3</v>
      </c>
      <c r="S343" s="4">
        <v>29.7</v>
      </c>
      <c r="T343" s="3">
        <v>0.12280701754385963</v>
      </c>
      <c r="U343" s="39" t="s">
        <v>166</v>
      </c>
      <c r="V343" s="39" t="b">
        <v>0</v>
      </c>
      <c r="W343" s="39" t="s">
        <v>186</v>
      </c>
      <c r="X343" s="39" t="s">
        <v>546</v>
      </c>
      <c r="Y343" s="4">
        <f t="shared" si="20"/>
        <v>-0.1980000000000004</v>
      </c>
      <c r="Z343" s="39">
        <f t="shared" si="21"/>
        <v>-1.7820000000000036</v>
      </c>
      <c r="AA343" s="4">
        <f t="shared" si="22"/>
        <v>493.21800000000007</v>
      </c>
      <c r="AB343" s="3">
        <f t="shared" si="23"/>
        <v>-3.6130068245684532E-3</v>
      </c>
    </row>
    <row r="344" spans="1:28">
      <c r="A344" s="38">
        <v>44682</v>
      </c>
      <c r="B344" s="39" t="s">
        <v>58</v>
      </c>
      <c r="C344" s="2">
        <v>6</v>
      </c>
      <c r="D344" s="39" t="s">
        <v>71</v>
      </c>
      <c r="E344" s="39" t="s">
        <v>71</v>
      </c>
      <c r="F344" s="3">
        <v>0.42</v>
      </c>
      <c r="G344" s="39" t="s">
        <v>110</v>
      </c>
      <c r="H344" s="39" t="s">
        <v>121</v>
      </c>
      <c r="I344" s="39" t="s">
        <v>123</v>
      </c>
      <c r="J344" s="4">
        <v>95</v>
      </c>
      <c r="K344" s="4">
        <v>119.7</v>
      </c>
      <c r="L344" s="4">
        <v>570</v>
      </c>
      <c r="M344" s="4">
        <v>718.2</v>
      </c>
      <c r="N344">
        <v>1</v>
      </c>
      <c r="O344" s="39" t="s">
        <v>130</v>
      </c>
      <c r="P344" s="2">
        <v>2022</v>
      </c>
      <c r="Q344" s="4">
        <v>301.64400000000001</v>
      </c>
      <c r="R344" s="4">
        <v>24.7</v>
      </c>
      <c r="S344" s="4">
        <v>148.19999999999999</v>
      </c>
      <c r="T344" s="3">
        <v>0.15966386554621845</v>
      </c>
      <c r="U344" s="39" t="s">
        <v>166</v>
      </c>
      <c r="V344" s="39" t="b">
        <v>0</v>
      </c>
      <c r="W344" s="39" t="s">
        <v>186</v>
      </c>
      <c r="X344" s="39" t="s">
        <v>545</v>
      </c>
      <c r="Y344" s="4">
        <f t="shared" si="20"/>
        <v>-25.573999999999998</v>
      </c>
      <c r="Z344" s="39">
        <f t="shared" si="21"/>
        <v>-153.44399999999999</v>
      </c>
      <c r="AA344" s="4">
        <f t="shared" si="22"/>
        <v>416.55600000000004</v>
      </c>
      <c r="AB344" s="3">
        <f t="shared" si="23"/>
        <v>-0.36836343732895449</v>
      </c>
    </row>
    <row r="345" spans="1:28">
      <c r="A345" s="38">
        <v>44683</v>
      </c>
      <c r="B345" s="39" t="s">
        <v>22</v>
      </c>
      <c r="C345" s="2">
        <v>4</v>
      </c>
      <c r="D345" s="39" t="s">
        <v>71</v>
      </c>
      <c r="E345" s="39" t="s">
        <v>138</v>
      </c>
      <c r="F345" s="3">
        <v>0.33</v>
      </c>
      <c r="G345" s="39" t="s">
        <v>75</v>
      </c>
      <c r="H345" s="39" t="s">
        <v>120</v>
      </c>
      <c r="I345" s="39" t="s">
        <v>123</v>
      </c>
      <c r="J345" s="4">
        <v>112</v>
      </c>
      <c r="K345" s="4">
        <v>122.08</v>
      </c>
      <c r="L345" s="4">
        <v>448</v>
      </c>
      <c r="M345" s="4">
        <v>488.32</v>
      </c>
      <c r="N345">
        <v>2</v>
      </c>
      <c r="O345" s="39" t="s">
        <v>130</v>
      </c>
      <c r="P345" s="2">
        <v>2022</v>
      </c>
      <c r="Q345" s="4">
        <v>161.1456</v>
      </c>
      <c r="R345" s="4">
        <v>10.08</v>
      </c>
      <c r="S345" s="4">
        <v>40.32</v>
      </c>
      <c r="T345" s="3">
        <v>0.23664122137404581</v>
      </c>
      <c r="U345" s="39" t="s">
        <v>166</v>
      </c>
      <c r="V345" s="39" t="b">
        <v>1</v>
      </c>
      <c r="W345" s="39" t="s">
        <v>186</v>
      </c>
      <c r="X345" s="39" t="s">
        <v>547</v>
      </c>
      <c r="Y345" s="4">
        <f t="shared" si="20"/>
        <v>-30.206400000000002</v>
      </c>
      <c r="Z345" s="39">
        <f t="shared" si="21"/>
        <v>-120.82560000000001</v>
      </c>
      <c r="AA345" s="4">
        <f t="shared" si="22"/>
        <v>327.17439999999999</v>
      </c>
      <c r="AB345" s="3">
        <f t="shared" si="23"/>
        <v>-0.36930028755306044</v>
      </c>
    </row>
    <row r="346" spans="1:28">
      <c r="A346" s="38">
        <v>44685</v>
      </c>
      <c r="B346" s="39" t="s">
        <v>34</v>
      </c>
      <c r="C346" s="2">
        <v>10</v>
      </c>
      <c r="D346" s="39" t="s">
        <v>70</v>
      </c>
      <c r="E346" s="39" t="s">
        <v>71</v>
      </c>
      <c r="F346" s="3">
        <v>0.43</v>
      </c>
      <c r="G346" s="39" t="s">
        <v>84</v>
      </c>
      <c r="H346" s="39" t="s">
        <v>117</v>
      </c>
      <c r="I346" s="39" t="s">
        <v>124</v>
      </c>
      <c r="J346" s="4">
        <v>61</v>
      </c>
      <c r="K346" s="4">
        <v>76.25</v>
      </c>
      <c r="L346" s="4">
        <v>610</v>
      </c>
      <c r="M346" s="4">
        <v>762.5</v>
      </c>
      <c r="N346">
        <v>4</v>
      </c>
      <c r="O346" s="39" t="s">
        <v>130</v>
      </c>
      <c r="P346" s="2">
        <v>2022</v>
      </c>
      <c r="Q346" s="4">
        <v>327.875</v>
      </c>
      <c r="R346" s="4">
        <v>15.25</v>
      </c>
      <c r="S346" s="4">
        <v>152.5</v>
      </c>
      <c r="T346" s="3">
        <v>0.21875000000000003</v>
      </c>
      <c r="U346" s="39" t="s">
        <v>166</v>
      </c>
      <c r="V346" s="39" t="b">
        <v>0</v>
      </c>
      <c r="W346" s="39" t="s">
        <v>186</v>
      </c>
      <c r="X346" s="39" t="s">
        <v>548</v>
      </c>
      <c r="Y346" s="4">
        <f t="shared" si="20"/>
        <v>-17.537500000000001</v>
      </c>
      <c r="Z346" s="39">
        <f t="shared" si="21"/>
        <v>-175.375</v>
      </c>
      <c r="AA346" s="4">
        <f t="shared" si="22"/>
        <v>434.625</v>
      </c>
      <c r="AB346" s="3">
        <f t="shared" si="23"/>
        <v>-0.40350877192982454</v>
      </c>
    </row>
    <row r="347" spans="1:28">
      <c r="A347" s="38">
        <v>44687</v>
      </c>
      <c r="B347" s="39" t="s">
        <v>33</v>
      </c>
      <c r="C347" s="2">
        <v>7</v>
      </c>
      <c r="D347" s="39" t="s">
        <v>70</v>
      </c>
      <c r="E347" s="39" t="s">
        <v>71</v>
      </c>
      <c r="F347" s="3">
        <v>0.13</v>
      </c>
      <c r="G347" s="39" t="s">
        <v>83</v>
      </c>
      <c r="H347" s="39" t="s">
        <v>121</v>
      </c>
      <c r="I347" s="39" t="s">
        <v>124</v>
      </c>
      <c r="J347" s="4">
        <v>55</v>
      </c>
      <c r="K347" s="4">
        <v>58.3</v>
      </c>
      <c r="L347" s="4">
        <v>385</v>
      </c>
      <c r="M347" s="4">
        <v>408.1</v>
      </c>
      <c r="N347">
        <v>6</v>
      </c>
      <c r="O347" s="39" t="s">
        <v>130</v>
      </c>
      <c r="P347" s="2">
        <v>2022</v>
      </c>
      <c r="Q347" s="4">
        <v>53.052999999999997</v>
      </c>
      <c r="R347" s="4">
        <v>3.3</v>
      </c>
      <c r="S347" s="4">
        <v>23.1</v>
      </c>
      <c r="T347" s="3">
        <v>0.15966386554621845</v>
      </c>
      <c r="U347" s="39" t="s">
        <v>166</v>
      </c>
      <c r="V347" s="39" t="b">
        <v>0</v>
      </c>
      <c r="W347" s="39" t="s">
        <v>186</v>
      </c>
      <c r="X347" s="39" t="s">
        <v>549</v>
      </c>
      <c r="Y347" s="4">
        <f t="shared" si="20"/>
        <v>-4.2790000000000035</v>
      </c>
      <c r="Z347" s="39">
        <f t="shared" si="21"/>
        <v>-29.953000000000024</v>
      </c>
      <c r="AA347" s="4">
        <f t="shared" si="22"/>
        <v>355.04700000000003</v>
      </c>
      <c r="AB347" s="3">
        <f t="shared" si="23"/>
        <v>-8.436347863803953E-2</v>
      </c>
    </row>
    <row r="348" spans="1:28">
      <c r="A348" s="38">
        <v>44688</v>
      </c>
      <c r="B348" s="39" t="s">
        <v>47</v>
      </c>
      <c r="C348" s="2">
        <v>4</v>
      </c>
      <c r="D348" s="39" t="s">
        <v>71</v>
      </c>
      <c r="E348" s="39" t="s">
        <v>138</v>
      </c>
      <c r="F348" s="3">
        <v>0.11</v>
      </c>
      <c r="G348" s="39" t="s">
        <v>98</v>
      </c>
      <c r="H348" s="39" t="s">
        <v>120</v>
      </c>
      <c r="I348" s="39" t="s">
        <v>125</v>
      </c>
      <c r="J348" s="4">
        <v>12</v>
      </c>
      <c r="K348" s="4">
        <v>15.72</v>
      </c>
      <c r="L348" s="4">
        <v>48</v>
      </c>
      <c r="M348" s="4">
        <v>62.88</v>
      </c>
      <c r="N348">
        <v>7</v>
      </c>
      <c r="O348" s="39" t="s">
        <v>130</v>
      </c>
      <c r="P348" s="2">
        <v>2022</v>
      </c>
      <c r="Q348" s="4">
        <v>6.9168000000000003</v>
      </c>
      <c r="R348" s="4">
        <v>3.72</v>
      </c>
      <c r="S348" s="4">
        <v>14.88</v>
      </c>
      <c r="T348" s="3">
        <v>5.660377358490562E-2</v>
      </c>
      <c r="U348" s="39" t="s">
        <v>166</v>
      </c>
      <c r="V348" s="39" t="b">
        <v>1</v>
      </c>
      <c r="W348" s="39" t="s">
        <v>186</v>
      </c>
      <c r="X348" s="39" t="s">
        <v>550</v>
      </c>
      <c r="Y348" s="4">
        <f t="shared" si="20"/>
        <v>1.9908000000000001</v>
      </c>
      <c r="Z348" s="39">
        <f t="shared" si="21"/>
        <v>7.9632000000000005</v>
      </c>
      <c r="AA348" s="4">
        <f t="shared" si="22"/>
        <v>55.963200000000001</v>
      </c>
      <c r="AB348" s="3">
        <f t="shared" si="23"/>
        <v>0.14229350716184921</v>
      </c>
    </row>
    <row r="349" spans="1:28">
      <c r="A349" s="38">
        <v>44688</v>
      </c>
      <c r="B349" s="39" t="s">
        <v>46</v>
      </c>
      <c r="C349" s="2">
        <v>1</v>
      </c>
      <c r="D349" s="39" t="s">
        <v>71</v>
      </c>
      <c r="E349" s="39" t="s">
        <v>71</v>
      </c>
      <c r="F349" s="3">
        <v>0.44</v>
      </c>
      <c r="G349" s="39" t="s">
        <v>97</v>
      </c>
      <c r="H349" s="39" t="s">
        <v>121</v>
      </c>
      <c r="I349" s="39" t="s">
        <v>124</v>
      </c>
      <c r="J349" s="4">
        <v>48</v>
      </c>
      <c r="K349" s="4">
        <v>57.12</v>
      </c>
      <c r="L349" s="4">
        <v>48</v>
      </c>
      <c r="M349" s="4">
        <v>57.12</v>
      </c>
      <c r="N349">
        <v>7</v>
      </c>
      <c r="O349" s="39" t="s">
        <v>130</v>
      </c>
      <c r="P349" s="2">
        <v>2022</v>
      </c>
      <c r="Q349" s="4">
        <v>25.1328</v>
      </c>
      <c r="R349" s="4">
        <v>9.1199999999999992</v>
      </c>
      <c r="S349" s="4">
        <v>9.1199999999999992</v>
      </c>
      <c r="T349" s="3">
        <v>0.20634920634920637</v>
      </c>
      <c r="U349" s="39" t="s">
        <v>166</v>
      </c>
      <c r="V349" s="39" t="b">
        <v>0</v>
      </c>
      <c r="W349" s="39" t="s">
        <v>186</v>
      </c>
      <c r="X349" s="39" t="s">
        <v>551</v>
      </c>
      <c r="Y349" s="4">
        <f t="shared" si="20"/>
        <v>-16.012800000000002</v>
      </c>
      <c r="Z349" s="39">
        <f t="shared" si="21"/>
        <v>-16.012800000000002</v>
      </c>
      <c r="AA349" s="4">
        <f t="shared" si="22"/>
        <v>31.987199999999998</v>
      </c>
      <c r="AB349" s="3">
        <f t="shared" si="23"/>
        <v>-0.50060024009603854</v>
      </c>
    </row>
    <row r="350" spans="1:28">
      <c r="A350" s="38">
        <v>44689</v>
      </c>
      <c r="B350" s="39" t="s">
        <v>42</v>
      </c>
      <c r="C350" s="2">
        <v>7</v>
      </c>
      <c r="D350" s="39" t="s">
        <v>71</v>
      </c>
      <c r="E350" s="39" t="s">
        <v>71</v>
      </c>
      <c r="F350" s="3">
        <v>0.4</v>
      </c>
      <c r="G350" s="39" t="s">
        <v>92</v>
      </c>
      <c r="H350" s="39" t="s">
        <v>117</v>
      </c>
      <c r="I350" s="39" t="s">
        <v>122</v>
      </c>
      <c r="J350" s="4">
        <v>121</v>
      </c>
      <c r="K350" s="4">
        <v>141.57</v>
      </c>
      <c r="L350" s="4">
        <v>847</v>
      </c>
      <c r="M350" s="4">
        <v>990.99</v>
      </c>
      <c r="N350">
        <v>8</v>
      </c>
      <c r="O350" s="39" t="s">
        <v>130</v>
      </c>
      <c r="P350" s="2">
        <v>2022</v>
      </c>
      <c r="Q350" s="4">
        <v>396.39600000000002</v>
      </c>
      <c r="R350" s="4">
        <v>20.57</v>
      </c>
      <c r="S350" s="4">
        <v>143.99</v>
      </c>
      <c r="T350" s="3">
        <v>8.2568807339449532E-2</v>
      </c>
      <c r="U350" s="39" t="s">
        <v>166</v>
      </c>
      <c r="V350" s="39" t="b">
        <v>0</v>
      </c>
      <c r="W350" s="39" t="s">
        <v>186</v>
      </c>
      <c r="X350" s="39" t="s">
        <v>552</v>
      </c>
      <c r="Y350" s="4">
        <f t="shared" si="20"/>
        <v>-36.058000000000007</v>
      </c>
      <c r="Z350" s="39">
        <f t="shared" si="21"/>
        <v>-252.40600000000006</v>
      </c>
      <c r="AA350" s="4">
        <f t="shared" si="22"/>
        <v>594.59400000000005</v>
      </c>
      <c r="AB350" s="3">
        <f t="shared" si="23"/>
        <v>-0.42450142450142458</v>
      </c>
    </row>
    <row r="351" spans="1:28">
      <c r="A351" s="38">
        <v>44690</v>
      </c>
      <c r="B351" s="39" t="s">
        <v>59</v>
      </c>
      <c r="C351" s="2">
        <v>12</v>
      </c>
      <c r="D351" s="39" t="s">
        <v>68</v>
      </c>
      <c r="E351" s="39" t="s">
        <v>138</v>
      </c>
      <c r="F351" s="3">
        <v>0.23</v>
      </c>
      <c r="G351" s="39" t="s">
        <v>111</v>
      </c>
      <c r="H351" s="39" t="s">
        <v>120</v>
      </c>
      <c r="I351" s="39" t="s">
        <v>122</v>
      </c>
      <c r="J351" s="4">
        <v>134</v>
      </c>
      <c r="K351" s="4">
        <v>156.78</v>
      </c>
      <c r="L351" s="4">
        <v>1608</v>
      </c>
      <c r="M351" s="4">
        <v>1881.36</v>
      </c>
      <c r="N351">
        <v>9</v>
      </c>
      <c r="O351" s="39" t="s">
        <v>130</v>
      </c>
      <c r="P351" s="2">
        <v>2022</v>
      </c>
      <c r="Q351" s="4">
        <v>432.71280000000002</v>
      </c>
      <c r="R351" s="4">
        <v>22.78</v>
      </c>
      <c r="S351" s="4">
        <v>273.36</v>
      </c>
      <c r="T351" s="3">
        <v>0.2</v>
      </c>
      <c r="U351" s="39" t="s">
        <v>166</v>
      </c>
      <c r="V351" s="39" t="b">
        <v>1</v>
      </c>
      <c r="W351" s="39" t="s">
        <v>186</v>
      </c>
      <c r="X351" s="39" t="s">
        <v>553</v>
      </c>
      <c r="Y351" s="4">
        <f t="shared" si="20"/>
        <v>-13.27940000000001</v>
      </c>
      <c r="Z351" s="39">
        <f t="shared" si="21"/>
        <v>-159.35280000000012</v>
      </c>
      <c r="AA351" s="4">
        <f t="shared" si="22"/>
        <v>1448.6471999999999</v>
      </c>
      <c r="AB351" s="3">
        <f t="shared" si="23"/>
        <v>-0.11000111000111008</v>
      </c>
    </row>
    <row r="352" spans="1:28">
      <c r="A352" s="38">
        <v>44691</v>
      </c>
      <c r="B352" s="39" t="s">
        <v>57</v>
      </c>
      <c r="C352" s="2">
        <v>6</v>
      </c>
      <c r="D352" s="39" t="s">
        <v>70</v>
      </c>
      <c r="E352" s="39" t="s">
        <v>71</v>
      </c>
      <c r="F352" s="3">
        <v>0.01</v>
      </c>
      <c r="G352" s="39" t="s">
        <v>109</v>
      </c>
      <c r="H352" s="39" t="s">
        <v>119</v>
      </c>
      <c r="I352" s="39" t="s">
        <v>125</v>
      </c>
      <c r="J352" s="4">
        <v>6</v>
      </c>
      <c r="K352" s="4">
        <v>7.86</v>
      </c>
      <c r="L352" s="4">
        <v>36</v>
      </c>
      <c r="M352" s="4">
        <v>47.16</v>
      </c>
      <c r="N352">
        <v>10</v>
      </c>
      <c r="O352" s="39" t="s">
        <v>130</v>
      </c>
      <c r="P352" s="2">
        <v>2022</v>
      </c>
      <c r="Q352" s="4">
        <v>0.47160000000000002</v>
      </c>
      <c r="R352" s="4">
        <v>1.86</v>
      </c>
      <c r="S352" s="4">
        <v>11.16</v>
      </c>
      <c r="T352" s="3">
        <v>5.6603773584905606E-2</v>
      </c>
      <c r="U352" s="39" t="s">
        <v>149</v>
      </c>
      <c r="V352" s="39" t="b">
        <v>0</v>
      </c>
      <c r="W352" s="39" t="s">
        <v>186</v>
      </c>
      <c r="X352" s="39" t="s">
        <v>554</v>
      </c>
      <c r="Y352" s="4">
        <f t="shared" si="20"/>
        <v>1.7814000000000005</v>
      </c>
      <c r="Z352" s="39">
        <f t="shared" si="21"/>
        <v>10.688400000000003</v>
      </c>
      <c r="AA352" s="4">
        <f t="shared" si="22"/>
        <v>46.688399999999994</v>
      </c>
      <c r="AB352" s="3">
        <f t="shared" si="23"/>
        <v>0.22893052664045041</v>
      </c>
    </row>
    <row r="353" spans="1:28">
      <c r="A353" s="38">
        <v>44693</v>
      </c>
      <c r="B353" s="39" t="s">
        <v>51</v>
      </c>
      <c r="C353" s="2">
        <v>7</v>
      </c>
      <c r="D353" s="39" t="s">
        <v>71</v>
      </c>
      <c r="E353" s="39" t="s">
        <v>138</v>
      </c>
      <c r="F353" s="3">
        <v>0.45</v>
      </c>
      <c r="G353" s="39" t="s">
        <v>103</v>
      </c>
      <c r="H353" s="39" t="s">
        <v>120</v>
      </c>
      <c r="I353" s="39" t="s">
        <v>124</v>
      </c>
      <c r="J353" s="4">
        <v>44</v>
      </c>
      <c r="K353" s="4">
        <v>48.4</v>
      </c>
      <c r="L353" s="4">
        <v>308</v>
      </c>
      <c r="M353" s="4">
        <v>338.8</v>
      </c>
      <c r="N353">
        <v>12</v>
      </c>
      <c r="O353" s="39" t="s">
        <v>130</v>
      </c>
      <c r="P353" s="2">
        <v>2022</v>
      </c>
      <c r="Q353" s="4">
        <v>152.46</v>
      </c>
      <c r="R353" s="4">
        <v>4.4000000000000004</v>
      </c>
      <c r="S353" s="4">
        <v>30.8</v>
      </c>
      <c r="T353" s="3">
        <v>0.15966386554621845</v>
      </c>
      <c r="U353" s="39" t="s">
        <v>165</v>
      </c>
      <c r="V353" s="39" t="b">
        <v>1</v>
      </c>
      <c r="W353" s="39" t="s">
        <v>186</v>
      </c>
      <c r="X353" s="39" t="s">
        <v>555</v>
      </c>
      <c r="Y353" s="4">
        <f t="shared" si="20"/>
        <v>-17.380000000000003</v>
      </c>
      <c r="Z353" s="39">
        <f t="shared" si="21"/>
        <v>-121.66000000000003</v>
      </c>
      <c r="AA353" s="4">
        <f t="shared" si="22"/>
        <v>186.34</v>
      </c>
      <c r="AB353" s="3">
        <f t="shared" si="23"/>
        <v>-0.65289256198347123</v>
      </c>
    </row>
    <row r="354" spans="1:28">
      <c r="A354" s="38">
        <v>44694</v>
      </c>
      <c r="B354" s="39" t="s">
        <v>55</v>
      </c>
      <c r="C354" s="2">
        <v>5</v>
      </c>
      <c r="D354" s="39" t="s">
        <v>70</v>
      </c>
      <c r="E354" s="39" t="s">
        <v>71</v>
      </c>
      <c r="F354" s="3">
        <v>0.31</v>
      </c>
      <c r="G354" s="39" t="s">
        <v>107</v>
      </c>
      <c r="H354" s="39" t="s">
        <v>120</v>
      </c>
      <c r="I354" s="39" t="s">
        <v>123</v>
      </c>
      <c r="J354" s="4">
        <v>73</v>
      </c>
      <c r="K354" s="4">
        <v>94.17</v>
      </c>
      <c r="L354" s="4">
        <v>365</v>
      </c>
      <c r="M354" s="4">
        <v>470.85</v>
      </c>
      <c r="N354">
        <v>13</v>
      </c>
      <c r="O354" s="39" t="s">
        <v>130</v>
      </c>
      <c r="P354" s="2">
        <v>2022</v>
      </c>
      <c r="Q354" s="4">
        <v>145.96350000000001</v>
      </c>
      <c r="R354" s="4">
        <v>21.17</v>
      </c>
      <c r="S354" s="4">
        <v>105.85</v>
      </c>
      <c r="T354" s="3">
        <v>0.23664122137404583</v>
      </c>
      <c r="U354" s="39" t="s">
        <v>166</v>
      </c>
      <c r="V354" s="39" t="b">
        <v>0</v>
      </c>
      <c r="W354" s="39" t="s">
        <v>186</v>
      </c>
      <c r="X354" s="39" t="s">
        <v>556</v>
      </c>
      <c r="Y354" s="4">
        <f t="shared" si="20"/>
        <v>-8.0227000000000004</v>
      </c>
      <c r="Z354" s="39">
        <f t="shared" si="21"/>
        <v>-40.113500000000002</v>
      </c>
      <c r="AA354" s="4">
        <f t="shared" si="22"/>
        <v>324.88650000000001</v>
      </c>
      <c r="AB354" s="3">
        <f t="shared" si="23"/>
        <v>-0.12346927311538029</v>
      </c>
    </row>
    <row r="355" spans="1:28">
      <c r="A355" s="38">
        <v>44695</v>
      </c>
      <c r="B355" s="39" t="s">
        <v>45</v>
      </c>
      <c r="C355" s="2">
        <v>14</v>
      </c>
      <c r="D355" s="39" t="s">
        <v>70</v>
      </c>
      <c r="E355" s="39" t="s">
        <v>138</v>
      </c>
      <c r="F355" s="3">
        <v>0.11</v>
      </c>
      <c r="G355" s="39" t="s">
        <v>96</v>
      </c>
      <c r="H355" s="39" t="s">
        <v>119</v>
      </c>
      <c r="I355" s="39" t="s">
        <v>123</v>
      </c>
      <c r="J355" s="4">
        <v>83</v>
      </c>
      <c r="K355" s="4">
        <v>94.62</v>
      </c>
      <c r="L355" s="4">
        <v>1162</v>
      </c>
      <c r="M355" s="4">
        <v>1324.68</v>
      </c>
      <c r="N355">
        <v>14</v>
      </c>
      <c r="O355" s="39" t="s">
        <v>130</v>
      </c>
      <c r="P355" s="2">
        <v>2022</v>
      </c>
      <c r="Q355" s="4">
        <v>145.7148</v>
      </c>
      <c r="R355" s="4">
        <v>11.62</v>
      </c>
      <c r="S355" s="4">
        <v>162.68</v>
      </c>
      <c r="T355" s="3">
        <v>0.14529914529914525</v>
      </c>
      <c r="U355" s="39" t="s">
        <v>166</v>
      </c>
      <c r="V355" s="39" t="b">
        <v>1</v>
      </c>
      <c r="W355" s="39" t="s">
        <v>186</v>
      </c>
      <c r="X355" s="39" t="s">
        <v>557</v>
      </c>
      <c r="Y355" s="4">
        <f t="shared" si="20"/>
        <v>1.2118000000000109</v>
      </c>
      <c r="Z355" s="39">
        <f t="shared" si="21"/>
        <v>16.965200000000152</v>
      </c>
      <c r="AA355" s="4">
        <f t="shared" si="22"/>
        <v>1178.9652000000001</v>
      </c>
      <c r="AB355" s="3">
        <f t="shared" si="23"/>
        <v>1.4389907352651419E-2</v>
      </c>
    </row>
    <row r="356" spans="1:28">
      <c r="A356" s="38">
        <v>44696</v>
      </c>
      <c r="B356" s="39" t="s">
        <v>34</v>
      </c>
      <c r="C356" s="2">
        <v>5</v>
      </c>
      <c r="D356" s="39" t="s">
        <v>71</v>
      </c>
      <c r="E356" s="39" t="s">
        <v>71</v>
      </c>
      <c r="F356" s="3">
        <v>0.44</v>
      </c>
      <c r="G356" s="39" t="s">
        <v>84</v>
      </c>
      <c r="H356" s="39" t="s">
        <v>117</v>
      </c>
      <c r="I356" s="39" t="s">
        <v>124</v>
      </c>
      <c r="J356" s="4">
        <v>61</v>
      </c>
      <c r="K356" s="4">
        <v>76.25</v>
      </c>
      <c r="L356" s="4">
        <v>305</v>
      </c>
      <c r="M356" s="4">
        <v>381.25</v>
      </c>
      <c r="N356">
        <v>15</v>
      </c>
      <c r="O356" s="39" t="s">
        <v>130</v>
      </c>
      <c r="P356" s="2">
        <v>2022</v>
      </c>
      <c r="Q356" s="4">
        <v>167.75</v>
      </c>
      <c r="R356" s="4">
        <v>15.25</v>
      </c>
      <c r="S356" s="4">
        <v>76.25</v>
      </c>
      <c r="T356" s="3">
        <v>0.14529914529914531</v>
      </c>
      <c r="U356" s="39" t="s">
        <v>166</v>
      </c>
      <c r="V356" s="39" t="b">
        <v>0</v>
      </c>
      <c r="W356" s="39" t="s">
        <v>186</v>
      </c>
      <c r="X356" s="39" t="s">
        <v>558</v>
      </c>
      <c r="Y356" s="4">
        <f t="shared" si="20"/>
        <v>-18.299999999999997</v>
      </c>
      <c r="Z356" s="39">
        <f t="shared" si="21"/>
        <v>-91.499999999999986</v>
      </c>
      <c r="AA356" s="4">
        <f t="shared" si="22"/>
        <v>213.5</v>
      </c>
      <c r="AB356" s="3">
        <f t="shared" si="23"/>
        <v>-0.42857142857142849</v>
      </c>
    </row>
    <row r="357" spans="1:28">
      <c r="A357" s="38">
        <v>44697</v>
      </c>
      <c r="B357" s="39" t="s">
        <v>40</v>
      </c>
      <c r="C357" s="2">
        <v>13</v>
      </c>
      <c r="D357" s="39" t="s">
        <v>70</v>
      </c>
      <c r="E357" s="39" t="s">
        <v>138</v>
      </c>
      <c r="F357" s="3">
        <v>0.05</v>
      </c>
      <c r="G357" s="39" t="s">
        <v>90</v>
      </c>
      <c r="H357" s="39" t="s">
        <v>120</v>
      </c>
      <c r="I357" s="39" t="s">
        <v>122</v>
      </c>
      <c r="J357" s="4">
        <v>148</v>
      </c>
      <c r="K357" s="4">
        <v>164.28</v>
      </c>
      <c r="L357" s="4">
        <v>1924</v>
      </c>
      <c r="M357" s="4">
        <v>2135.64</v>
      </c>
      <c r="N357">
        <v>16</v>
      </c>
      <c r="O357" s="39" t="s">
        <v>130</v>
      </c>
      <c r="P357" s="2">
        <v>2022</v>
      </c>
      <c r="Q357" s="4">
        <v>106.782</v>
      </c>
      <c r="R357" s="4">
        <v>16.28</v>
      </c>
      <c r="S357" s="4">
        <v>211.64</v>
      </c>
      <c r="T357" s="3">
        <v>0.23664122137404575</v>
      </c>
      <c r="U357" s="39" t="s">
        <v>149</v>
      </c>
      <c r="V357" s="39" t="b">
        <v>1</v>
      </c>
      <c r="W357" s="39" t="s">
        <v>186</v>
      </c>
      <c r="X357" s="39" t="s">
        <v>559</v>
      </c>
      <c r="Y357" s="4">
        <f t="shared" si="20"/>
        <v>8.0660000000000025</v>
      </c>
      <c r="Z357" s="39">
        <f t="shared" si="21"/>
        <v>104.85800000000003</v>
      </c>
      <c r="AA357" s="4">
        <f t="shared" si="22"/>
        <v>2028.8579999999999</v>
      </c>
      <c r="AB357" s="3">
        <f t="shared" si="23"/>
        <v>5.1683262209578015E-2</v>
      </c>
    </row>
    <row r="358" spans="1:28">
      <c r="A358" s="38">
        <v>44697</v>
      </c>
      <c r="B358" s="39" t="s">
        <v>25</v>
      </c>
      <c r="C358" s="2">
        <v>13</v>
      </c>
      <c r="D358" s="39" t="s">
        <v>71</v>
      </c>
      <c r="E358" s="39" t="s">
        <v>71</v>
      </c>
      <c r="F358" s="3">
        <v>0.31</v>
      </c>
      <c r="G358" s="39" t="s">
        <v>78</v>
      </c>
      <c r="H358" s="39" t="s">
        <v>121</v>
      </c>
      <c r="I358" s="39" t="s">
        <v>123</v>
      </c>
      <c r="J358" s="4">
        <v>93</v>
      </c>
      <c r="K358" s="4">
        <v>104.16</v>
      </c>
      <c r="L358" s="4">
        <v>1209</v>
      </c>
      <c r="M358" s="4">
        <v>1354.08</v>
      </c>
      <c r="N358">
        <v>16</v>
      </c>
      <c r="O358" s="39" t="s">
        <v>130</v>
      </c>
      <c r="P358" s="2">
        <v>2022</v>
      </c>
      <c r="Q358" s="4">
        <v>419.76479999999998</v>
      </c>
      <c r="R358" s="4">
        <v>11.16</v>
      </c>
      <c r="S358" s="4">
        <v>145.08000000000001</v>
      </c>
      <c r="T358" s="3">
        <v>9.090909090909087E-2</v>
      </c>
      <c r="U358" s="39" t="s">
        <v>166</v>
      </c>
      <c r="V358" s="39" t="b">
        <v>0</v>
      </c>
      <c r="W358" s="39" t="s">
        <v>186</v>
      </c>
      <c r="X358" s="39" t="s">
        <v>560</v>
      </c>
      <c r="Y358" s="4">
        <f t="shared" si="20"/>
        <v>-21.129600000000011</v>
      </c>
      <c r="Z358" s="39">
        <f t="shared" si="21"/>
        <v>-274.68480000000011</v>
      </c>
      <c r="AA358" s="4">
        <f t="shared" si="22"/>
        <v>934.3152</v>
      </c>
      <c r="AB358" s="3">
        <f t="shared" si="23"/>
        <v>-0.29399585921325061</v>
      </c>
    </row>
    <row r="359" spans="1:28">
      <c r="A359" s="38">
        <v>44698</v>
      </c>
      <c r="B359" s="39" t="s">
        <v>46</v>
      </c>
      <c r="C359" s="2">
        <v>8</v>
      </c>
      <c r="D359" s="39" t="s">
        <v>70</v>
      </c>
      <c r="E359" s="39" t="s">
        <v>138</v>
      </c>
      <c r="F359" s="3">
        <v>0.08</v>
      </c>
      <c r="G359" s="39" t="s">
        <v>97</v>
      </c>
      <c r="H359" s="39" t="s">
        <v>121</v>
      </c>
      <c r="I359" s="39" t="s">
        <v>124</v>
      </c>
      <c r="J359" s="4">
        <v>48</v>
      </c>
      <c r="K359" s="4">
        <v>57.12</v>
      </c>
      <c r="L359" s="4">
        <v>384</v>
      </c>
      <c r="M359" s="4">
        <v>456.96</v>
      </c>
      <c r="N359">
        <v>17</v>
      </c>
      <c r="O359" s="39" t="s">
        <v>130</v>
      </c>
      <c r="P359" s="2">
        <v>2022</v>
      </c>
      <c r="Q359" s="4">
        <v>36.556800000000003</v>
      </c>
      <c r="R359" s="4">
        <v>9.1199999999999992</v>
      </c>
      <c r="S359" s="4">
        <v>72.959999999999994</v>
      </c>
      <c r="T359" s="3">
        <v>0.22480620155038761</v>
      </c>
      <c r="U359" s="39" t="s">
        <v>165</v>
      </c>
      <c r="V359" s="39" t="b">
        <v>1</v>
      </c>
      <c r="W359" s="39" t="s">
        <v>186</v>
      </c>
      <c r="X359" s="39" t="s">
        <v>561</v>
      </c>
      <c r="Y359" s="4">
        <f t="shared" si="20"/>
        <v>4.5503999999999962</v>
      </c>
      <c r="Z359" s="39">
        <f t="shared" si="21"/>
        <v>36.40319999999997</v>
      </c>
      <c r="AA359" s="4">
        <f t="shared" si="22"/>
        <v>420.40319999999997</v>
      </c>
      <c r="AB359" s="3">
        <f t="shared" si="23"/>
        <v>8.6591158202411339E-2</v>
      </c>
    </row>
    <row r="360" spans="1:28">
      <c r="A360" s="38">
        <v>44699</v>
      </c>
      <c r="B360" s="39" t="s">
        <v>46</v>
      </c>
      <c r="C360" s="2">
        <v>4</v>
      </c>
      <c r="D360" s="39" t="s">
        <v>68</v>
      </c>
      <c r="E360" s="39" t="s">
        <v>71</v>
      </c>
      <c r="F360" s="3">
        <v>0.18</v>
      </c>
      <c r="G360" s="39" t="s">
        <v>97</v>
      </c>
      <c r="H360" s="39" t="s">
        <v>121</v>
      </c>
      <c r="I360" s="39" t="s">
        <v>124</v>
      </c>
      <c r="J360" s="4">
        <v>48</v>
      </c>
      <c r="K360" s="4">
        <v>57.12</v>
      </c>
      <c r="L360" s="4">
        <v>192</v>
      </c>
      <c r="M360" s="4">
        <v>228.48</v>
      </c>
      <c r="N360">
        <v>18</v>
      </c>
      <c r="O360" s="39" t="s">
        <v>130</v>
      </c>
      <c r="P360" s="2">
        <v>2022</v>
      </c>
      <c r="Q360" s="4">
        <v>41.126399999999997</v>
      </c>
      <c r="R360" s="4">
        <v>9.1199999999999992</v>
      </c>
      <c r="S360" s="4">
        <v>36.479999999999997</v>
      </c>
      <c r="T360" s="3">
        <v>0.1228070175438597</v>
      </c>
      <c r="U360" s="39" t="s">
        <v>149</v>
      </c>
      <c r="V360" s="39" t="b">
        <v>0</v>
      </c>
      <c r="W360" s="39" t="s">
        <v>186</v>
      </c>
      <c r="X360" s="39" t="s">
        <v>562</v>
      </c>
      <c r="Y360" s="4">
        <f t="shared" si="20"/>
        <v>-1.1616</v>
      </c>
      <c r="Z360" s="39">
        <f t="shared" si="21"/>
        <v>-4.6463999999999999</v>
      </c>
      <c r="AA360" s="4">
        <f t="shared" si="22"/>
        <v>187.3536</v>
      </c>
      <c r="AB360" s="3">
        <f t="shared" si="23"/>
        <v>-2.4800163968026236E-2</v>
      </c>
    </row>
    <row r="361" spans="1:28">
      <c r="A361" s="38">
        <v>44699</v>
      </c>
      <c r="B361" s="39" t="s">
        <v>21</v>
      </c>
      <c r="C361" s="2">
        <v>8</v>
      </c>
      <c r="D361" s="39" t="s">
        <v>68</v>
      </c>
      <c r="E361" s="39" t="s">
        <v>71</v>
      </c>
      <c r="F361" s="3">
        <v>0.08</v>
      </c>
      <c r="G361" s="39" t="s">
        <v>74</v>
      </c>
      <c r="H361" s="39" t="s">
        <v>118</v>
      </c>
      <c r="I361" s="39" t="s">
        <v>123</v>
      </c>
      <c r="J361" s="4">
        <v>72</v>
      </c>
      <c r="K361" s="4">
        <v>79.92</v>
      </c>
      <c r="L361" s="4">
        <v>576</v>
      </c>
      <c r="M361" s="4">
        <v>639.36</v>
      </c>
      <c r="N361">
        <v>18</v>
      </c>
      <c r="O361" s="39" t="s">
        <v>130</v>
      </c>
      <c r="P361" s="2">
        <v>2022</v>
      </c>
      <c r="Q361" s="4">
        <v>51.148800000000001</v>
      </c>
      <c r="R361" s="4">
        <v>7.92</v>
      </c>
      <c r="S361" s="4">
        <v>63.36</v>
      </c>
      <c r="T361" s="3">
        <v>0.2</v>
      </c>
      <c r="U361" s="39" t="s">
        <v>166</v>
      </c>
      <c r="V361" s="39" t="b">
        <v>0</v>
      </c>
      <c r="W361" s="39" t="s">
        <v>186</v>
      </c>
      <c r="X361" s="39" t="s">
        <v>563</v>
      </c>
      <c r="Y361" s="4">
        <f t="shared" si="20"/>
        <v>1.5263999999999953</v>
      </c>
      <c r="Z361" s="39">
        <f t="shared" si="21"/>
        <v>12.211199999999963</v>
      </c>
      <c r="AA361" s="4">
        <f t="shared" si="22"/>
        <v>588.21119999999996</v>
      </c>
      <c r="AB361" s="3">
        <f t="shared" si="23"/>
        <v>2.0759890325107656E-2</v>
      </c>
    </row>
    <row r="362" spans="1:28">
      <c r="A362" s="38">
        <v>44701</v>
      </c>
      <c r="B362" s="39" t="s">
        <v>31</v>
      </c>
      <c r="C362" s="2">
        <v>15</v>
      </c>
      <c r="D362" s="39" t="s">
        <v>71</v>
      </c>
      <c r="E362" s="39" t="s">
        <v>138</v>
      </c>
      <c r="F362" s="3">
        <v>0.39</v>
      </c>
      <c r="G362" s="39" t="s">
        <v>81</v>
      </c>
      <c r="H362" s="39" t="s">
        <v>118</v>
      </c>
      <c r="I362" s="39" t="s">
        <v>123</v>
      </c>
      <c r="J362" s="4">
        <v>76</v>
      </c>
      <c r="K362" s="4">
        <v>82.08</v>
      </c>
      <c r="L362" s="4">
        <v>1140</v>
      </c>
      <c r="M362" s="4">
        <v>1231.2</v>
      </c>
      <c r="N362">
        <v>20</v>
      </c>
      <c r="O362" s="39" t="s">
        <v>130</v>
      </c>
      <c r="P362" s="2">
        <v>2022</v>
      </c>
      <c r="Q362" s="4">
        <v>480.16800000000001</v>
      </c>
      <c r="R362" s="4">
        <v>6.08</v>
      </c>
      <c r="S362" s="4">
        <v>91.2</v>
      </c>
      <c r="T362" s="3">
        <v>0.10714285714285711</v>
      </c>
      <c r="U362" s="39" t="s">
        <v>166</v>
      </c>
      <c r="V362" s="39" t="b">
        <v>1</v>
      </c>
      <c r="W362" s="39" t="s">
        <v>186</v>
      </c>
      <c r="X362" s="39" t="s">
        <v>564</v>
      </c>
      <c r="Y362" s="4">
        <f t="shared" si="20"/>
        <v>-25.931200000000004</v>
      </c>
      <c r="Z362" s="39">
        <f t="shared" si="21"/>
        <v>-388.96800000000007</v>
      </c>
      <c r="AA362" s="4">
        <f t="shared" si="22"/>
        <v>751.03200000000004</v>
      </c>
      <c r="AB362" s="3">
        <f t="shared" si="23"/>
        <v>-0.51791135397692778</v>
      </c>
    </row>
    <row r="363" spans="1:28">
      <c r="A363" s="38">
        <v>44703</v>
      </c>
      <c r="B363" s="39" t="s">
        <v>47</v>
      </c>
      <c r="C363" s="2">
        <v>12</v>
      </c>
      <c r="D363" s="39" t="s">
        <v>70</v>
      </c>
      <c r="E363" s="39" t="s">
        <v>71</v>
      </c>
      <c r="F363" s="3">
        <v>0.03</v>
      </c>
      <c r="G363" s="39" t="s">
        <v>98</v>
      </c>
      <c r="H363" s="39" t="s">
        <v>120</v>
      </c>
      <c r="I363" s="39" t="s">
        <v>125</v>
      </c>
      <c r="J363" s="4">
        <v>12</v>
      </c>
      <c r="K363" s="4">
        <v>15.72</v>
      </c>
      <c r="L363" s="4">
        <v>144</v>
      </c>
      <c r="M363" s="4">
        <v>188.64</v>
      </c>
      <c r="N363">
        <v>22</v>
      </c>
      <c r="O363" s="39" t="s">
        <v>130</v>
      </c>
      <c r="P363" s="2">
        <v>2022</v>
      </c>
      <c r="Q363" s="4">
        <v>5.6592000000000002</v>
      </c>
      <c r="R363" s="4">
        <v>3.72</v>
      </c>
      <c r="S363" s="4">
        <v>44.64</v>
      </c>
      <c r="T363" s="3">
        <v>9.9099099099099114E-2</v>
      </c>
      <c r="U363" s="39" t="s">
        <v>166</v>
      </c>
      <c r="V363" s="39" t="b">
        <v>0</v>
      </c>
      <c r="W363" s="39" t="s">
        <v>186</v>
      </c>
      <c r="X363" s="39" t="s">
        <v>565</v>
      </c>
      <c r="Y363" s="4">
        <f t="shared" si="20"/>
        <v>3.2484000000000002</v>
      </c>
      <c r="Z363" s="39">
        <f t="shared" si="21"/>
        <v>38.980800000000002</v>
      </c>
      <c r="AA363" s="4">
        <f t="shared" si="22"/>
        <v>182.98079999999999</v>
      </c>
      <c r="AB363" s="3">
        <f t="shared" si="23"/>
        <v>0.21303218698355239</v>
      </c>
    </row>
    <row r="364" spans="1:28">
      <c r="A364" s="38">
        <v>44706</v>
      </c>
      <c r="B364" s="39" t="s">
        <v>49</v>
      </c>
      <c r="C364" s="2">
        <v>7</v>
      </c>
      <c r="D364" s="39" t="s">
        <v>71</v>
      </c>
      <c r="E364" s="39" t="s">
        <v>71</v>
      </c>
      <c r="F364" s="3">
        <v>0.28999999999999998</v>
      </c>
      <c r="G364" s="39" t="s">
        <v>101</v>
      </c>
      <c r="H364" s="39" t="s">
        <v>119</v>
      </c>
      <c r="I364" s="39" t="s">
        <v>123</v>
      </c>
      <c r="J364" s="4">
        <v>105</v>
      </c>
      <c r="K364" s="4">
        <v>142.80000000000001</v>
      </c>
      <c r="L364" s="4">
        <v>735</v>
      </c>
      <c r="M364" s="4">
        <v>999.6</v>
      </c>
      <c r="N364">
        <v>25</v>
      </c>
      <c r="O364" s="39" t="s">
        <v>130</v>
      </c>
      <c r="P364" s="2">
        <v>2022</v>
      </c>
      <c r="Q364" s="4">
        <v>289.88400000000001</v>
      </c>
      <c r="R364" s="4">
        <v>37.799999999999997</v>
      </c>
      <c r="S364" s="4">
        <v>264.60000000000002</v>
      </c>
      <c r="T364" s="3">
        <v>0.15966386554621845</v>
      </c>
      <c r="U364" s="39" t="s">
        <v>149</v>
      </c>
      <c r="V364" s="39" t="b">
        <v>0</v>
      </c>
      <c r="W364" s="39" t="s">
        <v>186</v>
      </c>
      <c r="X364" s="39" t="s">
        <v>566</v>
      </c>
      <c r="Y364" s="4">
        <f t="shared" si="20"/>
        <v>-3.6119999999999948</v>
      </c>
      <c r="Z364" s="39">
        <f t="shared" si="21"/>
        <v>-25.283999999999963</v>
      </c>
      <c r="AA364" s="4">
        <f t="shared" si="22"/>
        <v>709.71600000000001</v>
      </c>
      <c r="AB364" s="3">
        <f t="shared" si="23"/>
        <v>-3.5625517812758856E-2</v>
      </c>
    </row>
    <row r="365" spans="1:28">
      <c r="A365" s="38">
        <v>44707</v>
      </c>
      <c r="B365" s="39" t="s">
        <v>53</v>
      </c>
      <c r="C365" s="2">
        <v>2</v>
      </c>
      <c r="D365" s="39" t="s">
        <v>70</v>
      </c>
      <c r="E365" s="39" t="s">
        <v>71</v>
      </c>
      <c r="F365" s="3">
        <v>0.12</v>
      </c>
      <c r="G365" s="39" t="s">
        <v>105</v>
      </c>
      <c r="H365" s="39" t="s">
        <v>121</v>
      </c>
      <c r="I365" s="39" t="s">
        <v>125</v>
      </c>
      <c r="J365" s="4">
        <v>37</v>
      </c>
      <c r="K365" s="4">
        <v>41.81</v>
      </c>
      <c r="L365" s="4">
        <v>74</v>
      </c>
      <c r="M365" s="4">
        <v>83.62</v>
      </c>
      <c r="N365">
        <v>26</v>
      </c>
      <c r="O365" s="39" t="s">
        <v>130</v>
      </c>
      <c r="P365" s="2">
        <v>2022</v>
      </c>
      <c r="Q365" s="4">
        <v>10.0344</v>
      </c>
      <c r="R365" s="4">
        <v>4.8099999999999996</v>
      </c>
      <c r="S365" s="4">
        <v>9.6199999999999992</v>
      </c>
      <c r="T365" s="3">
        <v>0.15966386554621845</v>
      </c>
      <c r="U365" s="39" t="s">
        <v>166</v>
      </c>
      <c r="V365" s="39" t="b">
        <v>0</v>
      </c>
      <c r="W365" s="39" t="s">
        <v>186</v>
      </c>
      <c r="X365" s="39" t="s">
        <v>568</v>
      </c>
      <c r="Y365" s="4">
        <f t="shared" si="20"/>
        <v>-0.20720000000000027</v>
      </c>
      <c r="Z365" s="39">
        <f t="shared" si="21"/>
        <v>-0.41440000000000055</v>
      </c>
      <c r="AA365" s="4">
        <f t="shared" si="22"/>
        <v>73.585599999999999</v>
      </c>
      <c r="AB365" s="3">
        <f t="shared" si="23"/>
        <v>-5.6315366049879403E-3</v>
      </c>
    </row>
    <row r="366" spans="1:28">
      <c r="A366" s="38">
        <v>44707</v>
      </c>
      <c r="B366" s="39" t="s">
        <v>46</v>
      </c>
      <c r="C366" s="2">
        <v>2</v>
      </c>
      <c r="D366" s="39" t="s">
        <v>71</v>
      </c>
      <c r="E366" s="39" t="s">
        <v>71</v>
      </c>
      <c r="F366" s="3">
        <v>0.51</v>
      </c>
      <c r="G366" s="39" t="s">
        <v>97</v>
      </c>
      <c r="H366" s="39" t="s">
        <v>121</v>
      </c>
      <c r="I366" s="39" t="s">
        <v>124</v>
      </c>
      <c r="J366" s="4">
        <v>48</v>
      </c>
      <c r="K366" s="4">
        <v>57.12</v>
      </c>
      <c r="L366" s="4">
        <v>96</v>
      </c>
      <c r="M366" s="4">
        <v>114.24</v>
      </c>
      <c r="N366">
        <v>26</v>
      </c>
      <c r="O366" s="39" t="s">
        <v>130</v>
      </c>
      <c r="P366" s="2">
        <v>2022</v>
      </c>
      <c r="Q366" s="4">
        <v>58.2624</v>
      </c>
      <c r="R366" s="4">
        <v>9.1199999999999992</v>
      </c>
      <c r="S366" s="4">
        <v>18.239999999999998</v>
      </c>
      <c r="T366" s="3">
        <v>9.9099099099099114E-2</v>
      </c>
      <c r="U366" s="39" t="s">
        <v>166</v>
      </c>
      <c r="V366" s="39" t="b">
        <v>0</v>
      </c>
      <c r="W366" s="39" t="s">
        <v>186</v>
      </c>
      <c r="X366" s="39" t="s">
        <v>567</v>
      </c>
      <c r="Y366" s="4">
        <f t="shared" si="20"/>
        <v>-20.011200000000002</v>
      </c>
      <c r="Z366" s="39">
        <f t="shared" si="21"/>
        <v>-40.022400000000005</v>
      </c>
      <c r="AA366" s="4">
        <f t="shared" si="22"/>
        <v>55.977599999999995</v>
      </c>
      <c r="AB366" s="3">
        <f t="shared" si="23"/>
        <v>-0.71497170296690116</v>
      </c>
    </row>
    <row r="367" spans="1:28">
      <c r="A367" s="38">
        <v>44709</v>
      </c>
      <c r="B367" s="39" t="s">
        <v>61</v>
      </c>
      <c r="C367" s="2">
        <v>10</v>
      </c>
      <c r="D367" s="39" t="s">
        <v>68</v>
      </c>
      <c r="E367" s="39" t="s">
        <v>138</v>
      </c>
      <c r="F367" s="3">
        <v>0.5</v>
      </c>
      <c r="G367" s="39" t="s">
        <v>114</v>
      </c>
      <c r="H367" s="39" t="s">
        <v>118</v>
      </c>
      <c r="I367" s="39" t="s">
        <v>122</v>
      </c>
      <c r="J367" s="4">
        <v>138</v>
      </c>
      <c r="K367" s="4">
        <v>173.88</v>
      </c>
      <c r="L367" s="4">
        <v>1380</v>
      </c>
      <c r="M367" s="4">
        <v>1738.8</v>
      </c>
      <c r="N367">
        <v>28</v>
      </c>
      <c r="O367" s="39" t="s">
        <v>130</v>
      </c>
      <c r="P367" s="2">
        <v>2022</v>
      </c>
      <c r="Q367" s="4">
        <v>869.4</v>
      </c>
      <c r="R367" s="4">
        <v>35.880000000000003</v>
      </c>
      <c r="S367" s="4">
        <v>358.8</v>
      </c>
      <c r="T367" s="3">
        <v>7.4074074074074056E-2</v>
      </c>
      <c r="U367" s="39" t="s">
        <v>166</v>
      </c>
      <c r="V367" s="39" t="b">
        <v>1</v>
      </c>
      <c r="W367" s="39" t="s">
        <v>186</v>
      </c>
      <c r="X367" s="39" t="s">
        <v>573</v>
      </c>
      <c r="Y367" s="4">
        <f t="shared" si="20"/>
        <v>-51.06</v>
      </c>
      <c r="Z367" s="39">
        <f t="shared" si="21"/>
        <v>-510.6</v>
      </c>
      <c r="AA367" s="4">
        <f t="shared" si="22"/>
        <v>869.4</v>
      </c>
      <c r="AB367" s="3">
        <f t="shared" si="23"/>
        <v>-0.58730158730158732</v>
      </c>
    </row>
    <row r="368" spans="1:28">
      <c r="A368" s="38">
        <v>44709</v>
      </c>
      <c r="B368" s="39" t="s">
        <v>45</v>
      </c>
      <c r="C368" s="2">
        <v>5</v>
      </c>
      <c r="D368" s="39" t="s">
        <v>68</v>
      </c>
      <c r="E368" s="39" t="s">
        <v>71</v>
      </c>
      <c r="F368" s="3">
        <v>0.43</v>
      </c>
      <c r="G368" s="39" t="s">
        <v>96</v>
      </c>
      <c r="H368" s="39" t="s">
        <v>119</v>
      </c>
      <c r="I368" s="39" t="s">
        <v>123</v>
      </c>
      <c r="J368" s="4">
        <v>83</v>
      </c>
      <c r="K368" s="4">
        <v>94.62</v>
      </c>
      <c r="L368" s="4">
        <v>415</v>
      </c>
      <c r="M368" s="4">
        <v>473.1</v>
      </c>
      <c r="N368">
        <v>28</v>
      </c>
      <c r="O368" s="39" t="s">
        <v>130</v>
      </c>
      <c r="P368" s="2">
        <v>2022</v>
      </c>
      <c r="Q368" s="4">
        <v>203.43299999999999</v>
      </c>
      <c r="R368" s="4">
        <v>11.62</v>
      </c>
      <c r="S368" s="4">
        <v>58.1</v>
      </c>
      <c r="T368" s="3">
        <v>0.23664122137404586</v>
      </c>
      <c r="U368" s="39" t="s">
        <v>166</v>
      </c>
      <c r="V368" s="39" t="b">
        <v>0</v>
      </c>
      <c r="W368" s="39" t="s">
        <v>186</v>
      </c>
      <c r="X368" s="39" t="s">
        <v>570</v>
      </c>
      <c r="Y368" s="4">
        <f t="shared" si="20"/>
        <v>-29.066599999999994</v>
      </c>
      <c r="Z368" s="39">
        <f t="shared" si="21"/>
        <v>-145.33299999999997</v>
      </c>
      <c r="AA368" s="4">
        <f t="shared" si="22"/>
        <v>269.66700000000003</v>
      </c>
      <c r="AB368" s="3">
        <f t="shared" si="23"/>
        <v>-0.53893505694059696</v>
      </c>
    </row>
    <row r="369" spans="1:28">
      <c r="A369" s="38">
        <v>44709</v>
      </c>
      <c r="B369" s="39" t="s">
        <v>40</v>
      </c>
      <c r="C369" s="2">
        <v>9</v>
      </c>
      <c r="D369" s="39" t="s">
        <v>71</v>
      </c>
      <c r="E369" s="39" t="s">
        <v>138</v>
      </c>
      <c r="F369" s="3">
        <v>0.23</v>
      </c>
      <c r="G369" s="39" t="s">
        <v>90</v>
      </c>
      <c r="H369" s="39" t="s">
        <v>120</v>
      </c>
      <c r="I369" s="39" t="s">
        <v>122</v>
      </c>
      <c r="J369" s="4">
        <v>148</v>
      </c>
      <c r="K369" s="4">
        <v>164.28</v>
      </c>
      <c r="L369" s="4">
        <v>1332</v>
      </c>
      <c r="M369" s="4">
        <v>1478.52</v>
      </c>
      <c r="N369">
        <v>28</v>
      </c>
      <c r="O369" s="39" t="s">
        <v>130</v>
      </c>
      <c r="P369" s="2">
        <v>2022</v>
      </c>
      <c r="Q369" s="4">
        <v>340.05959999999999</v>
      </c>
      <c r="R369" s="4">
        <v>16.28</v>
      </c>
      <c r="S369" s="4">
        <v>146.52000000000001</v>
      </c>
      <c r="T369" s="3">
        <v>0.26470588235294124</v>
      </c>
      <c r="U369" s="39" t="s">
        <v>149</v>
      </c>
      <c r="V369" s="39" t="b">
        <v>1</v>
      </c>
      <c r="W369" s="39" t="s">
        <v>186</v>
      </c>
      <c r="X369" s="39" t="s">
        <v>571</v>
      </c>
      <c r="Y369" s="4">
        <f t="shared" si="20"/>
        <v>-21.504400000000004</v>
      </c>
      <c r="Z369" s="39">
        <f t="shared" si="21"/>
        <v>-193.53960000000004</v>
      </c>
      <c r="AA369" s="4">
        <f t="shared" si="22"/>
        <v>1138.4603999999999</v>
      </c>
      <c r="AB369" s="3">
        <f t="shared" si="23"/>
        <v>-0.17000117000117004</v>
      </c>
    </row>
    <row r="370" spans="1:28">
      <c r="A370" s="38">
        <v>44709</v>
      </c>
      <c r="B370" s="39" t="s">
        <v>23</v>
      </c>
      <c r="C370" s="2">
        <v>12</v>
      </c>
      <c r="D370" s="39" t="s">
        <v>71</v>
      </c>
      <c r="E370" s="39" t="s">
        <v>71</v>
      </c>
      <c r="F370" s="3">
        <v>0.22</v>
      </c>
      <c r="G370" s="39" t="s">
        <v>76</v>
      </c>
      <c r="H370" s="39" t="s">
        <v>119</v>
      </c>
      <c r="I370" s="39" t="s">
        <v>124</v>
      </c>
      <c r="J370" s="4">
        <v>44</v>
      </c>
      <c r="K370" s="4">
        <v>48.84</v>
      </c>
      <c r="L370" s="4">
        <v>528</v>
      </c>
      <c r="M370" s="4">
        <v>586.08000000000004</v>
      </c>
      <c r="N370">
        <v>28</v>
      </c>
      <c r="O370" s="39" t="s">
        <v>130</v>
      </c>
      <c r="P370" s="2">
        <v>2022</v>
      </c>
      <c r="Q370" s="4">
        <v>128.9376</v>
      </c>
      <c r="R370" s="4">
        <v>4.84</v>
      </c>
      <c r="S370" s="4">
        <v>58.08</v>
      </c>
      <c r="T370" s="3">
        <v>0.11504424778761067</v>
      </c>
      <c r="U370" s="39" t="s">
        <v>166</v>
      </c>
      <c r="V370" s="39" t="b">
        <v>0</v>
      </c>
      <c r="W370" s="39" t="s">
        <v>186</v>
      </c>
      <c r="X370" s="39" t="s">
        <v>569</v>
      </c>
      <c r="Y370" s="4">
        <f t="shared" si="20"/>
        <v>-5.9047999999999945</v>
      </c>
      <c r="Z370" s="39">
        <f t="shared" si="21"/>
        <v>-70.857599999999934</v>
      </c>
      <c r="AA370" s="4">
        <f t="shared" si="22"/>
        <v>457.14240000000007</v>
      </c>
      <c r="AB370" s="3">
        <f t="shared" si="23"/>
        <v>-0.15500115500115483</v>
      </c>
    </row>
    <row r="371" spans="1:28">
      <c r="A371" s="38">
        <v>44709</v>
      </c>
      <c r="B371" s="39" t="s">
        <v>34</v>
      </c>
      <c r="C371" s="2">
        <v>14</v>
      </c>
      <c r="D371" s="39" t="s">
        <v>70</v>
      </c>
      <c r="E371" s="39" t="s">
        <v>138</v>
      </c>
      <c r="F371" s="3">
        <v>0.17</v>
      </c>
      <c r="G371" s="39" t="s">
        <v>84</v>
      </c>
      <c r="H371" s="39" t="s">
        <v>117</v>
      </c>
      <c r="I371" s="39" t="s">
        <v>124</v>
      </c>
      <c r="J371" s="4">
        <v>61</v>
      </c>
      <c r="K371" s="4">
        <v>76.25</v>
      </c>
      <c r="L371" s="4">
        <v>854</v>
      </c>
      <c r="M371" s="4">
        <v>1067.5</v>
      </c>
      <c r="N371">
        <v>28</v>
      </c>
      <c r="O371" s="39" t="s">
        <v>130</v>
      </c>
      <c r="P371" s="2">
        <v>2022</v>
      </c>
      <c r="Q371" s="4">
        <v>181.47499999999999</v>
      </c>
      <c r="R371" s="4">
        <v>15.25</v>
      </c>
      <c r="S371" s="4">
        <v>213.5</v>
      </c>
      <c r="T371" s="3">
        <v>0.15966386554621845</v>
      </c>
      <c r="U371" s="39" t="s">
        <v>149</v>
      </c>
      <c r="V371" s="39" t="b">
        <v>1</v>
      </c>
      <c r="W371" s="39" t="s">
        <v>186</v>
      </c>
      <c r="X371" s="39" t="s">
        <v>572</v>
      </c>
      <c r="Y371" s="4">
        <f t="shared" si="20"/>
        <v>2.2875000000000014</v>
      </c>
      <c r="Z371" s="39">
        <f t="shared" si="21"/>
        <v>32.02500000000002</v>
      </c>
      <c r="AA371" s="4">
        <f t="shared" si="22"/>
        <v>886.02499999999998</v>
      </c>
      <c r="AB371" s="3">
        <f t="shared" si="23"/>
        <v>3.6144578313253038E-2</v>
      </c>
    </row>
    <row r="372" spans="1:28">
      <c r="A372" s="38">
        <v>44711</v>
      </c>
      <c r="B372" s="39" t="s">
        <v>31</v>
      </c>
      <c r="C372" s="2">
        <v>9</v>
      </c>
      <c r="D372" s="39" t="s">
        <v>70</v>
      </c>
      <c r="E372" s="39" t="s">
        <v>71</v>
      </c>
      <c r="F372" s="3">
        <v>0.21</v>
      </c>
      <c r="G372" s="39" t="s">
        <v>81</v>
      </c>
      <c r="H372" s="39" t="s">
        <v>118</v>
      </c>
      <c r="I372" s="39" t="s">
        <v>123</v>
      </c>
      <c r="J372" s="4">
        <v>76</v>
      </c>
      <c r="K372" s="4">
        <v>82.08</v>
      </c>
      <c r="L372" s="4">
        <v>684</v>
      </c>
      <c r="M372" s="4">
        <v>738.72</v>
      </c>
      <c r="N372">
        <v>30</v>
      </c>
      <c r="O372" s="39" t="s">
        <v>130</v>
      </c>
      <c r="P372" s="2">
        <v>2022</v>
      </c>
      <c r="Q372" s="4">
        <v>155.13120000000001</v>
      </c>
      <c r="R372" s="4">
        <v>6.08</v>
      </c>
      <c r="S372" s="4">
        <v>54.72</v>
      </c>
      <c r="T372" s="3">
        <v>9.9099099099099155E-2</v>
      </c>
      <c r="U372" s="39" t="s">
        <v>166</v>
      </c>
      <c r="V372" s="39" t="b">
        <v>0</v>
      </c>
      <c r="W372" s="39" t="s">
        <v>186</v>
      </c>
      <c r="X372" s="39" t="s">
        <v>576</v>
      </c>
      <c r="Y372" s="4">
        <f t="shared" si="20"/>
        <v>-11.156800000000004</v>
      </c>
      <c r="Z372" s="39">
        <f t="shared" si="21"/>
        <v>-100.41120000000004</v>
      </c>
      <c r="AA372" s="4">
        <f t="shared" si="22"/>
        <v>583.58879999999999</v>
      </c>
      <c r="AB372" s="3">
        <f t="shared" si="23"/>
        <v>-0.17205813408345061</v>
      </c>
    </row>
    <row r="373" spans="1:28">
      <c r="A373" s="38">
        <v>44711</v>
      </c>
      <c r="B373" s="39" t="s">
        <v>44</v>
      </c>
      <c r="C373" s="2">
        <v>4</v>
      </c>
      <c r="D373" s="39" t="s">
        <v>68</v>
      </c>
      <c r="E373" s="39" t="s">
        <v>138</v>
      </c>
      <c r="F373" s="3">
        <v>0.16</v>
      </c>
      <c r="G373" s="39" t="s">
        <v>95</v>
      </c>
      <c r="H373" s="39" t="s">
        <v>119</v>
      </c>
      <c r="I373" s="39" t="s">
        <v>122</v>
      </c>
      <c r="J373" s="4">
        <v>133</v>
      </c>
      <c r="K373" s="4">
        <v>155.61000000000001</v>
      </c>
      <c r="L373" s="4">
        <v>532</v>
      </c>
      <c r="M373" s="4">
        <v>622.44000000000005</v>
      </c>
      <c r="N373">
        <v>30</v>
      </c>
      <c r="O373" s="39" t="s">
        <v>130</v>
      </c>
      <c r="P373" s="2">
        <v>2022</v>
      </c>
      <c r="Q373" s="4">
        <v>99.590400000000002</v>
      </c>
      <c r="R373" s="4">
        <v>22.61</v>
      </c>
      <c r="S373" s="4">
        <v>90.44</v>
      </c>
      <c r="T373" s="3">
        <v>0.1228070175438597</v>
      </c>
      <c r="U373" s="39" t="s">
        <v>149</v>
      </c>
      <c r="V373" s="39" t="b">
        <v>1</v>
      </c>
      <c r="W373" s="39" t="s">
        <v>186</v>
      </c>
      <c r="X373" s="39" t="s">
        <v>574</v>
      </c>
      <c r="Y373" s="4">
        <f t="shared" si="20"/>
        <v>-2.2875999999999976</v>
      </c>
      <c r="Z373" s="39">
        <f t="shared" si="21"/>
        <v>-9.1503999999999905</v>
      </c>
      <c r="AA373" s="4">
        <f t="shared" si="22"/>
        <v>522.84960000000001</v>
      </c>
      <c r="AB373" s="3">
        <f t="shared" si="23"/>
        <v>-1.7501017501017482E-2</v>
      </c>
    </row>
    <row r="374" spans="1:28">
      <c r="A374" s="38">
        <v>44711</v>
      </c>
      <c r="B374" s="39" t="s">
        <v>58</v>
      </c>
      <c r="C374" s="2">
        <v>3</v>
      </c>
      <c r="D374" s="39" t="s">
        <v>71</v>
      </c>
      <c r="E374" s="39" t="s">
        <v>138</v>
      </c>
      <c r="F374" s="3">
        <v>0.31</v>
      </c>
      <c r="G374" s="39" t="s">
        <v>110</v>
      </c>
      <c r="H374" s="39" t="s">
        <v>121</v>
      </c>
      <c r="I374" s="39" t="s">
        <v>123</v>
      </c>
      <c r="J374" s="4">
        <v>95</v>
      </c>
      <c r="K374" s="4">
        <v>119.7</v>
      </c>
      <c r="L374" s="4">
        <v>285</v>
      </c>
      <c r="M374" s="4">
        <v>359.1</v>
      </c>
      <c r="N374">
        <v>30</v>
      </c>
      <c r="O374" s="39" t="s">
        <v>130</v>
      </c>
      <c r="P374" s="2">
        <v>2022</v>
      </c>
      <c r="Q374" s="4">
        <v>111.321</v>
      </c>
      <c r="R374" s="4">
        <v>24.7</v>
      </c>
      <c r="S374" s="4">
        <v>74.099999999999994</v>
      </c>
      <c r="T374" s="3">
        <v>9.9099099099099114E-2</v>
      </c>
      <c r="U374" s="39" t="s">
        <v>166</v>
      </c>
      <c r="V374" s="39" t="b">
        <v>1</v>
      </c>
      <c r="W374" s="39" t="s">
        <v>186</v>
      </c>
      <c r="X374" s="39" t="s">
        <v>575</v>
      </c>
      <c r="Y374" s="4">
        <f t="shared" si="20"/>
        <v>-12.406999999999996</v>
      </c>
      <c r="Z374" s="39">
        <f t="shared" si="21"/>
        <v>-37.220999999999989</v>
      </c>
      <c r="AA374" s="4">
        <f t="shared" si="22"/>
        <v>247.77900000000002</v>
      </c>
      <c r="AB374" s="3">
        <f t="shared" si="23"/>
        <v>-0.1502185415228893</v>
      </c>
    </row>
    <row r="375" spans="1:28">
      <c r="A375" s="38">
        <v>44715</v>
      </c>
      <c r="B375" s="39" t="s">
        <v>45</v>
      </c>
      <c r="C375" s="2">
        <v>14</v>
      </c>
      <c r="D375" s="39" t="s">
        <v>71</v>
      </c>
      <c r="E375" s="39" t="s">
        <v>71</v>
      </c>
      <c r="F375" s="3">
        <v>0.03</v>
      </c>
      <c r="G375" s="39" t="s">
        <v>96</v>
      </c>
      <c r="H375" s="39" t="s">
        <v>119</v>
      </c>
      <c r="I375" s="39" t="s">
        <v>123</v>
      </c>
      <c r="J375" s="4">
        <v>83</v>
      </c>
      <c r="K375" s="4">
        <v>94.62</v>
      </c>
      <c r="L375" s="4">
        <v>1162</v>
      </c>
      <c r="M375" s="4">
        <v>1324.68</v>
      </c>
      <c r="N375">
        <v>3</v>
      </c>
      <c r="O375" s="39" t="s">
        <v>131</v>
      </c>
      <c r="P375" s="2">
        <v>2022</v>
      </c>
      <c r="Q375" s="4">
        <v>39.740400000000001</v>
      </c>
      <c r="R375" s="4">
        <v>11.62</v>
      </c>
      <c r="S375" s="4">
        <v>162.68</v>
      </c>
      <c r="T375" s="3">
        <v>0.2</v>
      </c>
      <c r="U375" s="39" t="s">
        <v>166</v>
      </c>
      <c r="V375" s="39" t="b">
        <v>0</v>
      </c>
      <c r="W375" s="39" t="s">
        <v>182</v>
      </c>
      <c r="X375" s="39" t="s">
        <v>577</v>
      </c>
      <c r="Y375" s="4">
        <f t="shared" si="20"/>
        <v>8.781400000000005</v>
      </c>
      <c r="Z375" s="39">
        <f t="shared" si="21"/>
        <v>122.93960000000007</v>
      </c>
      <c r="AA375" s="4">
        <f t="shared" si="22"/>
        <v>1284.9396000000002</v>
      </c>
      <c r="AB375" s="3">
        <f t="shared" si="23"/>
        <v>9.5677337674082152E-2</v>
      </c>
    </row>
    <row r="376" spans="1:28">
      <c r="A376" s="38">
        <v>44722</v>
      </c>
      <c r="B376" s="39" t="s">
        <v>53</v>
      </c>
      <c r="C376" s="2">
        <v>8</v>
      </c>
      <c r="D376" s="39" t="s">
        <v>68</v>
      </c>
      <c r="E376" s="39" t="s">
        <v>71</v>
      </c>
      <c r="F376" s="3">
        <v>0.32</v>
      </c>
      <c r="G376" s="39" t="s">
        <v>105</v>
      </c>
      <c r="H376" s="39" t="s">
        <v>121</v>
      </c>
      <c r="I376" s="39" t="s">
        <v>125</v>
      </c>
      <c r="J376" s="4">
        <v>37</v>
      </c>
      <c r="K376" s="4">
        <v>41.81</v>
      </c>
      <c r="L376" s="4">
        <v>296</v>
      </c>
      <c r="M376" s="4">
        <v>334.48</v>
      </c>
      <c r="N376">
        <v>10</v>
      </c>
      <c r="O376" s="39" t="s">
        <v>131</v>
      </c>
      <c r="P376" s="2">
        <v>2022</v>
      </c>
      <c r="Q376" s="4">
        <v>107.03360000000001</v>
      </c>
      <c r="R376" s="4">
        <v>4.8099999999999996</v>
      </c>
      <c r="S376" s="4">
        <v>38.479999999999997</v>
      </c>
      <c r="T376" s="3">
        <v>0.20634920634920634</v>
      </c>
      <c r="U376" s="39" t="s">
        <v>166</v>
      </c>
      <c r="V376" s="39" t="b">
        <v>0</v>
      </c>
      <c r="W376" s="39" t="s">
        <v>182</v>
      </c>
      <c r="X376" s="39" t="s">
        <v>578</v>
      </c>
      <c r="Y376" s="4">
        <f t="shared" si="20"/>
        <v>-8.5691999999999986</v>
      </c>
      <c r="Z376" s="39">
        <f t="shared" si="21"/>
        <v>-68.553599999999989</v>
      </c>
      <c r="AA376" s="4">
        <f t="shared" si="22"/>
        <v>227.44640000000001</v>
      </c>
      <c r="AB376" s="3">
        <f t="shared" si="23"/>
        <v>-0.30140551795939607</v>
      </c>
    </row>
    <row r="377" spans="1:28">
      <c r="A377" s="38">
        <v>44723</v>
      </c>
      <c r="B377" s="39" t="s">
        <v>54</v>
      </c>
      <c r="C377" s="2">
        <v>13</v>
      </c>
      <c r="D377" s="39" t="s">
        <v>71</v>
      </c>
      <c r="E377" s="39" t="s">
        <v>138</v>
      </c>
      <c r="F377" s="3">
        <v>0.53</v>
      </c>
      <c r="G377" s="39" t="s">
        <v>106</v>
      </c>
      <c r="H377" s="39" t="s">
        <v>118</v>
      </c>
      <c r="I377" s="39" t="s">
        <v>125</v>
      </c>
      <c r="J377" s="4">
        <v>37</v>
      </c>
      <c r="K377" s="4">
        <v>42.55</v>
      </c>
      <c r="L377" s="4">
        <v>481</v>
      </c>
      <c r="M377" s="4">
        <v>553.15</v>
      </c>
      <c r="N377">
        <v>11</v>
      </c>
      <c r="O377" s="39" t="s">
        <v>131</v>
      </c>
      <c r="P377" s="2">
        <v>2022</v>
      </c>
      <c r="Q377" s="4">
        <v>293.16950000000003</v>
      </c>
      <c r="R377" s="4">
        <v>5.55</v>
      </c>
      <c r="S377" s="4">
        <v>72.150000000000006</v>
      </c>
      <c r="T377" s="3">
        <v>7.4074074074074056E-2</v>
      </c>
      <c r="U377" s="39" t="s">
        <v>149</v>
      </c>
      <c r="V377" s="39" t="b">
        <v>1</v>
      </c>
      <c r="W377" s="39" t="s">
        <v>182</v>
      </c>
      <c r="X377" s="39" t="s">
        <v>580</v>
      </c>
      <c r="Y377" s="4">
        <f t="shared" si="20"/>
        <v>-17.001500000000004</v>
      </c>
      <c r="Z377" s="39">
        <f t="shared" si="21"/>
        <v>-221.01950000000005</v>
      </c>
      <c r="AA377" s="4">
        <f t="shared" si="22"/>
        <v>259.98049999999995</v>
      </c>
      <c r="AB377" s="3">
        <f t="shared" si="23"/>
        <v>-0.85013876040703085</v>
      </c>
    </row>
    <row r="378" spans="1:28">
      <c r="A378" s="38">
        <v>44723</v>
      </c>
      <c r="B378" s="39" t="s">
        <v>52</v>
      </c>
      <c r="C378" s="2">
        <v>6</v>
      </c>
      <c r="D378" s="39" t="s">
        <v>70</v>
      </c>
      <c r="E378" s="39" t="s">
        <v>71</v>
      </c>
      <c r="F378" s="3">
        <v>0.26</v>
      </c>
      <c r="G378" s="39" t="s">
        <v>104</v>
      </c>
      <c r="H378" s="39" t="s">
        <v>117</v>
      </c>
      <c r="I378" s="39" t="s">
        <v>122</v>
      </c>
      <c r="J378" s="4">
        <v>126</v>
      </c>
      <c r="K378" s="4">
        <v>162.54</v>
      </c>
      <c r="L378" s="4">
        <v>756</v>
      </c>
      <c r="M378" s="4">
        <v>975.24</v>
      </c>
      <c r="N378">
        <v>11</v>
      </c>
      <c r="O378" s="39" t="s">
        <v>131</v>
      </c>
      <c r="P378" s="2">
        <v>2022</v>
      </c>
      <c r="Q378" s="4">
        <v>253.5624</v>
      </c>
      <c r="R378" s="4">
        <v>36.54</v>
      </c>
      <c r="S378" s="4">
        <v>219.24</v>
      </c>
      <c r="T378" s="3">
        <v>0.20634920634920637</v>
      </c>
      <c r="U378" s="39" t="s">
        <v>166</v>
      </c>
      <c r="V378" s="39" t="b">
        <v>0</v>
      </c>
      <c r="W378" s="39" t="s">
        <v>182</v>
      </c>
      <c r="X378" s="39" t="s">
        <v>579</v>
      </c>
      <c r="Y378" s="4">
        <f t="shared" si="20"/>
        <v>-5.7204000000000121</v>
      </c>
      <c r="Z378" s="39">
        <f t="shared" si="21"/>
        <v>-34.322400000000073</v>
      </c>
      <c r="AA378" s="4">
        <f t="shared" si="22"/>
        <v>721.67759999999998</v>
      </c>
      <c r="AB378" s="3">
        <f t="shared" si="23"/>
        <v>-4.7559187094070914E-2</v>
      </c>
    </row>
    <row r="379" spans="1:28">
      <c r="A379" s="38">
        <v>44725</v>
      </c>
      <c r="B379" s="39" t="s">
        <v>62</v>
      </c>
      <c r="C379" s="2">
        <v>6</v>
      </c>
      <c r="D379" s="39" t="s">
        <v>70</v>
      </c>
      <c r="E379" s="39" t="s">
        <v>138</v>
      </c>
      <c r="F379" s="3">
        <v>0.23</v>
      </c>
      <c r="G379" s="39" t="s">
        <v>115</v>
      </c>
      <c r="H379" s="39" t="s">
        <v>121</v>
      </c>
      <c r="I379" s="39" t="s">
        <v>125</v>
      </c>
      <c r="J379" s="4">
        <v>18</v>
      </c>
      <c r="K379" s="4">
        <v>24.66</v>
      </c>
      <c r="L379" s="4">
        <v>108</v>
      </c>
      <c r="M379" s="4">
        <v>147.96</v>
      </c>
      <c r="N379">
        <v>13</v>
      </c>
      <c r="O379" s="39" t="s">
        <v>131</v>
      </c>
      <c r="P379" s="2">
        <v>2022</v>
      </c>
      <c r="Q379" s="4">
        <v>34.030799999999999</v>
      </c>
      <c r="R379" s="4">
        <v>6.66</v>
      </c>
      <c r="S379" s="4">
        <v>39.96</v>
      </c>
      <c r="T379" s="3">
        <v>0.14529914529914537</v>
      </c>
      <c r="U379" s="39" t="s">
        <v>166</v>
      </c>
      <c r="V379" s="39" t="b">
        <v>1</v>
      </c>
      <c r="W379" s="39" t="s">
        <v>182</v>
      </c>
      <c r="X379" s="39" t="s">
        <v>581</v>
      </c>
      <c r="Y379" s="4">
        <f t="shared" si="20"/>
        <v>0.98819999999999908</v>
      </c>
      <c r="Z379" s="39">
        <f t="shared" si="21"/>
        <v>5.9291999999999945</v>
      </c>
      <c r="AA379" s="4">
        <f t="shared" si="22"/>
        <v>113.92920000000001</v>
      </c>
      <c r="AB379" s="3">
        <f t="shared" si="23"/>
        <v>5.2042847663285569E-2</v>
      </c>
    </row>
    <row r="380" spans="1:28">
      <c r="A380" s="38">
        <v>44727</v>
      </c>
      <c r="B380" s="39" t="s">
        <v>30</v>
      </c>
      <c r="C380" s="2">
        <v>15</v>
      </c>
      <c r="D380" s="39" t="s">
        <v>68</v>
      </c>
      <c r="E380" s="39" t="s">
        <v>71</v>
      </c>
      <c r="F380" s="3">
        <v>0.31</v>
      </c>
      <c r="G380" s="39" t="s">
        <v>80</v>
      </c>
      <c r="H380" s="39" t="s">
        <v>118</v>
      </c>
      <c r="I380" s="39" t="s">
        <v>122</v>
      </c>
      <c r="J380" s="4">
        <v>120</v>
      </c>
      <c r="K380" s="4">
        <v>162</v>
      </c>
      <c r="L380" s="4">
        <v>1800</v>
      </c>
      <c r="M380" s="4">
        <v>2430</v>
      </c>
      <c r="N380">
        <v>15</v>
      </c>
      <c r="O380" s="39" t="s">
        <v>131</v>
      </c>
      <c r="P380" s="2">
        <v>2022</v>
      </c>
      <c r="Q380" s="4">
        <v>753.3</v>
      </c>
      <c r="R380" s="4">
        <v>42</v>
      </c>
      <c r="S380" s="4">
        <v>630</v>
      </c>
      <c r="T380" s="3">
        <v>0.1228070175438597</v>
      </c>
      <c r="U380" s="39" t="s">
        <v>149</v>
      </c>
      <c r="V380" s="39" t="b">
        <v>0</v>
      </c>
      <c r="W380" s="39" t="s">
        <v>182</v>
      </c>
      <c r="X380" s="39" t="s">
        <v>582</v>
      </c>
      <c r="Y380" s="4">
        <f t="shared" si="20"/>
        <v>-8.2199999999999989</v>
      </c>
      <c r="Z380" s="39">
        <f t="shared" si="21"/>
        <v>-123.29999999999998</v>
      </c>
      <c r="AA380" s="4">
        <f t="shared" si="22"/>
        <v>1676.7</v>
      </c>
      <c r="AB380" s="3">
        <f t="shared" si="23"/>
        <v>-7.3537305421363386E-2</v>
      </c>
    </row>
    <row r="381" spans="1:28">
      <c r="A381" s="38">
        <v>44728</v>
      </c>
      <c r="B381" s="39" t="s">
        <v>39</v>
      </c>
      <c r="C381" s="2">
        <v>15</v>
      </c>
      <c r="D381" s="39" t="s">
        <v>71</v>
      </c>
      <c r="E381" s="39" t="s">
        <v>138</v>
      </c>
      <c r="F381" s="3">
        <v>0.26</v>
      </c>
      <c r="G381" s="39" t="s">
        <v>89</v>
      </c>
      <c r="H381" s="39" t="s">
        <v>121</v>
      </c>
      <c r="I381" s="39" t="s">
        <v>124</v>
      </c>
      <c r="J381" s="4">
        <v>47</v>
      </c>
      <c r="K381" s="4">
        <v>53.11</v>
      </c>
      <c r="L381" s="4">
        <v>705</v>
      </c>
      <c r="M381" s="4">
        <v>796.65</v>
      </c>
      <c r="N381">
        <v>16</v>
      </c>
      <c r="O381" s="39" t="s">
        <v>131</v>
      </c>
      <c r="P381" s="2">
        <v>2022</v>
      </c>
      <c r="Q381" s="4">
        <v>207.12899999999999</v>
      </c>
      <c r="R381" s="4">
        <v>6.11</v>
      </c>
      <c r="S381" s="4">
        <v>91.65</v>
      </c>
      <c r="T381" s="3">
        <v>0.11504424778761067</v>
      </c>
      <c r="U381" s="39" t="s">
        <v>166</v>
      </c>
      <c r="V381" s="39" t="b">
        <v>1</v>
      </c>
      <c r="W381" s="39" t="s">
        <v>182</v>
      </c>
      <c r="X381" s="39" t="s">
        <v>583</v>
      </c>
      <c r="Y381" s="4">
        <f t="shared" si="20"/>
        <v>-7.698599999999999</v>
      </c>
      <c r="Z381" s="39">
        <f t="shared" si="21"/>
        <v>-115.47899999999998</v>
      </c>
      <c r="AA381" s="4">
        <f t="shared" si="22"/>
        <v>589.52099999999996</v>
      </c>
      <c r="AB381" s="3">
        <f t="shared" si="23"/>
        <v>-0.19588615163836401</v>
      </c>
    </row>
    <row r="382" spans="1:28">
      <c r="A382" s="38">
        <v>44731</v>
      </c>
      <c r="B382" s="39" t="s">
        <v>49</v>
      </c>
      <c r="C382" s="2">
        <v>8</v>
      </c>
      <c r="D382" s="39" t="s">
        <v>70</v>
      </c>
      <c r="E382" s="39" t="s">
        <v>138</v>
      </c>
      <c r="F382" s="3">
        <v>0.28999999999999998</v>
      </c>
      <c r="G382" s="39" t="s">
        <v>101</v>
      </c>
      <c r="H382" s="39" t="s">
        <v>119</v>
      </c>
      <c r="I382" s="39" t="s">
        <v>123</v>
      </c>
      <c r="J382" s="4">
        <v>105</v>
      </c>
      <c r="K382" s="4">
        <v>142.80000000000001</v>
      </c>
      <c r="L382" s="4">
        <v>840</v>
      </c>
      <c r="M382" s="4">
        <v>1142.4000000000001</v>
      </c>
      <c r="N382">
        <v>19</v>
      </c>
      <c r="O382" s="39" t="s">
        <v>131</v>
      </c>
      <c r="P382" s="2">
        <v>2022</v>
      </c>
      <c r="Q382" s="4">
        <v>331.29599999999999</v>
      </c>
      <c r="R382" s="4">
        <v>37.799999999999997</v>
      </c>
      <c r="S382" s="4">
        <v>302.39999999999998</v>
      </c>
      <c r="T382" s="3">
        <v>0.13043478260869559</v>
      </c>
      <c r="U382" s="39" t="s">
        <v>165</v>
      </c>
      <c r="V382" s="39" t="b">
        <v>1</v>
      </c>
      <c r="W382" s="39" t="s">
        <v>182</v>
      </c>
      <c r="X382" s="39" t="s">
        <v>584</v>
      </c>
      <c r="Y382" s="4">
        <f t="shared" si="20"/>
        <v>-3.6119999999999948</v>
      </c>
      <c r="Z382" s="39">
        <f t="shared" si="21"/>
        <v>-28.895999999999958</v>
      </c>
      <c r="AA382" s="4">
        <f t="shared" si="22"/>
        <v>811.10400000000004</v>
      </c>
      <c r="AB382" s="3">
        <f t="shared" si="23"/>
        <v>-3.5625517812758856E-2</v>
      </c>
    </row>
    <row r="383" spans="1:28">
      <c r="A383" s="38">
        <v>44733</v>
      </c>
      <c r="B383" s="39" t="s">
        <v>59</v>
      </c>
      <c r="C383" s="2">
        <v>14</v>
      </c>
      <c r="D383" s="39" t="s">
        <v>70</v>
      </c>
      <c r="E383" s="39" t="s">
        <v>138</v>
      </c>
      <c r="F383" s="3">
        <v>0.25</v>
      </c>
      <c r="G383" s="39" t="s">
        <v>111</v>
      </c>
      <c r="H383" s="39" t="s">
        <v>120</v>
      </c>
      <c r="I383" s="39" t="s">
        <v>122</v>
      </c>
      <c r="J383" s="4">
        <v>134</v>
      </c>
      <c r="K383" s="4">
        <v>156.78</v>
      </c>
      <c r="L383" s="4">
        <v>1876</v>
      </c>
      <c r="M383" s="4">
        <v>2194.92</v>
      </c>
      <c r="N383">
        <v>21</v>
      </c>
      <c r="O383" s="39" t="s">
        <v>131</v>
      </c>
      <c r="P383" s="2">
        <v>2022</v>
      </c>
      <c r="Q383" s="4">
        <v>548.73</v>
      </c>
      <c r="R383" s="4">
        <v>22.78</v>
      </c>
      <c r="S383" s="4">
        <v>318.92</v>
      </c>
      <c r="T383" s="3">
        <v>0.22480620155038755</v>
      </c>
      <c r="U383" s="39" t="s">
        <v>166</v>
      </c>
      <c r="V383" s="39" t="b">
        <v>1</v>
      </c>
      <c r="W383" s="39" t="s">
        <v>182</v>
      </c>
      <c r="X383" s="39" t="s">
        <v>585</v>
      </c>
      <c r="Y383" s="4">
        <f t="shared" si="20"/>
        <v>-16.414999999999992</v>
      </c>
      <c r="Z383" s="39">
        <f t="shared" si="21"/>
        <v>-229.80999999999989</v>
      </c>
      <c r="AA383" s="4">
        <f t="shared" si="22"/>
        <v>1646.19</v>
      </c>
      <c r="AB383" s="3">
        <f t="shared" si="23"/>
        <v>-0.13960113960113954</v>
      </c>
    </row>
    <row r="384" spans="1:28">
      <c r="A384" s="38">
        <v>44734</v>
      </c>
      <c r="B384" s="39" t="s">
        <v>37</v>
      </c>
      <c r="C384" s="2">
        <v>10</v>
      </c>
      <c r="D384" s="39" t="s">
        <v>71</v>
      </c>
      <c r="E384" s="39" t="s">
        <v>138</v>
      </c>
      <c r="F384" s="3">
        <v>0.16</v>
      </c>
      <c r="G384" s="39" t="s">
        <v>87</v>
      </c>
      <c r="H384" s="39" t="s">
        <v>118</v>
      </c>
      <c r="I384" s="39" t="s">
        <v>123</v>
      </c>
      <c r="J384" s="4">
        <v>90</v>
      </c>
      <c r="K384" s="4">
        <v>115.2</v>
      </c>
      <c r="L384" s="4">
        <v>900</v>
      </c>
      <c r="M384" s="4">
        <v>1152</v>
      </c>
      <c r="N384">
        <v>22</v>
      </c>
      <c r="O384" s="39" t="s">
        <v>131</v>
      </c>
      <c r="P384" s="2">
        <v>2022</v>
      </c>
      <c r="Q384" s="4">
        <v>184.32</v>
      </c>
      <c r="R384" s="4">
        <v>25.2</v>
      </c>
      <c r="S384" s="4">
        <v>252</v>
      </c>
      <c r="T384" s="3">
        <v>0.27007299270072993</v>
      </c>
      <c r="U384" s="39" t="s">
        <v>149</v>
      </c>
      <c r="V384" s="39" t="b">
        <v>1</v>
      </c>
      <c r="W384" s="39" t="s">
        <v>182</v>
      </c>
      <c r="X384" s="39" t="s">
        <v>587</v>
      </c>
      <c r="Y384" s="4">
        <f t="shared" si="20"/>
        <v>6.7680000000000007</v>
      </c>
      <c r="Z384" s="39">
        <f t="shared" si="21"/>
        <v>67.680000000000007</v>
      </c>
      <c r="AA384" s="4">
        <f t="shared" si="22"/>
        <v>967.68000000000006</v>
      </c>
      <c r="AB384" s="3">
        <f t="shared" si="23"/>
        <v>6.9940476190476192E-2</v>
      </c>
    </row>
    <row r="385" spans="1:28">
      <c r="A385" s="38">
        <v>44734</v>
      </c>
      <c r="B385" s="39" t="s">
        <v>36</v>
      </c>
      <c r="C385" s="2">
        <v>4</v>
      </c>
      <c r="D385" s="39" t="s">
        <v>70</v>
      </c>
      <c r="E385" s="39" t="s">
        <v>138</v>
      </c>
      <c r="F385" s="3">
        <v>0.45</v>
      </c>
      <c r="G385" s="39" t="s">
        <v>86</v>
      </c>
      <c r="H385" s="39" t="s">
        <v>119</v>
      </c>
      <c r="I385" s="39" t="s">
        <v>123</v>
      </c>
      <c r="J385" s="4">
        <v>98</v>
      </c>
      <c r="K385" s="4">
        <v>103.88</v>
      </c>
      <c r="L385" s="4">
        <v>392</v>
      </c>
      <c r="M385" s="4">
        <v>415.52</v>
      </c>
      <c r="N385">
        <v>22</v>
      </c>
      <c r="O385" s="39" t="s">
        <v>131</v>
      </c>
      <c r="P385" s="2">
        <v>2022</v>
      </c>
      <c r="Q385" s="4">
        <v>186.98400000000001</v>
      </c>
      <c r="R385" s="4">
        <v>5.88</v>
      </c>
      <c r="S385" s="4">
        <v>23.52</v>
      </c>
      <c r="T385" s="3">
        <v>0.25925925925925924</v>
      </c>
      <c r="U385" s="39" t="s">
        <v>165</v>
      </c>
      <c r="V385" s="39" t="b">
        <v>1</v>
      </c>
      <c r="W385" s="39" t="s">
        <v>182</v>
      </c>
      <c r="X385" s="39" t="s">
        <v>586</v>
      </c>
      <c r="Y385" s="4">
        <f t="shared" si="20"/>
        <v>-40.866000000000007</v>
      </c>
      <c r="Z385" s="39">
        <f t="shared" si="21"/>
        <v>-163.46400000000003</v>
      </c>
      <c r="AA385" s="4">
        <f t="shared" si="22"/>
        <v>228.53599999999997</v>
      </c>
      <c r="AB385" s="3">
        <f t="shared" si="23"/>
        <v>-0.71526586620926269</v>
      </c>
    </row>
    <row r="386" spans="1:28">
      <c r="A386" s="38">
        <v>44735</v>
      </c>
      <c r="B386" s="39" t="s">
        <v>23</v>
      </c>
      <c r="C386" s="2">
        <v>8</v>
      </c>
      <c r="D386" s="39" t="s">
        <v>70</v>
      </c>
      <c r="E386" s="39" t="s">
        <v>71</v>
      </c>
      <c r="F386" s="3">
        <v>0.2</v>
      </c>
      <c r="G386" s="39" t="s">
        <v>76</v>
      </c>
      <c r="H386" s="39" t="s">
        <v>119</v>
      </c>
      <c r="I386" s="39" t="s">
        <v>124</v>
      </c>
      <c r="J386" s="4">
        <v>44</v>
      </c>
      <c r="K386" s="4">
        <v>48.84</v>
      </c>
      <c r="L386" s="4">
        <v>352</v>
      </c>
      <c r="M386" s="4">
        <v>390.72</v>
      </c>
      <c r="N386">
        <v>23</v>
      </c>
      <c r="O386" s="39" t="s">
        <v>131</v>
      </c>
      <c r="P386" s="2">
        <v>2022</v>
      </c>
      <c r="Q386" s="4">
        <v>78.144000000000005</v>
      </c>
      <c r="R386" s="4">
        <v>4.84</v>
      </c>
      <c r="S386" s="4">
        <v>38.72</v>
      </c>
      <c r="T386" s="3">
        <v>0.11504424778761062</v>
      </c>
      <c r="U386" s="39" t="s">
        <v>149</v>
      </c>
      <c r="V386" s="39" t="b">
        <v>0</v>
      </c>
      <c r="W386" s="39" t="s">
        <v>182</v>
      </c>
      <c r="X386" s="39" t="s">
        <v>588</v>
      </c>
      <c r="Y386" s="4">
        <f t="shared" ref="Y386:Y449" si="24">(K386-(K386*F386)-J386)</f>
        <v>-4.9279999999999973</v>
      </c>
      <c r="Z386" s="39">
        <f t="shared" ref="Z386:Z449" si="25">Y386*C386</f>
        <v>-39.423999999999978</v>
      </c>
      <c r="AA386" s="4">
        <f t="shared" ref="AA386:AA449" si="26">M386-Q386</f>
        <v>312.57600000000002</v>
      </c>
      <c r="AB386" s="3">
        <f t="shared" ref="AB386:AB449" si="27">IFERROR(Z386/AA386,0)</f>
        <v>-0.12612612612612606</v>
      </c>
    </row>
    <row r="387" spans="1:28">
      <c r="A387" s="38">
        <v>44736</v>
      </c>
      <c r="B387" s="39" t="s">
        <v>50</v>
      </c>
      <c r="C387" s="2">
        <v>7</v>
      </c>
      <c r="D387" s="39" t="s">
        <v>70</v>
      </c>
      <c r="E387" s="39" t="s">
        <v>138</v>
      </c>
      <c r="F387" s="3">
        <v>0.01</v>
      </c>
      <c r="G387" s="39" t="s">
        <v>102</v>
      </c>
      <c r="H387" s="39" t="s">
        <v>120</v>
      </c>
      <c r="I387" s="39" t="s">
        <v>125</v>
      </c>
      <c r="J387" s="4">
        <v>37</v>
      </c>
      <c r="K387" s="4">
        <v>49.21</v>
      </c>
      <c r="L387" s="4">
        <v>259</v>
      </c>
      <c r="M387" s="4">
        <v>344.47</v>
      </c>
      <c r="N387">
        <v>24</v>
      </c>
      <c r="O387" s="39" t="s">
        <v>131</v>
      </c>
      <c r="P387" s="2">
        <v>2022</v>
      </c>
      <c r="Q387" s="4">
        <v>3.4447000000000001</v>
      </c>
      <c r="R387" s="4">
        <v>12.21</v>
      </c>
      <c r="S387" s="4">
        <v>85.47</v>
      </c>
      <c r="T387" s="3">
        <v>0.26470588235294124</v>
      </c>
      <c r="U387" s="39" t="s">
        <v>166</v>
      </c>
      <c r="V387" s="39" t="b">
        <v>1</v>
      </c>
      <c r="W387" s="39" t="s">
        <v>182</v>
      </c>
      <c r="X387" s="39" t="s">
        <v>589</v>
      </c>
      <c r="Y387" s="4">
        <f t="shared" si="24"/>
        <v>11.7179</v>
      </c>
      <c r="Z387" s="39">
        <f t="shared" si="25"/>
        <v>82.025300000000001</v>
      </c>
      <c r="AA387" s="4">
        <f t="shared" si="26"/>
        <v>341.02530000000002</v>
      </c>
      <c r="AB387" s="3">
        <f t="shared" si="27"/>
        <v>0.24052555631503</v>
      </c>
    </row>
    <row r="388" spans="1:28">
      <c r="A388" s="38">
        <v>44737</v>
      </c>
      <c r="B388" s="39" t="s">
        <v>55</v>
      </c>
      <c r="C388" s="2">
        <v>7</v>
      </c>
      <c r="D388" s="39" t="s">
        <v>71</v>
      </c>
      <c r="E388" s="39" t="s">
        <v>71</v>
      </c>
      <c r="F388" s="3">
        <v>0.31</v>
      </c>
      <c r="G388" s="39" t="s">
        <v>107</v>
      </c>
      <c r="H388" s="39" t="s">
        <v>120</v>
      </c>
      <c r="I388" s="39" t="s">
        <v>123</v>
      </c>
      <c r="J388" s="4">
        <v>73</v>
      </c>
      <c r="K388" s="4">
        <v>94.17</v>
      </c>
      <c r="L388" s="4">
        <v>511</v>
      </c>
      <c r="M388" s="4">
        <v>659.19</v>
      </c>
      <c r="N388">
        <v>25</v>
      </c>
      <c r="O388" s="39" t="s">
        <v>131</v>
      </c>
      <c r="P388" s="2">
        <v>2022</v>
      </c>
      <c r="Q388" s="4">
        <v>204.34889999999999</v>
      </c>
      <c r="R388" s="4">
        <v>21.17</v>
      </c>
      <c r="S388" s="4">
        <v>148.19</v>
      </c>
      <c r="T388" s="3">
        <v>0.14529914529914531</v>
      </c>
      <c r="U388" s="39" t="s">
        <v>166</v>
      </c>
      <c r="V388" s="39" t="b">
        <v>0</v>
      </c>
      <c r="W388" s="39" t="s">
        <v>182</v>
      </c>
      <c r="X388" s="39" t="s">
        <v>590</v>
      </c>
      <c r="Y388" s="4">
        <f t="shared" si="24"/>
        <v>-8.0227000000000004</v>
      </c>
      <c r="Z388" s="39">
        <f t="shared" si="25"/>
        <v>-56.158900000000003</v>
      </c>
      <c r="AA388" s="4">
        <f t="shared" si="26"/>
        <v>454.8411000000001</v>
      </c>
      <c r="AB388" s="3">
        <f t="shared" si="27"/>
        <v>-0.12346927311538028</v>
      </c>
    </row>
    <row r="389" spans="1:28">
      <c r="A389" s="38">
        <v>44738</v>
      </c>
      <c r="B389" s="39" t="s">
        <v>33</v>
      </c>
      <c r="C389" s="2">
        <v>4</v>
      </c>
      <c r="D389" s="39" t="s">
        <v>70</v>
      </c>
      <c r="E389" s="39" t="s">
        <v>138</v>
      </c>
      <c r="F389" s="3">
        <v>0.5</v>
      </c>
      <c r="G389" s="39" t="s">
        <v>83</v>
      </c>
      <c r="H389" s="39" t="s">
        <v>121</v>
      </c>
      <c r="I389" s="39" t="s">
        <v>124</v>
      </c>
      <c r="J389" s="4">
        <v>55</v>
      </c>
      <c r="K389" s="4">
        <v>58.3</v>
      </c>
      <c r="L389" s="4">
        <v>220</v>
      </c>
      <c r="M389" s="4">
        <v>233.2</v>
      </c>
      <c r="N389">
        <v>26</v>
      </c>
      <c r="O389" s="39" t="s">
        <v>131</v>
      </c>
      <c r="P389" s="2">
        <v>2022</v>
      </c>
      <c r="Q389" s="4">
        <v>116.6</v>
      </c>
      <c r="R389" s="4">
        <v>3.3</v>
      </c>
      <c r="S389" s="4">
        <v>13.2</v>
      </c>
      <c r="T389" s="3">
        <v>5.660377358490562E-2</v>
      </c>
      <c r="U389" s="39" t="s">
        <v>166</v>
      </c>
      <c r="V389" s="39" t="b">
        <v>1</v>
      </c>
      <c r="W389" s="39" t="s">
        <v>182</v>
      </c>
      <c r="X389" s="39" t="s">
        <v>591</v>
      </c>
      <c r="Y389" s="4">
        <f t="shared" si="24"/>
        <v>-25.85</v>
      </c>
      <c r="Z389" s="39">
        <f t="shared" si="25"/>
        <v>-103.4</v>
      </c>
      <c r="AA389" s="4">
        <f t="shared" si="26"/>
        <v>116.6</v>
      </c>
      <c r="AB389" s="3">
        <f t="shared" si="27"/>
        <v>-0.88679245283018882</v>
      </c>
    </row>
    <row r="390" spans="1:28">
      <c r="A390" s="38">
        <v>44738</v>
      </c>
      <c r="B390" s="39" t="s">
        <v>43</v>
      </c>
      <c r="C390" s="2">
        <v>12</v>
      </c>
      <c r="D390" s="39" t="s">
        <v>70</v>
      </c>
      <c r="E390" s="39" t="s">
        <v>71</v>
      </c>
      <c r="F390" s="3">
        <v>0.2</v>
      </c>
      <c r="G390" s="39" t="s">
        <v>94</v>
      </c>
      <c r="H390" s="39" t="s">
        <v>118</v>
      </c>
      <c r="I390" s="39" t="s">
        <v>123</v>
      </c>
      <c r="J390" s="4">
        <v>67</v>
      </c>
      <c r="K390" s="4">
        <v>83.08</v>
      </c>
      <c r="L390" s="4">
        <v>804</v>
      </c>
      <c r="M390" s="4">
        <v>996.96</v>
      </c>
      <c r="N390">
        <v>26</v>
      </c>
      <c r="O390" s="39" t="s">
        <v>131</v>
      </c>
      <c r="P390" s="2">
        <v>2022</v>
      </c>
      <c r="Q390" s="4">
        <v>199.392</v>
      </c>
      <c r="R390" s="4">
        <v>16.079999999999998</v>
      </c>
      <c r="S390" s="4">
        <v>192.96</v>
      </c>
      <c r="T390" s="3">
        <v>0.21875000000000003</v>
      </c>
      <c r="U390" s="39" t="s">
        <v>166</v>
      </c>
      <c r="V390" s="39" t="b">
        <v>0</v>
      </c>
      <c r="W390" s="39" t="s">
        <v>182</v>
      </c>
      <c r="X390" s="39" t="s">
        <v>592</v>
      </c>
      <c r="Y390" s="4">
        <f t="shared" si="24"/>
        <v>-0.53600000000000136</v>
      </c>
      <c r="Z390" s="39">
        <f t="shared" si="25"/>
        <v>-6.4320000000000164</v>
      </c>
      <c r="AA390" s="4">
        <f t="shared" si="26"/>
        <v>797.56799999999998</v>
      </c>
      <c r="AB390" s="3">
        <f t="shared" si="27"/>
        <v>-8.0645161290322787E-3</v>
      </c>
    </row>
    <row r="391" spans="1:28">
      <c r="A391" s="38">
        <v>44745</v>
      </c>
      <c r="B391" s="39" t="s">
        <v>58</v>
      </c>
      <c r="C391" s="2">
        <v>15</v>
      </c>
      <c r="D391" s="39" t="s">
        <v>70</v>
      </c>
      <c r="E391" s="39" t="s">
        <v>138</v>
      </c>
      <c r="F391" s="3">
        <v>0.42</v>
      </c>
      <c r="G391" s="39" t="s">
        <v>110</v>
      </c>
      <c r="H391" s="39" t="s">
        <v>121</v>
      </c>
      <c r="I391" s="39" t="s">
        <v>123</v>
      </c>
      <c r="J391" s="4">
        <v>95</v>
      </c>
      <c r="K391" s="4">
        <v>119.7</v>
      </c>
      <c r="L391" s="4">
        <v>1425</v>
      </c>
      <c r="M391" s="4">
        <v>1795.5</v>
      </c>
      <c r="N391">
        <v>3</v>
      </c>
      <c r="O391" s="39" t="s">
        <v>132</v>
      </c>
      <c r="P391" s="2">
        <v>2022</v>
      </c>
      <c r="Q391" s="4">
        <v>754.11</v>
      </c>
      <c r="R391" s="4">
        <v>24.7</v>
      </c>
      <c r="S391" s="4">
        <v>370.5</v>
      </c>
      <c r="T391" s="3">
        <v>9.9099099099099155E-2</v>
      </c>
      <c r="U391" s="39" t="s">
        <v>166</v>
      </c>
      <c r="V391" s="39" t="b">
        <v>1</v>
      </c>
      <c r="W391" s="39" t="s">
        <v>180</v>
      </c>
      <c r="X391" s="39" t="s">
        <v>593</v>
      </c>
      <c r="Y391" s="4">
        <f t="shared" si="24"/>
        <v>-25.573999999999998</v>
      </c>
      <c r="Z391" s="39">
        <f t="shared" si="25"/>
        <v>-383.60999999999996</v>
      </c>
      <c r="AA391" s="4">
        <f t="shared" si="26"/>
        <v>1041.3899999999999</v>
      </c>
      <c r="AB391" s="3">
        <f t="shared" si="27"/>
        <v>-0.3683634373289546</v>
      </c>
    </row>
    <row r="392" spans="1:28">
      <c r="A392" s="38">
        <v>44746</v>
      </c>
      <c r="B392" s="39" t="s">
        <v>56</v>
      </c>
      <c r="C392" s="2">
        <v>7</v>
      </c>
      <c r="D392" s="39" t="s">
        <v>70</v>
      </c>
      <c r="E392" s="39" t="s">
        <v>71</v>
      </c>
      <c r="F392" s="3">
        <v>0.35</v>
      </c>
      <c r="G392" s="39" t="s">
        <v>108</v>
      </c>
      <c r="H392" s="39" t="s">
        <v>119</v>
      </c>
      <c r="I392" s="39" t="s">
        <v>124</v>
      </c>
      <c r="J392" s="4">
        <v>43</v>
      </c>
      <c r="K392" s="4">
        <v>47.73</v>
      </c>
      <c r="L392" s="4">
        <v>301</v>
      </c>
      <c r="M392" s="4">
        <v>334.11</v>
      </c>
      <c r="N392">
        <v>4</v>
      </c>
      <c r="O392" s="39" t="s">
        <v>132</v>
      </c>
      <c r="P392" s="2">
        <v>2022</v>
      </c>
      <c r="Q392" s="4">
        <v>116.9385</v>
      </c>
      <c r="R392" s="4">
        <v>4.7300000000000004</v>
      </c>
      <c r="S392" s="4">
        <v>33.11</v>
      </c>
      <c r="T392" s="3">
        <v>0.24812030075187969</v>
      </c>
      <c r="U392" s="39" t="s">
        <v>149</v>
      </c>
      <c r="V392" s="39" t="b">
        <v>0</v>
      </c>
      <c r="W392" s="39" t="s">
        <v>180</v>
      </c>
      <c r="X392" s="39" t="s">
        <v>594</v>
      </c>
      <c r="Y392" s="4">
        <f t="shared" si="24"/>
        <v>-11.9755</v>
      </c>
      <c r="Z392" s="39">
        <f t="shared" si="25"/>
        <v>-83.828500000000005</v>
      </c>
      <c r="AA392" s="4">
        <f t="shared" si="26"/>
        <v>217.17150000000001</v>
      </c>
      <c r="AB392" s="3">
        <f t="shared" si="27"/>
        <v>-0.386001386001386</v>
      </c>
    </row>
    <row r="393" spans="1:28">
      <c r="A393" s="38">
        <v>44747</v>
      </c>
      <c r="B393" s="39" t="s">
        <v>27</v>
      </c>
      <c r="C393" s="2">
        <v>7</v>
      </c>
      <c r="D393" s="39" t="s">
        <v>71</v>
      </c>
      <c r="E393" s="39" t="s">
        <v>138</v>
      </c>
      <c r="F393" s="3">
        <v>0</v>
      </c>
      <c r="G393" s="39" t="s">
        <v>100</v>
      </c>
      <c r="H393" s="39" t="s">
        <v>117</v>
      </c>
      <c r="I393" s="39" t="s">
        <v>125</v>
      </c>
      <c r="J393" s="4">
        <v>7</v>
      </c>
      <c r="K393" s="4">
        <v>8.33</v>
      </c>
      <c r="L393" s="4">
        <v>49</v>
      </c>
      <c r="M393" s="4">
        <v>58.31</v>
      </c>
      <c r="N393">
        <v>5</v>
      </c>
      <c r="O393" s="39" t="s">
        <v>132</v>
      </c>
      <c r="P393" s="2">
        <v>2022</v>
      </c>
      <c r="Q393" s="4">
        <v>0</v>
      </c>
      <c r="R393" s="4">
        <v>1.33</v>
      </c>
      <c r="S393" s="4">
        <v>9.31</v>
      </c>
      <c r="T393" s="3">
        <v>0.22480620155038758</v>
      </c>
      <c r="U393" s="39" t="s">
        <v>149</v>
      </c>
      <c r="V393" s="39" t="b">
        <v>1</v>
      </c>
      <c r="W393" s="39" t="s">
        <v>180</v>
      </c>
      <c r="X393" s="39" t="s">
        <v>596</v>
      </c>
      <c r="Y393" s="4">
        <f t="shared" si="24"/>
        <v>1.33</v>
      </c>
      <c r="Z393" s="39">
        <f t="shared" si="25"/>
        <v>9.31</v>
      </c>
      <c r="AA393" s="4">
        <f t="shared" si="26"/>
        <v>58.31</v>
      </c>
      <c r="AB393" s="3">
        <f t="shared" si="27"/>
        <v>0.1596638655462185</v>
      </c>
    </row>
    <row r="394" spans="1:28">
      <c r="A394" s="38">
        <v>44747</v>
      </c>
      <c r="B394" s="39" t="s">
        <v>47</v>
      </c>
      <c r="C394" s="2">
        <v>8</v>
      </c>
      <c r="D394" s="39" t="s">
        <v>70</v>
      </c>
      <c r="E394" s="39" t="s">
        <v>71</v>
      </c>
      <c r="F394" s="3">
        <v>0.34</v>
      </c>
      <c r="G394" s="39" t="s">
        <v>98</v>
      </c>
      <c r="H394" s="39" t="s">
        <v>120</v>
      </c>
      <c r="I394" s="39" t="s">
        <v>125</v>
      </c>
      <c r="J394" s="4">
        <v>12</v>
      </c>
      <c r="K394" s="4">
        <v>15.72</v>
      </c>
      <c r="L394" s="4">
        <v>96</v>
      </c>
      <c r="M394" s="4">
        <v>125.76</v>
      </c>
      <c r="N394">
        <v>5</v>
      </c>
      <c r="O394" s="39" t="s">
        <v>132</v>
      </c>
      <c r="P394" s="2">
        <v>2022</v>
      </c>
      <c r="Q394" s="4">
        <v>42.758400000000002</v>
      </c>
      <c r="R394" s="4">
        <v>3.72</v>
      </c>
      <c r="S394" s="4">
        <v>29.76</v>
      </c>
      <c r="T394" s="3">
        <v>5.6603773584905613E-2</v>
      </c>
      <c r="U394" s="39" t="s">
        <v>166</v>
      </c>
      <c r="V394" s="39" t="b">
        <v>0</v>
      </c>
      <c r="W394" s="39" t="s">
        <v>180</v>
      </c>
      <c r="X394" s="39" t="s">
        <v>595</v>
      </c>
      <c r="Y394" s="4">
        <f t="shared" si="24"/>
        <v>-1.6248000000000005</v>
      </c>
      <c r="Z394" s="39">
        <f t="shared" si="25"/>
        <v>-12.998400000000004</v>
      </c>
      <c r="AA394" s="4">
        <f t="shared" si="26"/>
        <v>83.001599999999996</v>
      </c>
      <c r="AB394" s="3">
        <f t="shared" si="27"/>
        <v>-0.15660421003932459</v>
      </c>
    </row>
    <row r="395" spans="1:28">
      <c r="A395" s="38">
        <v>44748</v>
      </c>
      <c r="B395" s="39" t="s">
        <v>61</v>
      </c>
      <c r="C395" s="2">
        <v>2</v>
      </c>
      <c r="D395" s="39" t="s">
        <v>70</v>
      </c>
      <c r="E395" s="39" t="s">
        <v>138</v>
      </c>
      <c r="F395" s="3">
        <v>0.02</v>
      </c>
      <c r="G395" s="39" t="s">
        <v>114</v>
      </c>
      <c r="H395" s="39" t="s">
        <v>118</v>
      </c>
      <c r="I395" s="39" t="s">
        <v>122</v>
      </c>
      <c r="J395" s="4">
        <v>138</v>
      </c>
      <c r="K395" s="4">
        <v>173.88</v>
      </c>
      <c r="L395" s="4">
        <v>276</v>
      </c>
      <c r="M395" s="4">
        <v>347.76</v>
      </c>
      <c r="N395">
        <v>6</v>
      </c>
      <c r="O395" s="39" t="s">
        <v>132</v>
      </c>
      <c r="P395" s="2">
        <v>2022</v>
      </c>
      <c r="Q395" s="4">
        <v>6.9551999999999996</v>
      </c>
      <c r="R395" s="4">
        <v>35.880000000000003</v>
      </c>
      <c r="S395" s="4">
        <v>71.760000000000005</v>
      </c>
      <c r="T395" s="3">
        <v>0.19354838709677416</v>
      </c>
      <c r="U395" s="39" t="s">
        <v>166</v>
      </c>
      <c r="V395" s="39" t="b">
        <v>1</v>
      </c>
      <c r="W395" s="39" t="s">
        <v>180</v>
      </c>
      <c r="X395" s="39" t="s">
        <v>597</v>
      </c>
      <c r="Y395" s="4">
        <f t="shared" si="24"/>
        <v>32.4024</v>
      </c>
      <c r="Z395" s="39">
        <f t="shared" si="25"/>
        <v>64.8048</v>
      </c>
      <c r="AA395" s="4">
        <f t="shared" si="26"/>
        <v>340.8048</v>
      </c>
      <c r="AB395" s="3">
        <f t="shared" si="27"/>
        <v>0.19015225137674116</v>
      </c>
    </row>
    <row r="396" spans="1:28">
      <c r="A396" s="38">
        <v>44750</v>
      </c>
      <c r="B396" s="39" t="s">
        <v>50</v>
      </c>
      <c r="C396" s="2">
        <v>2</v>
      </c>
      <c r="D396" s="39" t="s">
        <v>70</v>
      </c>
      <c r="E396" s="39" t="s">
        <v>71</v>
      </c>
      <c r="F396" s="3">
        <v>0.16</v>
      </c>
      <c r="G396" s="39" t="s">
        <v>102</v>
      </c>
      <c r="H396" s="39" t="s">
        <v>120</v>
      </c>
      <c r="I396" s="39" t="s">
        <v>125</v>
      </c>
      <c r="J396" s="4">
        <v>37</v>
      </c>
      <c r="K396" s="4">
        <v>49.21</v>
      </c>
      <c r="L396" s="4">
        <v>74</v>
      </c>
      <c r="M396" s="4">
        <v>98.42</v>
      </c>
      <c r="N396">
        <v>8</v>
      </c>
      <c r="O396" s="39" t="s">
        <v>132</v>
      </c>
      <c r="P396" s="2">
        <v>2022</v>
      </c>
      <c r="Q396" s="4">
        <v>15.747199999999999</v>
      </c>
      <c r="R396" s="4">
        <v>12.21</v>
      </c>
      <c r="S396" s="4">
        <v>24.42</v>
      </c>
      <c r="T396" s="3">
        <v>0.20634920634920639</v>
      </c>
      <c r="U396" s="39" t="s">
        <v>166</v>
      </c>
      <c r="V396" s="39" t="b">
        <v>0</v>
      </c>
      <c r="W396" s="39" t="s">
        <v>180</v>
      </c>
      <c r="X396" s="39" t="s">
        <v>598</v>
      </c>
      <c r="Y396" s="4">
        <f t="shared" si="24"/>
        <v>4.3363999999999976</v>
      </c>
      <c r="Z396" s="39">
        <f t="shared" si="25"/>
        <v>8.6727999999999952</v>
      </c>
      <c r="AA396" s="4">
        <f t="shared" si="26"/>
        <v>82.672799999999995</v>
      </c>
      <c r="AB396" s="3">
        <f t="shared" si="27"/>
        <v>0.10490511994271387</v>
      </c>
    </row>
    <row r="397" spans="1:28">
      <c r="A397" s="38">
        <v>44752</v>
      </c>
      <c r="B397" s="39" t="s">
        <v>38</v>
      </c>
      <c r="C397" s="2">
        <v>12</v>
      </c>
      <c r="D397" s="39" t="s">
        <v>71</v>
      </c>
      <c r="E397" s="39" t="s">
        <v>138</v>
      </c>
      <c r="F397" s="3">
        <v>0.23</v>
      </c>
      <c r="G397" s="39" t="s">
        <v>88</v>
      </c>
      <c r="H397" s="39" t="s">
        <v>121</v>
      </c>
      <c r="I397" s="39" t="s">
        <v>123</v>
      </c>
      <c r="J397" s="4">
        <v>89</v>
      </c>
      <c r="K397" s="4">
        <v>117.48</v>
      </c>
      <c r="L397" s="4">
        <v>1068</v>
      </c>
      <c r="M397" s="4">
        <v>1409.76</v>
      </c>
      <c r="N397">
        <v>10</v>
      </c>
      <c r="O397" s="39" t="s">
        <v>132</v>
      </c>
      <c r="P397" s="2">
        <v>2022</v>
      </c>
      <c r="Q397" s="4">
        <v>324.2448</v>
      </c>
      <c r="R397" s="4">
        <v>28.48</v>
      </c>
      <c r="S397" s="4">
        <v>341.76</v>
      </c>
      <c r="T397" s="3">
        <v>9.9099099099099031E-2</v>
      </c>
      <c r="U397" s="39" t="s">
        <v>166</v>
      </c>
      <c r="V397" s="39" t="b">
        <v>1</v>
      </c>
      <c r="W397" s="39" t="s">
        <v>180</v>
      </c>
      <c r="X397" s="39" t="s">
        <v>599</v>
      </c>
      <c r="Y397" s="4">
        <f t="shared" si="24"/>
        <v>1.4595999999999947</v>
      </c>
      <c r="Z397" s="39">
        <f t="shared" si="25"/>
        <v>17.515199999999936</v>
      </c>
      <c r="AA397" s="4">
        <f t="shared" si="26"/>
        <v>1085.5152</v>
      </c>
      <c r="AB397" s="3">
        <f t="shared" si="27"/>
        <v>1.6135379771743348E-2</v>
      </c>
    </row>
    <row r="398" spans="1:28">
      <c r="A398" s="38">
        <v>44754</v>
      </c>
      <c r="B398" s="39" t="s">
        <v>53</v>
      </c>
      <c r="C398" s="2">
        <v>12</v>
      </c>
      <c r="D398" s="39" t="s">
        <v>70</v>
      </c>
      <c r="E398" s="39" t="s">
        <v>138</v>
      </c>
      <c r="F398" s="3">
        <v>0.05</v>
      </c>
      <c r="G398" s="39" t="s">
        <v>105</v>
      </c>
      <c r="H398" s="39" t="s">
        <v>121</v>
      </c>
      <c r="I398" s="39" t="s">
        <v>125</v>
      </c>
      <c r="J398" s="4">
        <v>37</v>
      </c>
      <c r="K398" s="4">
        <v>41.81</v>
      </c>
      <c r="L398" s="4">
        <v>444</v>
      </c>
      <c r="M398" s="4">
        <v>501.72</v>
      </c>
      <c r="N398">
        <v>12</v>
      </c>
      <c r="O398" s="39" t="s">
        <v>132</v>
      </c>
      <c r="P398" s="2">
        <v>2022</v>
      </c>
      <c r="Q398" s="4">
        <v>25.085999999999999</v>
      </c>
      <c r="R398" s="4">
        <v>4.8099999999999996</v>
      </c>
      <c r="S398" s="4">
        <v>57.72</v>
      </c>
      <c r="T398" s="3">
        <v>0.1596638655462185</v>
      </c>
      <c r="U398" s="39" t="s">
        <v>166</v>
      </c>
      <c r="V398" s="39" t="b">
        <v>1</v>
      </c>
      <c r="W398" s="39" t="s">
        <v>180</v>
      </c>
      <c r="X398" s="39" t="s">
        <v>600</v>
      </c>
      <c r="Y398" s="4">
        <f t="shared" si="24"/>
        <v>2.7195000000000036</v>
      </c>
      <c r="Z398" s="39">
        <f t="shared" si="25"/>
        <v>32.634000000000043</v>
      </c>
      <c r="AA398" s="4">
        <f t="shared" si="26"/>
        <v>476.63400000000001</v>
      </c>
      <c r="AB398" s="3">
        <f t="shared" si="27"/>
        <v>6.8467629250116527E-2</v>
      </c>
    </row>
    <row r="399" spans="1:28">
      <c r="A399" s="38">
        <v>44755</v>
      </c>
      <c r="B399" s="39" t="s">
        <v>27</v>
      </c>
      <c r="C399" s="2">
        <v>7</v>
      </c>
      <c r="D399" s="39" t="s">
        <v>70</v>
      </c>
      <c r="E399" s="39" t="s">
        <v>71</v>
      </c>
      <c r="F399" s="3">
        <v>0.4</v>
      </c>
      <c r="G399" s="39" t="s">
        <v>100</v>
      </c>
      <c r="H399" s="39" t="s">
        <v>117</v>
      </c>
      <c r="I399" s="39" t="s">
        <v>125</v>
      </c>
      <c r="J399" s="4">
        <v>7</v>
      </c>
      <c r="K399" s="4">
        <v>8.33</v>
      </c>
      <c r="L399" s="4">
        <v>49</v>
      </c>
      <c r="M399" s="4">
        <v>58.31</v>
      </c>
      <c r="N399">
        <v>13</v>
      </c>
      <c r="O399" s="39" t="s">
        <v>132</v>
      </c>
      <c r="P399" s="2">
        <v>2022</v>
      </c>
      <c r="Q399" s="4">
        <v>23.324000000000002</v>
      </c>
      <c r="R399" s="4">
        <v>1.33</v>
      </c>
      <c r="S399" s="4">
        <v>9.31</v>
      </c>
      <c r="T399" s="3">
        <v>0.23664122137404583</v>
      </c>
      <c r="U399" s="39" t="s">
        <v>149</v>
      </c>
      <c r="V399" s="39" t="b">
        <v>0</v>
      </c>
      <c r="W399" s="39" t="s">
        <v>180</v>
      </c>
      <c r="X399" s="39" t="s">
        <v>601</v>
      </c>
      <c r="Y399" s="4">
        <f t="shared" si="24"/>
        <v>-2.0020000000000007</v>
      </c>
      <c r="Z399" s="39">
        <f t="shared" si="25"/>
        <v>-14.014000000000005</v>
      </c>
      <c r="AA399" s="4">
        <f t="shared" si="26"/>
        <v>34.986000000000004</v>
      </c>
      <c r="AB399" s="3">
        <f t="shared" si="27"/>
        <v>-0.40056022408963593</v>
      </c>
    </row>
    <row r="400" spans="1:28">
      <c r="A400" s="38">
        <v>44756</v>
      </c>
      <c r="B400" s="39" t="s">
        <v>58</v>
      </c>
      <c r="C400" s="2">
        <v>9</v>
      </c>
      <c r="D400" s="39" t="s">
        <v>70</v>
      </c>
      <c r="E400" s="39" t="s">
        <v>71</v>
      </c>
      <c r="F400" s="3">
        <v>0.45</v>
      </c>
      <c r="G400" s="39" t="s">
        <v>110</v>
      </c>
      <c r="H400" s="39" t="s">
        <v>121</v>
      </c>
      <c r="I400" s="39" t="s">
        <v>123</v>
      </c>
      <c r="J400" s="4">
        <v>95</v>
      </c>
      <c r="K400" s="4">
        <v>119.7</v>
      </c>
      <c r="L400" s="4">
        <v>855</v>
      </c>
      <c r="M400" s="4">
        <v>1077.3</v>
      </c>
      <c r="N400">
        <v>14</v>
      </c>
      <c r="O400" s="39" t="s">
        <v>132</v>
      </c>
      <c r="P400" s="2">
        <v>2022</v>
      </c>
      <c r="Q400" s="4">
        <v>484.78500000000003</v>
      </c>
      <c r="R400" s="4">
        <v>24.7</v>
      </c>
      <c r="S400" s="4">
        <v>222.3</v>
      </c>
      <c r="T400" s="3">
        <v>0.20634920634920634</v>
      </c>
      <c r="U400" s="39" t="s">
        <v>166</v>
      </c>
      <c r="V400" s="39" t="b">
        <v>0</v>
      </c>
      <c r="W400" s="39" t="s">
        <v>180</v>
      </c>
      <c r="X400" s="39" t="s">
        <v>602</v>
      </c>
      <c r="Y400" s="4">
        <f t="shared" si="24"/>
        <v>-29.164999999999992</v>
      </c>
      <c r="Z400" s="39">
        <f t="shared" si="25"/>
        <v>-262.4849999999999</v>
      </c>
      <c r="AA400" s="4">
        <f t="shared" si="26"/>
        <v>592.51499999999987</v>
      </c>
      <c r="AB400" s="3">
        <f t="shared" si="27"/>
        <v>-0.44300144300144295</v>
      </c>
    </row>
    <row r="401" spans="1:28">
      <c r="A401" s="38">
        <v>44757</v>
      </c>
      <c r="B401" s="39" t="s">
        <v>23</v>
      </c>
      <c r="C401" s="2">
        <v>2</v>
      </c>
      <c r="D401" s="39" t="s">
        <v>71</v>
      </c>
      <c r="E401" s="39" t="s">
        <v>71</v>
      </c>
      <c r="F401" s="3">
        <v>0.4</v>
      </c>
      <c r="G401" s="39" t="s">
        <v>76</v>
      </c>
      <c r="H401" s="39" t="s">
        <v>119</v>
      </c>
      <c r="I401" s="39" t="s">
        <v>124</v>
      </c>
      <c r="J401" s="4">
        <v>44</v>
      </c>
      <c r="K401" s="4">
        <v>48.84</v>
      </c>
      <c r="L401" s="4">
        <v>88</v>
      </c>
      <c r="M401" s="4">
        <v>97.68</v>
      </c>
      <c r="N401">
        <v>15</v>
      </c>
      <c r="O401" s="39" t="s">
        <v>132</v>
      </c>
      <c r="P401" s="2">
        <v>2022</v>
      </c>
      <c r="Q401" s="4">
        <v>39.072000000000003</v>
      </c>
      <c r="R401" s="4">
        <v>4.84</v>
      </c>
      <c r="S401" s="4">
        <v>9.68</v>
      </c>
      <c r="T401" s="3">
        <v>0.24812030075187971</v>
      </c>
      <c r="U401" s="39" t="s">
        <v>166</v>
      </c>
      <c r="V401" s="39" t="b">
        <v>0</v>
      </c>
      <c r="W401" s="39" t="s">
        <v>180</v>
      </c>
      <c r="X401" s="39" t="s">
        <v>603</v>
      </c>
      <c r="Y401" s="4">
        <f t="shared" si="24"/>
        <v>-14.695999999999998</v>
      </c>
      <c r="Z401" s="39">
        <f t="shared" si="25"/>
        <v>-29.391999999999996</v>
      </c>
      <c r="AA401" s="4">
        <f t="shared" si="26"/>
        <v>58.608000000000004</v>
      </c>
      <c r="AB401" s="3">
        <f t="shared" si="27"/>
        <v>-0.50150150150150141</v>
      </c>
    </row>
    <row r="402" spans="1:28">
      <c r="A402" s="38">
        <v>44759</v>
      </c>
      <c r="B402" s="39" t="s">
        <v>61</v>
      </c>
      <c r="C402" s="2">
        <v>8</v>
      </c>
      <c r="D402" s="39" t="s">
        <v>71</v>
      </c>
      <c r="E402" s="39" t="s">
        <v>138</v>
      </c>
      <c r="F402" s="3">
        <v>0.21</v>
      </c>
      <c r="G402" s="39" t="s">
        <v>114</v>
      </c>
      <c r="H402" s="39" t="s">
        <v>118</v>
      </c>
      <c r="I402" s="39" t="s">
        <v>122</v>
      </c>
      <c r="J402" s="4">
        <v>138</v>
      </c>
      <c r="K402" s="4">
        <v>173.88</v>
      </c>
      <c r="L402" s="4">
        <v>1104</v>
      </c>
      <c r="M402" s="4">
        <v>1391.04</v>
      </c>
      <c r="N402">
        <v>17</v>
      </c>
      <c r="O402" s="39" t="s">
        <v>132</v>
      </c>
      <c r="P402" s="2">
        <v>2022</v>
      </c>
      <c r="Q402" s="4">
        <v>292.11840000000001</v>
      </c>
      <c r="R402" s="4">
        <v>35.880000000000003</v>
      </c>
      <c r="S402" s="4">
        <v>287.04000000000002</v>
      </c>
      <c r="T402" s="3">
        <v>0.24242424242424246</v>
      </c>
      <c r="U402" s="39" t="s">
        <v>149</v>
      </c>
      <c r="V402" s="39" t="b">
        <v>1</v>
      </c>
      <c r="W402" s="39" t="s">
        <v>180</v>
      </c>
      <c r="X402" s="39" t="s">
        <v>604</v>
      </c>
      <c r="Y402" s="4">
        <f t="shared" si="24"/>
        <v>-0.63480000000001269</v>
      </c>
      <c r="Z402" s="39">
        <f t="shared" si="25"/>
        <v>-5.0784000000001015</v>
      </c>
      <c r="AA402" s="4">
        <f t="shared" si="26"/>
        <v>1098.9215999999999</v>
      </c>
      <c r="AB402" s="3">
        <f t="shared" si="27"/>
        <v>-4.6212577858148404E-3</v>
      </c>
    </row>
    <row r="403" spans="1:28">
      <c r="A403" s="38">
        <v>44760</v>
      </c>
      <c r="B403" s="39" t="s">
        <v>40</v>
      </c>
      <c r="C403" s="2">
        <v>12</v>
      </c>
      <c r="D403" s="39" t="s">
        <v>70</v>
      </c>
      <c r="E403" s="39" t="s">
        <v>71</v>
      </c>
      <c r="F403" s="3">
        <v>0.53</v>
      </c>
      <c r="G403" s="39" t="s">
        <v>90</v>
      </c>
      <c r="H403" s="39" t="s">
        <v>120</v>
      </c>
      <c r="I403" s="39" t="s">
        <v>122</v>
      </c>
      <c r="J403" s="4">
        <v>148</v>
      </c>
      <c r="K403" s="4">
        <v>164.28</v>
      </c>
      <c r="L403" s="4">
        <v>1776</v>
      </c>
      <c r="M403" s="4">
        <v>1971.36</v>
      </c>
      <c r="N403">
        <v>18</v>
      </c>
      <c r="O403" s="39" t="s">
        <v>132</v>
      </c>
      <c r="P403" s="2">
        <v>2022</v>
      </c>
      <c r="Q403" s="4">
        <v>1044.8208</v>
      </c>
      <c r="R403" s="4">
        <v>16.28</v>
      </c>
      <c r="S403" s="4">
        <v>195.36</v>
      </c>
      <c r="T403" s="3">
        <v>0.11504424778761067</v>
      </c>
      <c r="U403" s="39" t="s">
        <v>166</v>
      </c>
      <c r="V403" s="39" t="b">
        <v>0</v>
      </c>
      <c r="W403" s="39" t="s">
        <v>180</v>
      </c>
      <c r="X403" s="39" t="s">
        <v>605</v>
      </c>
      <c r="Y403" s="4">
        <f t="shared" si="24"/>
        <v>-70.78840000000001</v>
      </c>
      <c r="Z403" s="39">
        <f t="shared" si="25"/>
        <v>-849.46080000000006</v>
      </c>
      <c r="AA403" s="4">
        <f t="shared" si="26"/>
        <v>926.53919999999994</v>
      </c>
      <c r="AB403" s="3">
        <f t="shared" si="27"/>
        <v>-0.91681042744872543</v>
      </c>
    </row>
    <row r="404" spans="1:28">
      <c r="A404" s="38">
        <v>44762</v>
      </c>
      <c r="B404" s="39" t="s">
        <v>30</v>
      </c>
      <c r="C404" s="2">
        <v>8</v>
      </c>
      <c r="D404" s="39" t="s">
        <v>68</v>
      </c>
      <c r="E404" s="39" t="s">
        <v>71</v>
      </c>
      <c r="F404" s="3">
        <v>0.17</v>
      </c>
      <c r="G404" s="39" t="s">
        <v>80</v>
      </c>
      <c r="H404" s="39" t="s">
        <v>118</v>
      </c>
      <c r="I404" s="39" t="s">
        <v>122</v>
      </c>
      <c r="J404" s="4">
        <v>120</v>
      </c>
      <c r="K404" s="4">
        <v>162</v>
      </c>
      <c r="L404" s="4">
        <v>960</v>
      </c>
      <c r="M404" s="4">
        <v>1296</v>
      </c>
      <c r="N404">
        <v>20</v>
      </c>
      <c r="O404" s="39" t="s">
        <v>132</v>
      </c>
      <c r="P404" s="2">
        <v>2022</v>
      </c>
      <c r="Q404" s="4">
        <v>220.32</v>
      </c>
      <c r="R404" s="4">
        <v>42</v>
      </c>
      <c r="S404" s="4">
        <v>336</v>
      </c>
      <c r="T404" s="3">
        <v>0.1596638655462185</v>
      </c>
      <c r="U404" s="39" t="s">
        <v>149</v>
      </c>
      <c r="V404" s="39" t="b">
        <v>0</v>
      </c>
      <c r="W404" s="39" t="s">
        <v>180</v>
      </c>
      <c r="X404" s="39" t="s">
        <v>606</v>
      </c>
      <c r="Y404" s="4">
        <f t="shared" si="24"/>
        <v>14.460000000000008</v>
      </c>
      <c r="Z404" s="39">
        <f t="shared" si="25"/>
        <v>115.68000000000006</v>
      </c>
      <c r="AA404" s="4">
        <f t="shared" si="26"/>
        <v>1075.68</v>
      </c>
      <c r="AB404" s="3">
        <f t="shared" si="27"/>
        <v>0.10754127621597506</v>
      </c>
    </row>
    <row r="405" spans="1:28">
      <c r="A405" s="38">
        <v>44764</v>
      </c>
      <c r="B405" s="39" t="s">
        <v>33</v>
      </c>
      <c r="C405" s="2">
        <v>6</v>
      </c>
      <c r="D405" s="39" t="s">
        <v>70</v>
      </c>
      <c r="E405" s="39" t="s">
        <v>138</v>
      </c>
      <c r="F405" s="3">
        <v>0.2</v>
      </c>
      <c r="G405" s="39" t="s">
        <v>83</v>
      </c>
      <c r="H405" s="39" t="s">
        <v>121</v>
      </c>
      <c r="I405" s="39" t="s">
        <v>124</v>
      </c>
      <c r="J405" s="4">
        <v>55</v>
      </c>
      <c r="K405" s="4">
        <v>58.3</v>
      </c>
      <c r="L405" s="4">
        <v>330</v>
      </c>
      <c r="M405" s="4">
        <v>349.8</v>
      </c>
      <c r="N405">
        <v>22</v>
      </c>
      <c r="O405" s="39" t="s">
        <v>132</v>
      </c>
      <c r="P405" s="2">
        <v>2022</v>
      </c>
      <c r="Q405" s="4">
        <v>69.959999999999994</v>
      </c>
      <c r="R405" s="4">
        <v>3.3</v>
      </c>
      <c r="S405" s="4">
        <v>19.8</v>
      </c>
      <c r="T405" s="3">
        <v>0.20634920634920637</v>
      </c>
      <c r="U405" s="39" t="s">
        <v>165</v>
      </c>
      <c r="V405" s="39" t="b">
        <v>1</v>
      </c>
      <c r="W405" s="39" t="s">
        <v>180</v>
      </c>
      <c r="X405" s="39" t="s">
        <v>607</v>
      </c>
      <c r="Y405" s="4">
        <f t="shared" si="24"/>
        <v>-8.36</v>
      </c>
      <c r="Z405" s="39">
        <f t="shared" si="25"/>
        <v>-50.16</v>
      </c>
      <c r="AA405" s="4">
        <f t="shared" si="26"/>
        <v>279.84000000000003</v>
      </c>
      <c r="AB405" s="3">
        <f t="shared" si="27"/>
        <v>-0.17924528301886788</v>
      </c>
    </row>
    <row r="406" spans="1:28">
      <c r="A406" s="38">
        <v>44765</v>
      </c>
      <c r="B406" s="39" t="s">
        <v>50</v>
      </c>
      <c r="C406" s="2">
        <v>2</v>
      </c>
      <c r="D406" s="39" t="s">
        <v>71</v>
      </c>
      <c r="E406" s="39" t="s">
        <v>71</v>
      </c>
      <c r="F406" s="3">
        <v>0.28000000000000003</v>
      </c>
      <c r="G406" s="39" t="s">
        <v>102</v>
      </c>
      <c r="H406" s="39" t="s">
        <v>120</v>
      </c>
      <c r="I406" s="39" t="s">
        <v>125</v>
      </c>
      <c r="J406" s="4">
        <v>37</v>
      </c>
      <c r="K406" s="4">
        <v>49.21</v>
      </c>
      <c r="L406" s="4">
        <v>74</v>
      </c>
      <c r="M406" s="4">
        <v>98.42</v>
      </c>
      <c r="N406">
        <v>23</v>
      </c>
      <c r="O406" s="39" t="s">
        <v>132</v>
      </c>
      <c r="P406" s="2">
        <v>2022</v>
      </c>
      <c r="Q406" s="4">
        <v>27.557600000000001</v>
      </c>
      <c r="R406" s="4">
        <v>12.21</v>
      </c>
      <c r="S406" s="4">
        <v>24.42</v>
      </c>
      <c r="T406" s="3">
        <v>9.9099099099099155E-2</v>
      </c>
      <c r="U406" s="39" t="s">
        <v>149</v>
      </c>
      <c r="V406" s="39" t="b">
        <v>0</v>
      </c>
      <c r="W406" s="39" t="s">
        <v>180</v>
      </c>
      <c r="X406" s="39" t="s">
        <v>608</v>
      </c>
      <c r="Y406" s="4">
        <f t="shared" si="24"/>
        <v>-1.5688000000000031</v>
      </c>
      <c r="Z406" s="39">
        <f t="shared" si="25"/>
        <v>-3.1376000000000062</v>
      </c>
      <c r="AA406" s="4">
        <f t="shared" si="26"/>
        <v>70.862400000000008</v>
      </c>
      <c r="AB406" s="3">
        <f t="shared" si="27"/>
        <v>-4.4277360066833832E-2</v>
      </c>
    </row>
    <row r="407" spans="1:28">
      <c r="A407" s="38">
        <v>44766</v>
      </c>
      <c r="B407" s="39" t="s">
        <v>35</v>
      </c>
      <c r="C407" s="2">
        <v>14</v>
      </c>
      <c r="D407" s="39" t="s">
        <v>70</v>
      </c>
      <c r="E407" s="39" t="s">
        <v>138</v>
      </c>
      <c r="F407" s="3">
        <v>0.05</v>
      </c>
      <c r="G407" s="39" t="s">
        <v>85</v>
      </c>
      <c r="H407" s="39" t="s">
        <v>119</v>
      </c>
      <c r="I407" s="39" t="s">
        <v>123</v>
      </c>
      <c r="J407" s="4">
        <v>75</v>
      </c>
      <c r="K407" s="4">
        <v>85.5</v>
      </c>
      <c r="L407" s="4">
        <v>1050</v>
      </c>
      <c r="M407" s="4">
        <v>1197</v>
      </c>
      <c r="N407">
        <v>24</v>
      </c>
      <c r="O407" s="39" t="s">
        <v>132</v>
      </c>
      <c r="P407" s="2">
        <v>2022</v>
      </c>
      <c r="Q407" s="4">
        <v>59.85</v>
      </c>
      <c r="R407" s="4">
        <v>10.5</v>
      </c>
      <c r="S407" s="4">
        <v>147</v>
      </c>
      <c r="T407" s="3">
        <v>0.20634920634920634</v>
      </c>
      <c r="U407" s="39" t="s">
        <v>166</v>
      </c>
      <c r="V407" s="39" t="b">
        <v>1</v>
      </c>
      <c r="W407" s="39" t="s">
        <v>180</v>
      </c>
      <c r="X407" s="39" t="s">
        <v>609</v>
      </c>
      <c r="Y407" s="4">
        <f t="shared" si="24"/>
        <v>6.2249999999999943</v>
      </c>
      <c r="Z407" s="39">
        <f t="shared" si="25"/>
        <v>87.14999999999992</v>
      </c>
      <c r="AA407" s="4">
        <f t="shared" si="26"/>
        <v>1137.1500000000001</v>
      </c>
      <c r="AB407" s="3">
        <f t="shared" si="27"/>
        <v>7.6638965835641656E-2</v>
      </c>
    </row>
    <row r="408" spans="1:28">
      <c r="A408" s="38">
        <v>44766</v>
      </c>
      <c r="B408" s="39" t="s">
        <v>46</v>
      </c>
      <c r="C408" s="2">
        <v>1</v>
      </c>
      <c r="D408" s="39" t="s">
        <v>71</v>
      </c>
      <c r="E408" s="39" t="s">
        <v>71</v>
      </c>
      <c r="F408" s="3">
        <v>0.17</v>
      </c>
      <c r="G408" s="39" t="s">
        <v>97</v>
      </c>
      <c r="H408" s="39" t="s">
        <v>121</v>
      </c>
      <c r="I408" s="39" t="s">
        <v>124</v>
      </c>
      <c r="J408" s="4">
        <v>48</v>
      </c>
      <c r="K408" s="4">
        <v>57.12</v>
      </c>
      <c r="L408" s="4">
        <v>48</v>
      </c>
      <c r="M408" s="4">
        <v>57.12</v>
      </c>
      <c r="N408">
        <v>24</v>
      </c>
      <c r="O408" s="39" t="s">
        <v>132</v>
      </c>
      <c r="P408" s="2">
        <v>2022</v>
      </c>
      <c r="Q408" s="4">
        <v>9.7103999999999999</v>
      </c>
      <c r="R408" s="4">
        <v>9.1199999999999992</v>
      </c>
      <c r="S408" s="4">
        <v>9.1199999999999992</v>
      </c>
      <c r="T408" s="3">
        <v>9.9099099099099114E-2</v>
      </c>
      <c r="U408" s="39" t="s">
        <v>166</v>
      </c>
      <c r="V408" s="39" t="b">
        <v>0</v>
      </c>
      <c r="W408" s="39" t="s">
        <v>180</v>
      </c>
      <c r="X408" s="39" t="s">
        <v>610</v>
      </c>
      <c r="Y408" s="4">
        <f t="shared" si="24"/>
        <v>-0.59040000000000248</v>
      </c>
      <c r="Z408" s="39">
        <f t="shared" si="25"/>
        <v>-0.59040000000000248</v>
      </c>
      <c r="AA408" s="4">
        <f t="shared" si="26"/>
        <v>47.409599999999998</v>
      </c>
      <c r="AB408" s="3">
        <f t="shared" si="27"/>
        <v>-1.2453174040700671E-2</v>
      </c>
    </row>
    <row r="409" spans="1:28">
      <c r="A409" s="38">
        <v>44767</v>
      </c>
      <c r="B409" s="39" t="s">
        <v>31</v>
      </c>
      <c r="C409" s="2">
        <v>2</v>
      </c>
      <c r="D409" s="39" t="s">
        <v>70</v>
      </c>
      <c r="E409" s="39" t="s">
        <v>138</v>
      </c>
      <c r="F409" s="3">
        <v>0.26</v>
      </c>
      <c r="G409" s="39" t="s">
        <v>81</v>
      </c>
      <c r="H409" s="39" t="s">
        <v>118</v>
      </c>
      <c r="I409" s="39" t="s">
        <v>123</v>
      </c>
      <c r="J409" s="4">
        <v>76</v>
      </c>
      <c r="K409" s="4">
        <v>82.08</v>
      </c>
      <c r="L409" s="4">
        <v>152</v>
      </c>
      <c r="M409" s="4">
        <v>164.16</v>
      </c>
      <c r="N409">
        <v>25</v>
      </c>
      <c r="O409" s="39" t="s">
        <v>132</v>
      </c>
      <c r="P409" s="2">
        <v>2022</v>
      </c>
      <c r="Q409" s="4">
        <v>42.681600000000003</v>
      </c>
      <c r="R409" s="4">
        <v>6.08</v>
      </c>
      <c r="S409" s="4">
        <v>12.16</v>
      </c>
      <c r="T409" s="3">
        <v>0.25925925925925924</v>
      </c>
      <c r="U409" s="39" t="s">
        <v>149</v>
      </c>
      <c r="V409" s="39" t="b">
        <v>1</v>
      </c>
      <c r="W409" s="39" t="s">
        <v>180</v>
      </c>
      <c r="X409" s="39" t="s">
        <v>613</v>
      </c>
      <c r="Y409" s="4">
        <f t="shared" si="24"/>
        <v>-15.260800000000003</v>
      </c>
      <c r="Z409" s="39">
        <f t="shared" si="25"/>
        <v>-30.521600000000007</v>
      </c>
      <c r="AA409" s="4">
        <f t="shared" si="26"/>
        <v>121.47839999999999</v>
      </c>
      <c r="AB409" s="3">
        <f t="shared" si="27"/>
        <v>-0.25125125125125131</v>
      </c>
    </row>
    <row r="410" spans="1:28">
      <c r="A410" s="38">
        <v>44767</v>
      </c>
      <c r="B410" s="39" t="s">
        <v>59</v>
      </c>
      <c r="C410" s="2">
        <v>12</v>
      </c>
      <c r="D410" s="39" t="s">
        <v>70</v>
      </c>
      <c r="E410" s="39" t="s">
        <v>138</v>
      </c>
      <c r="F410" s="3">
        <v>0.42</v>
      </c>
      <c r="G410" s="39" t="s">
        <v>111</v>
      </c>
      <c r="H410" s="39" t="s">
        <v>120</v>
      </c>
      <c r="I410" s="39" t="s">
        <v>122</v>
      </c>
      <c r="J410" s="4">
        <v>134</v>
      </c>
      <c r="K410" s="4">
        <v>156.78</v>
      </c>
      <c r="L410" s="4">
        <v>1608</v>
      </c>
      <c r="M410" s="4">
        <v>1881.36</v>
      </c>
      <c r="N410">
        <v>25</v>
      </c>
      <c r="O410" s="39" t="s">
        <v>132</v>
      </c>
      <c r="P410" s="2">
        <v>2022</v>
      </c>
      <c r="Q410" s="4">
        <v>790.1712</v>
      </c>
      <c r="R410" s="4">
        <v>22.78</v>
      </c>
      <c r="S410" s="4">
        <v>273.36</v>
      </c>
      <c r="T410" s="3">
        <v>5.6603773584905613E-2</v>
      </c>
      <c r="U410" s="39" t="s">
        <v>166</v>
      </c>
      <c r="V410" s="39" t="b">
        <v>1</v>
      </c>
      <c r="W410" s="39" t="s">
        <v>180</v>
      </c>
      <c r="X410" s="39" t="s">
        <v>612</v>
      </c>
      <c r="Y410" s="4">
        <f t="shared" si="24"/>
        <v>-43.067599999999999</v>
      </c>
      <c r="Z410" s="39">
        <f t="shared" si="25"/>
        <v>-516.81119999999999</v>
      </c>
      <c r="AA410" s="4">
        <f t="shared" si="26"/>
        <v>1091.1887999999999</v>
      </c>
      <c r="AB410" s="3">
        <f t="shared" si="27"/>
        <v>-0.47362216327733569</v>
      </c>
    </row>
    <row r="411" spans="1:28">
      <c r="A411" s="38">
        <v>44767</v>
      </c>
      <c r="B411" s="39" t="s">
        <v>26</v>
      </c>
      <c r="C411" s="2">
        <v>13</v>
      </c>
      <c r="D411" s="39" t="s">
        <v>71</v>
      </c>
      <c r="E411" s="39" t="s">
        <v>138</v>
      </c>
      <c r="F411" s="3">
        <v>0.21</v>
      </c>
      <c r="G411" s="39" t="s">
        <v>79</v>
      </c>
      <c r="H411" s="39" t="s">
        <v>119</v>
      </c>
      <c r="I411" s="39" t="s">
        <v>123</v>
      </c>
      <c r="J411" s="4">
        <v>71</v>
      </c>
      <c r="K411" s="4">
        <v>80.94</v>
      </c>
      <c r="L411" s="4">
        <v>923</v>
      </c>
      <c r="M411" s="4">
        <v>1052.22</v>
      </c>
      <c r="N411">
        <v>25</v>
      </c>
      <c r="O411" s="39" t="s">
        <v>132</v>
      </c>
      <c r="P411" s="2">
        <v>2022</v>
      </c>
      <c r="Q411" s="4">
        <v>220.96619999999999</v>
      </c>
      <c r="R411" s="4">
        <v>9.94</v>
      </c>
      <c r="S411" s="4">
        <v>129.22</v>
      </c>
      <c r="T411" s="3">
        <v>0.24812030075187971</v>
      </c>
      <c r="U411" s="39" t="s">
        <v>166</v>
      </c>
      <c r="V411" s="39" t="b">
        <v>1</v>
      </c>
      <c r="W411" s="39" t="s">
        <v>180</v>
      </c>
      <c r="X411" s="39" t="s">
        <v>611</v>
      </c>
      <c r="Y411" s="4">
        <f t="shared" si="24"/>
        <v>-7.0574000000000012</v>
      </c>
      <c r="Z411" s="39">
        <f t="shared" si="25"/>
        <v>-91.746200000000016</v>
      </c>
      <c r="AA411" s="4">
        <f t="shared" si="26"/>
        <v>831.25380000000007</v>
      </c>
      <c r="AB411" s="3">
        <f t="shared" si="27"/>
        <v>-0.11037086386853209</v>
      </c>
    </row>
    <row r="412" spans="1:28">
      <c r="A412" s="38">
        <v>44768</v>
      </c>
      <c r="B412" s="39" t="s">
        <v>26</v>
      </c>
      <c r="C412" s="2">
        <v>10</v>
      </c>
      <c r="D412" s="39" t="s">
        <v>71</v>
      </c>
      <c r="E412" s="39" t="s">
        <v>71</v>
      </c>
      <c r="F412" s="3">
        <v>0.28000000000000003</v>
      </c>
      <c r="G412" s="39" t="s">
        <v>79</v>
      </c>
      <c r="H412" s="39" t="s">
        <v>119</v>
      </c>
      <c r="I412" s="39" t="s">
        <v>123</v>
      </c>
      <c r="J412" s="4">
        <v>71</v>
      </c>
      <c r="K412" s="4">
        <v>80.94</v>
      </c>
      <c r="L412" s="4">
        <v>710</v>
      </c>
      <c r="M412" s="4">
        <v>809.4</v>
      </c>
      <c r="N412">
        <v>26</v>
      </c>
      <c r="O412" s="39" t="s">
        <v>132</v>
      </c>
      <c r="P412" s="2">
        <v>2022</v>
      </c>
      <c r="Q412" s="4">
        <v>226.63200000000001</v>
      </c>
      <c r="R412" s="4">
        <v>9.94</v>
      </c>
      <c r="S412" s="4">
        <v>99.4</v>
      </c>
      <c r="T412" s="3">
        <v>0.15966386554621845</v>
      </c>
      <c r="U412" s="39" t="s">
        <v>165</v>
      </c>
      <c r="V412" s="39" t="b">
        <v>0</v>
      </c>
      <c r="W412" s="39" t="s">
        <v>180</v>
      </c>
      <c r="X412" s="39" t="s">
        <v>614</v>
      </c>
      <c r="Y412" s="4">
        <f t="shared" si="24"/>
        <v>-12.723200000000006</v>
      </c>
      <c r="Z412" s="39">
        <f t="shared" si="25"/>
        <v>-127.23200000000006</v>
      </c>
      <c r="AA412" s="4">
        <f t="shared" si="26"/>
        <v>582.76800000000003</v>
      </c>
      <c r="AB412" s="3">
        <f t="shared" si="27"/>
        <v>-0.21832358674463948</v>
      </c>
    </row>
    <row r="413" spans="1:28">
      <c r="A413" s="38">
        <v>44768</v>
      </c>
      <c r="B413" s="39" t="s">
        <v>62</v>
      </c>
      <c r="C413" s="2">
        <v>1</v>
      </c>
      <c r="D413" s="39" t="s">
        <v>71</v>
      </c>
      <c r="E413" s="39" t="s">
        <v>138</v>
      </c>
      <c r="F413" s="3">
        <v>0.2</v>
      </c>
      <c r="G413" s="39" t="s">
        <v>115</v>
      </c>
      <c r="H413" s="39" t="s">
        <v>121</v>
      </c>
      <c r="I413" s="39" t="s">
        <v>125</v>
      </c>
      <c r="J413" s="4">
        <v>18</v>
      </c>
      <c r="K413" s="4">
        <v>24.66</v>
      </c>
      <c r="L413" s="4">
        <v>18</v>
      </c>
      <c r="M413" s="4">
        <v>24.66</v>
      </c>
      <c r="N413">
        <v>26</v>
      </c>
      <c r="O413" s="39" t="s">
        <v>132</v>
      </c>
      <c r="P413" s="2">
        <v>2022</v>
      </c>
      <c r="Q413" s="4">
        <v>4.9320000000000004</v>
      </c>
      <c r="R413" s="4">
        <v>6.66</v>
      </c>
      <c r="S413" s="4">
        <v>6.66</v>
      </c>
      <c r="T413" s="3">
        <v>0.12280701754385964</v>
      </c>
      <c r="U413" s="39" t="s">
        <v>149</v>
      </c>
      <c r="V413" s="39" t="b">
        <v>1</v>
      </c>
      <c r="W413" s="39" t="s">
        <v>180</v>
      </c>
      <c r="X413" s="39" t="s">
        <v>615</v>
      </c>
      <c r="Y413" s="4">
        <f t="shared" si="24"/>
        <v>1.7280000000000015</v>
      </c>
      <c r="Z413" s="39">
        <f t="shared" si="25"/>
        <v>1.7280000000000015</v>
      </c>
      <c r="AA413" s="4">
        <f t="shared" si="26"/>
        <v>19.728000000000002</v>
      </c>
      <c r="AB413" s="3">
        <f t="shared" si="27"/>
        <v>8.7591240875912482E-2</v>
      </c>
    </row>
    <row r="414" spans="1:28">
      <c r="A414" s="38">
        <v>44776</v>
      </c>
      <c r="B414" s="39" t="s">
        <v>55</v>
      </c>
      <c r="C414" s="2">
        <v>5</v>
      </c>
      <c r="D414" s="39" t="s">
        <v>70</v>
      </c>
      <c r="E414" s="39" t="s">
        <v>138</v>
      </c>
      <c r="F414" s="3">
        <v>0.21</v>
      </c>
      <c r="G414" s="39" t="s">
        <v>107</v>
      </c>
      <c r="H414" s="39" t="s">
        <v>120</v>
      </c>
      <c r="I414" s="39" t="s">
        <v>123</v>
      </c>
      <c r="J414" s="4">
        <v>73</v>
      </c>
      <c r="K414" s="4">
        <v>94.17</v>
      </c>
      <c r="L414" s="4">
        <v>365</v>
      </c>
      <c r="M414" s="4">
        <v>470.85</v>
      </c>
      <c r="N414">
        <v>3</v>
      </c>
      <c r="O414" s="39" t="s">
        <v>133</v>
      </c>
      <c r="P414" s="2">
        <v>2022</v>
      </c>
      <c r="Q414" s="4">
        <v>98.878500000000003</v>
      </c>
      <c r="R414" s="4">
        <v>21.17</v>
      </c>
      <c r="S414" s="4">
        <v>105.85</v>
      </c>
      <c r="T414" s="3">
        <v>7.4074074074074056E-2</v>
      </c>
      <c r="U414" s="39" t="s">
        <v>166</v>
      </c>
      <c r="V414" s="39" t="b">
        <v>1</v>
      </c>
      <c r="W414" s="39" t="s">
        <v>172</v>
      </c>
      <c r="X414" s="39" t="s">
        <v>616</v>
      </c>
      <c r="Y414" s="4">
        <f t="shared" si="24"/>
        <v>1.3943000000000012</v>
      </c>
      <c r="Z414" s="39">
        <f t="shared" si="25"/>
        <v>6.971500000000006</v>
      </c>
      <c r="AA414" s="4">
        <f t="shared" si="26"/>
        <v>371.97149999999999</v>
      </c>
      <c r="AB414" s="3">
        <f t="shared" si="27"/>
        <v>1.874202727897166E-2</v>
      </c>
    </row>
    <row r="415" spans="1:28">
      <c r="A415" s="38">
        <v>44779</v>
      </c>
      <c r="B415" s="39" t="s">
        <v>41</v>
      </c>
      <c r="C415" s="2">
        <v>9</v>
      </c>
      <c r="D415" s="39" t="s">
        <v>71</v>
      </c>
      <c r="E415" s="39" t="s">
        <v>71</v>
      </c>
      <c r="F415" s="3">
        <v>7.0000000000000007E-2</v>
      </c>
      <c r="G415" s="39" t="s">
        <v>91</v>
      </c>
      <c r="H415" s="39" t="s">
        <v>120</v>
      </c>
      <c r="I415" s="39" t="s">
        <v>125</v>
      </c>
      <c r="J415" s="4">
        <v>13</v>
      </c>
      <c r="K415" s="4">
        <v>16.64</v>
      </c>
      <c r="L415" s="4">
        <v>117</v>
      </c>
      <c r="M415" s="4">
        <v>149.76</v>
      </c>
      <c r="N415">
        <v>6</v>
      </c>
      <c r="O415" s="39" t="s">
        <v>133</v>
      </c>
      <c r="P415" s="2">
        <v>2022</v>
      </c>
      <c r="Q415" s="4">
        <v>10.4832</v>
      </c>
      <c r="R415" s="4">
        <v>3.64</v>
      </c>
      <c r="S415" s="4">
        <v>32.76</v>
      </c>
      <c r="T415" s="3">
        <v>0.12280701754385961</v>
      </c>
      <c r="U415" s="39" t="s">
        <v>166</v>
      </c>
      <c r="V415" s="39" t="b">
        <v>0</v>
      </c>
      <c r="W415" s="39" t="s">
        <v>172</v>
      </c>
      <c r="X415" s="39" t="s">
        <v>617</v>
      </c>
      <c r="Y415" s="4">
        <f t="shared" si="24"/>
        <v>2.475200000000001</v>
      </c>
      <c r="Z415" s="39">
        <f t="shared" si="25"/>
        <v>22.276800000000009</v>
      </c>
      <c r="AA415" s="4">
        <f t="shared" si="26"/>
        <v>139.27679999999998</v>
      </c>
      <c r="AB415" s="3">
        <f t="shared" si="27"/>
        <v>0.15994623655913986</v>
      </c>
    </row>
    <row r="416" spans="1:28">
      <c r="A416" s="38">
        <v>44781</v>
      </c>
      <c r="B416" s="39" t="s">
        <v>41</v>
      </c>
      <c r="C416" s="2">
        <v>2</v>
      </c>
      <c r="D416" s="39" t="s">
        <v>70</v>
      </c>
      <c r="E416" s="39" t="s">
        <v>71</v>
      </c>
      <c r="F416" s="3">
        <v>0.35</v>
      </c>
      <c r="G416" s="39" t="s">
        <v>91</v>
      </c>
      <c r="H416" s="39" t="s">
        <v>120</v>
      </c>
      <c r="I416" s="39" t="s">
        <v>125</v>
      </c>
      <c r="J416" s="4">
        <v>13</v>
      </c>
      <c r="K416" s="4">
        <v>16.64</v>
      </c>
      <c r="L416" s="4">
        <v>26</v>
      </c>
      <c r="M416" s="4">
        <v>33.28</v>
      </c>
      <c r="N416">
        <v>8</v>
      </c>
      <c r="O416" s="39" t="s">
        <v>133</v>
      </c>
      <c r="P416" s="2">
        <v>2022</v>
      </c>
      <c r="Q416" s="4">
        <v>11.648</v>
      </c>
      <c r="R416" s="4">
        <v>3.64</v>
      </c>
      <c r="S416" s="4">
        <v>7.28</v>
      </c>
      <c r="T416" s="3">
        <v>0.14529914529914531</v>
      </c>
      <c r="U416" s="39" t="s">
        <v>166</v>
      </c>
      <c r="V416" s="39" t="b">
        <v>0</v>
      </c>
      <c r="W416" s="39" t="s">
        <v>172</v>
      </c>
      <c r="X416" s="39" t="s">
        <v>618</v>
      </c>
      <c r="Y416" s="4">
        <f t="shared" si="24"/>
        <v>-2.1839999999999993</v>
      </c>
      <c r="Z416" s="39">
        <f t="shared" si="25"/>
        <v>-4.3679999999999986</v>
      </c>
      <c r="AA416" s="4">
        <f t="shared" si="26"/>
        <v>21.632000000000001</v>
      </c>
      <c r="AB416" s="3">
        <f t="shared" si="27"/>
        <v>-0.20192307692307684</v>
      </c>
    </row>
    <row r="417" spans="1:28">
      <c r="A417" s="38">
        <v>44781</v>
      </c>
      <c r="B417" s="39" t="s">
        <v>38</v>
      </c>
      <c r="C417" s="2">
        <v>12</v>
      </c>
      <c r="D417" s="39" t="s">
        <v>70</v>
      </c>
      <c r="E417" s="39" t="s">
        <v>138</v>
      </c>
      <c r="F417" s="3">
        <v>0.18</v>
      </c>
      <c r="G417" s="39" t="s">
        <v>88</v>
      </c>
      <c r="H417" s="39" t="s">
        <v>121</v>
      </c>
      <c r="I417" s="39" t="s">
        <v>123</v>
      </c>
      <c r="J417" s="4">
        <v>89</v>
      </c>
      <c r="K417" s="4">
        <v>117.48</v>
      </c>
      <c r="L417" s="4">
        <v>1068</v>
      </c>
      <c r="M417" s="4">
        <v>1409.76</v>
      </c>
      <c r="N417">
        <v>8</v>
      </c>
      <c r="O417" s="39" t="s">
        <v>133</v>
      </c>
      <c r="P417" s="2">
        <v>2022</v>
      </c>
      <c r="Q417" s="4">
        <v>253.7568</v>
      </c>
      <c r="R417" s="4">
        <v>28.48</v>
      </c>
      <c r="S417" s="4">
        <v>341.76</v>
      </c>
      <c r="T417" s="3">
        <v>0.27007299270072993</v>
      </c>
      <c r="U417" s="39" t="s">
        <v>166</v>
      </c>
      <c r="V417" s="39" t="b">
        <v>1</v>
      </c>
      <c r="W417" s="39" t="s">
        <v>172</v>
      </c>
      <c r="X417" s="39" t="s">
        <v>620</v>
      </c>
      <c r="Y417" s="4">
        <f t="shared" si="24"/>
        <v>7.3336000000000041</v>
      </c>
      <c r="Z417" s="39">
        <f t="shared" si="25"/>
        <v>88.003200000000049</v>
      </c>
      <c r="AA417" s="4">
        <f t="shared" si="26"/>
        <v>1156.0032000000001</v>
      </c>
      <c r="AB417" s="3">
        <f t="shared" si="27"/>
        <v>7.6127124907612753E-2</v>
      </c>
    </row>
    <row r="418" spans="1:28">
      <c r="A418" s="38">
        <v>44781</v>
      </c>
      <c r="B418" s="39" t="s">
        <v>52</v>
      </c>
      <c r="C418" s="2">
        <v>11</v>
      </c>
      <c r="D418" s="39" t="s">
        <v>70</v>
      </c>
      <c r="E418" s="39" t="s">
        <v>138</v>
      </c>
      <c r="F418" s="3">
        <v>0.24</v>
      </c>
      <c r="G418" s="39" t="s">
        <v>104</v>
      </c>
      <c r="H418" s="39" t="s">
        <v>117</v>
      </c>
      <c r="I418" s="39" t="s">
        <v>122</v>
      </c>
      <c r="J418" s="4">
        <v>126</v>
      </c>
      <c r="K418" s="4">
        <v>162.54</v>
      </c>
      <c r="L418" s="4">
        <v>1386</v>
      </c>
      <c r="M418" s="4">
        <v>1787.94</v>
      </c>
      <c r="N418">
        <v>8</v>
      </c>
      <c r="O418" s="39" t="s">
        <v>133</v>
      </c>
      <c r="P418" s="2">
        <v>2022</v>
      </c>
      <c r="Q418" s="4">
        <v>429.10559999999998</v>
      </c>
      <c r="R418" s="4">
        <v>36.54</v>
      </c>
      <c r="S418" s="4">
        <v>401.94</v>
      </c>
      <c r="T418" s="3">
        <v>0.12280701754385963</v>
      </c>
      <c r="U418" s="39" t="s">
        <v>166</v>
      </c>
      <c r="V418" s="39" t="b">
        <v>1</v>
      </c>
      <c r="W418" s="39" t="s">
        <v>172</v>
      </c>
      <c r="X418" s="39" t="s">
        <v>619</v>
      </c>
      <c r="Y418" s="4">
        <f t="shared" si="24"/>
        <v>-2.469600000000014</v>
      </c>
      <c r="Z418" s="39">
        <f t="shared" si="25"/>
        <v>-27.165600000000154</v>
      </c>
      <c r="AA418" s="4">
        <f t="shared" si="26"/>
        <v>1358.8344000000002</v>
      </c>
      <c r="AB418" s="3">
        <f t="shared" si="27"/>
        <v>-1.9991840065279588E-2</v>
      </c>
    </row>
    <row r="419" spans="1:28">
      <c r="A419" s="38">
        <v>44787</v>
      </c>
      <c r="B419" s="39" t="s">
        <v>48</v>
      </c>
      <c r="C419" s="2">
        <v>14</v>
      </c>
      <c r="D419" s="39" t="s">
        <v>70</v>
      </c>
      <c r="E419" s="39" t="s">
        <v>138</v>
      </c>
      <c r="F419" s="3">
        <v>0.44</v>
      </c>
      <c r="G419" s="39" t="s">
        <v>99</v>
      </c>
      <c r="H419" s="39" t="s">
        <v>121</v>
      </c>
      <c r="I419" s="39" t="s">
        <v>122</v>
      </c>
      <c r="J419" s="4">
        <v>148</v>
      </c>
      <c r="K419" s="4">
        <v>201.28</v>
      </c>
      <c r="L419" s="4">
        <v>2072</v>
      </c>
      <c r="M419" s="4">
        <v>2817.92</v>
      </c>
      <c r="N419">
        <v>14</v>
      </c>
      <c r="O419" s="39" t="s">
        <v>133</v>
      </c>
      <c r="P419" s="2">
        <v>2022</v>
      </c>
      <c r="Q419" s="4">
        <v>1239.8848</v>
      </c>
      <c r="R419" s="4">
        <v>53.28</v>
      </c>
      <c r="S419" s="4">
        <v>745.92</v>
      </c>
      <c r="T419" s="3">
        <v>0.22480620155038761</v>
      </c>
      <c r="U419" s="39" t="s">
        <v>149</v>
      </c>
      <c r="V419" s="39" t="b">
        <v>1</v>
      </c>
      <c r="W419" s="39" t="s">
        <v>172</v>
      </c>
      <c r="X419" s="39" t="s">
        <v>621</v>
      </c>
      <c r="Y419" s="4">
        <f t="shared" si="24"/>
        <v>-35.283199999999994</v>
      </c>
      <c r="Z419" s="39">
        <f t="shared" si="25"/>
        <v>-493.96479999999991</v>
      </c>
      <c r="AA419" s="4">
        <f t="shared" si="26"/>
        <v>1578.0352</v>
      </c>
      <c r="AB419" s="3">
        <f t="shared" si="27"/>
        <v>-0.31302521008403356</v>
      </c>
    </row>
    <row r="420" spans="1:28">
      <c r="A420" s="38">
        <v>44788</v>
      </c>
      <c r="B420" s="39" t="s">
        <v>51</v>
      </c>
      <c r="C420" s="2">
        <v>10</v>
      </c>
      <c r="D420" s="39" t="s">
        <v>68</v>
      </c>
      <c r="E420" s="39" t="s">
        <v>138</v>
      </c>
      <c r="F420" s="3">
        <v>0.11</v>
      </c>
      <c r="G420" s="39" t="s">
        <v>103</v>
      </c>
      <c r="H420" s="39" t="s">
        <v>120</v>
      </c>
      <c r="I420" s="39" t="s">
        <v>124</v>
      </c>
      <c r="J420" s="4">
        <v>44</v>
      </c>
      <c r="K420" s="4">
        <v>48.4</v>
      </c>
      <c r="L420" s="4">
        <v>440</v>
      </c>
      <c r="M420" s="4">
        <v>484</v>
      </c>
      <c r="N420">
        <v>15</v>
      </c>
      <c r="O420" s="39" t="s">
        <v>133</v>
      </c>
      <c r="P420" s="2">
        <v>2022</v>
      </c>
      <c r="Q420" s="4">
        <v>53.24</v>
      </c>
      <c r="R420" s="4">
        <v>4.4000000000000004</v>
      </c>
      <c r="S420" s="4">
        <v>44</v>
      </c>
      <c r="T420" s="3">
        <v>0.21875000000000006</v>
      </c>
      <c r="U420" s="39" t="s">
        <v>149</v>
      </c>
      <c r="V420" s="39" t="b">
        <v>1</v>
      </c>
      <c r="W420" s="39" t="s">
        <v>172</v>
      </c>
      <c r="X420" s="39" t="s">
        <v>622</v>
      </c>
      <c r="Y420" s="4">
        <f t="shared" si="24"/>
        <v>-0.92399999999999949</v>
      </c>
      <c r="Z420" s="39">
        <f t="shared" si="25"/>
        <v>-9.2399999999999949</v>
      </c>
      <c r="AA420" s="4">
        <f t="shared" si="26"/>
        <v>430.76</v>
      </c>
      <c r="AB420" s="3">
        <f t="shared" si="27"/>
        <v>-2.1450459652706831E-2</v>
      </c>
    </row>
    <row r="421" spans="1:28">
      <c r="A421" s="38">
        <v>44788</v>
      </c>
      <c r="B421" s="39" t="s">
        <v>47</v>
      </c>
      <c r="C421" s="2">
        <v>7</v>
      </c>
      <c r="D421" s="39" t="s">
        <v>70</v>
      </c>
      <c r="E421" s="39" t="s">
        <v>71</v>
      </c>
      <c r="F421" s="3">
        <v>0.45</v>
      </c>
      <c r="G421" s="39" t="s">
        <v>98</v>
      </c>
      <c r="H421" s="39" t="s">
        <v>120</v>
      </c>
      <c r="I421" s="39" t="s">
        <v>125</v>
      </c>
      <c r="J421" s="4">
        <v>12</v>
      </c>
      <c r="K421" s="4">
        <v>15.72</v>
      </c>
      <c r="L421" s="4">
        <v>84</v>
      </c>
      <c r="M421" s="4">
        <v>110.04</v>
      </c>
      <c r="N421">
        <v>15</v>
      </c>
      <c r="O421" s="39" t="s">
        <v>133</v>
      </c>
      <c r="P421" s="2">
        <v>2022</v>
      </c>
      <c r="Q421" s="4">
        <v>49.518000000000001</v>
      </c>
      <c r="R421" s="4">
        <v>3.72</v>
      </c>
      <c r="S421" s="4">
        <v>26.04</v>
      </c>
      <c r="T421" s="3">
        <v>0.21875000000000003</v>
      </c>
      <c r="U421" s="39" t="s">
        <v>165</v>
      </c>
      <c r="V421" s="39" t="b">
        <v>0</v>
      </c>
      <c r="W421" s="39" t="s">
        <v>172</v>
      </c>
      <c r="X421" s="39" t="s">
        <v>623</v>
      </c>
      <c r="Y421" s="4">
        <f t="shared" si="24"/>
        <v>-3.3539999999999992</v>
      </c>
      <c r="Z421" s="39">
        <f t="shared" si="25"/>
        <v>-23.477999999999994</v>
      </c>
      <c r="AA421" s="4">
        <f t="shared" si="26"/>
        <v>60.522000000000006</v>
      </c>
      <c r="AB421" s="3">
        <f t="shared" si="27"/>
        <v>-0.3879250520471893</v>
      </c>
    </row>
    <row r="422" spans="1:28">
      <c r="A422" s="38">
        <v>44791</v>
      </c>
      <c r="B422" s="39" t="s">
        <v>39</v>
      </c>
      <c r="C422" s="2">
        <v>8</v>
      </c>
      <c r="D422" s="39" t="s">
        <v>71</v>
      </c>
      <c r="E422" s="39" t="s">
        <v>71</v>
      </c>
      <c r="F422" s="3">
        <v>0.26</v>
      </c>
      <c r="G422" s="39" t="s">
        <v>89</v>
      </c>
      <c r="H422" s="39" t="s">
        <v>121</v>
      </c>
      <c r="I422" s="39" t="s">
        <v>124</v>
      </c>
      <c r="J422" s="4">
        <v>47</v>
      </c>
      <c r="K422" s="4">
        <v>53.11</v>
      </c>
      <c r="L422" s="4">
        <v>376</v>
      </c>
      <c r="M422" s="4">
        <v>424.88</v>
      </c>
      <c r="N422">
        <v>18</v>
      </c>
      <c r="O422" s="39" t="s">
        <v>133</v>
      </c>
      <c r="P422" s="2">
        <v>2022</v>
      </c>
      <c r="Q422" s="4">
        <v>110.4688</v>
      </c>
      <c r="R422" s="4">
        <v>6.11</v>
      </c>
      <c r="S422" s="4">
        <v>48.88</v>
      </c>
      <c r="T422" s="3">
        <v>0.24242424242424246</v>
      </c>
      <c r="U422" s="39" t="s">
        <v>166</v>
      </c>
      <c r="V422" s="39" t="b">
        <v>0</v>
      </c>
      <c r="W422" s="39" t="s">
        <v>172</v>
      </c>
      <c r="X422" s="39" t="s">
        <v>625</v>
      </c>
      <c r="Y422" s="4">
        <f t="shared" si="24"/>
        <v>-7.698599999999999</v>
      </c>
      <c r="Z422" s="39">
        <f t="shared" si="25"/>
        <v>-61.588799999999992</v>
      </c>
      <c r="AA422" s="4">
        <f t="shared" si="26"/>
        <v>314.41120000000001</v>
      </c>
      <c r="AB422" s="3">
        <f t="shared" si="27"/>
        <v>-0.19588615163836401</v>
      </c>
    </row>
    <row r="423" spans="1:28">
      <c r="A423" s="38">
        <v>44791</v>
      </c>
      <c r="B423" s="39" t="s">
        <v>40</v>
      </c>
      <c r="C423" s="2">
        <v>2</v>
      </c>
      <c r="D423" s="39" t="s">
        <v>71</v>
      </c>
      <c r="E423" s="39" t="s">
        <v>138</v>
      </c>
      <c r="F423" s="3">
        <v>0.14000000000000001</v>
      </c>
      <c r="G423" s="39" t="s">
        <v>90</v>
      </c>
      <c r="H423" s="39" t="s">
        <v>120</v>
      </c>
      <c r="I423" s="39" t="s">
        <v>122</v>
      </c>
      <c r="J423" s="4">
        <v>148</v>
      </c>
      <c r="K423" s="4">
        <v>164.28</v>
      </c>
      <c r="L423" s="4">
        <v>296</v>
      </c>
      <c r="M423" s="4">
        <v>328.56</v>
      </c>
      <c r="N423">
        <v>18</v>
      </c>
      <c r="O423" s="39" t="s">
        <v>133</v>
      </c>
      <c r="P423" s="2">
        <v>2022</v>
      </c>
      <c r="Q423" s="4">
        <v>45.998399999999997</v>
      </c>
      <c r="R423" s="4">
        <v>16.28</v>
      </c>
      <c r="S423" s="4">
        <v>32.56</v>
      </c>
      <c r="T423" s="3">
        <v>0.22480620155038755</v>
      </c>
      <c r="U423" s="39" t="s">
        <v>166</v>
      </c>
      <c r="V423" s="39" t="b">
        <v>1</v>
      </c>
      <c r="W423" s="39" t="s">
        <v>172</v>
      </c>
      <c r="X423" s="39" t="s">
        <v>624</v>
      </c>
      <c r="Y423" s="4">
        <f t="shared" si="24"/>
        <v>-6.7192000000000007</v>
      </c>
      <c r="Z423" s="39">
        <f t="shared" si="25"/>
        <v>-13.438400000000001</v>
      </c>
      <c r="AA423" s="4">
        <f t="shared" si="26"/>
        <v>282.5616</v>
      </c>
      <c r="AB423" s="3">
        <f t="shared" si="27"/>
        <v>-4.7559187094070823E-2</v>
      </c>
    </row>
    <row r="424" spans="1:28">
      <c r="A424" s="38">
        <v>44792</v>
      </c>
      <c r="B424" s="39" t="s">
        <v>56</v>
      </c>
      <c r="C424" s="2">
        <v>3</v>
      </c>
      <c r="D424" s="39" t="s">
        <v>71</v>
      </c>
      <c r="E424" s="39" t="s">
        <v>71</v>
      </c>
      <c r="F424" s="3">
        <v>0.05</v>
      </c>
      <c r="G424" s="39" t="s">
        <v>108</v>
      </c>
      <c r="H424" s="39" t="s">
        <v>119</v>
      </c>
      <c r="I424" s="39" t="s">
        <v>124</v>
      </c>
      <c r="J424" s="4">
        <v>43</v>
      </c>
      <c r="K424" s="4">
        <v>47.73</v>
      </c>
      <c r="L424" s="4">
        <v>129</v>
      </c>
      <c r="M424" s="4">
        <v>143.19</v>
      </c>
      <c r="N424">
        <v>19</v>
      </c>
      <c r="O424" s="39" t="s">
        <v>133</v>
      </c>
      <c r="P424" s="2">
        <v>2022</v>
      </c>
      <c r="Q424" s="4">
        <v>7.1595000000000004</v>
      </c>
      <c r="R424" s="4">
        <v>4.7300000000000004</v>
      </c>
      <c r="S424" s="4">
        <v>14.19</v>
      </c>
      <c r="T424" s="3">
        <v>0.26470588235294118</v>
      </c>
      <c r="U424" s="39" t="s">
        <v>166</v>
      </c>
      <c r="V424" s="39" t="b">
        <v>0</v>
      </c>
      <c r="W424" s="39" t="s">
        <v>172</v>
      </c>
      <c r="X424" s="39" t="s">
        <v>626</v>
      </c>
      <c r="Y424" s="4">
        <f t="shared" si="24"/>
        <v>2.3434999999999988</v>
      </c>
      <c r="Z424" s="39">
        <f t="shared" si="25"/>
        <v>7.0304999999999964</v>
      </c>
      <c r="AA424" s="4">
        <f t="shared" si="26"/>
        <v>136.03049999999999</v>
      </c>
      <c r="AB424" s="3">
        <f t="shared" si="27"/>
        <v>5.1683262209577974E-2</v>
      </c>
    </row>
    <row r="425" spans="1:28">
      <c r="A425" s="38">
        <v>44793</v>
      </c>
      <c r="B425" s="39" t="s">
        <v>32</v>
      </c>
      <c r="C425" s="2">
        <v>13</v>
      </c>
      <c r="D425" s="39" t="s">
        <v>70</v>
      </c>
      <c r="E425" s="39" t="s">
        <v>71</v>
      </c>
      <c r="F425" s="3">
        <v>0.38</v>
      </c>
      <c r="G425" s="39" t="s">
        <v>82</v>
      </c>
      <c r="H425" s="39" t="s">
        <v>117</v>
      </c>
      <c r="I425" s="39" t="s">
        <v>122</v>
      </c>
      <c r="J425" s="4">
        <v>141</v>
      </c>
      <c r="K425" s="4">
        <v>149.46</v>
      </c>
      <c r="L425" s="4">
        <v>1833</v>
      </c>
      <c r="M425" s="4">
        <v>1942.98</v>
      </c>
      <c r="N425">
        <v>20</v>
      </c>
      <c r="O425" s="39" t="s">
        <v>133</v>
      </c>
      <c r="P425" s="2">
        <v>2022</v>
      </c>
      <c r="Q425" s="4">
        <v>738.33240000000001</v>
      </c>
      <c r="R425" s="4">
        <v>8.4600000000000009</v>
      </c>
      <c r="S425" s="4">
        <v>109.98</v>
      </c>
      <c r="T425" s="3">
        <v>0.23664122137404583</v>
      </c>
      <c r="U425" s="39" t="s">
        <v>166</v>
      </c>
      <c r="V425" s="39" t="b">
        <v>0</v>
      </c>
      <c r="W425" s="39" t="s">
        <v>172</v>
      </c>
      <c r="X425" s="39" t="s">
        <v>627</v>
      </c>
      <c r="Y425" s="4">
        <f t="shared" si="24"/>
        <v>-48.334800000000001</v>
      </c>
      <c r="Z425" s="39">
        <f t="shared" si="25"/>
        <v>-628.35239999999999</v>
      </c>
      <c r="AA425" s="4">
        <f t="shared" si="26"/>
        <v>1204.6476</v>
      </c>
      <c r="AB425" s="3">
        <f t="shared" si="27"/>
        <v>-0.52160681679853926</v>
      </c>
    </row>
    <row r="426" spans="1:28">
      <c r="A426" s="38">
        <v>44793</v>
      </c>
      <c r="B426" s="39" t="s">
        <v>58</v>
      </c>
      <c r="C426" s="2">
        <v>14</v>
      </c>
      <c r="D426" s="39" t="s">
        <v>70</v>
      </c>
      <c r="E426" s="39" t="s">
        <v>71</v>
      </c>
      <c r="F426" s="3">
        <v>0.14000000000000001</v>
      </c>
      <c r="G426" s="39" t="s">
        <v>110</v>
      </c>
      <c r="H426" s="39" t="s">
        <v>121</v>
      </c>
      <c r="I426" s="39" t="s">
        <v>123</v>
      </c>
      <c r="J426" s="4">
        <v>95</v>
      </c>
      <c r="K426" s="4">
        <v>119.7</v>
      </c>
      <c r="L426" s="4">
        <v>1330</v>
      </c>
      <c r="M426" s="4">
        <v>1675.8</v>
      </c>
      <c r="N426">
        <v>20</v>
      </c>
      <c r="O426" s="39" t="s">
        <v>133</v>
      </c>
      <c r="P426" s="2">
        <v>2022</v>
      </c>
      <c r="Q426" s="4">
        <v>234.61199999999999</v>
      </c>
      <c r="R426" s="4">
        <v>24.7</v>
      </c>
      <c r="S426" s="4">
        <v>345.8</v>
      </c>
      <c r="T426" s="3">
        <v>9.0909090909090884E-2</v>
      </c>
      <c r="U426" s="39" t="s">
        <v>166</v>
      </c>
      <c r="V426" s="39" t="b">
        <v>0</v>
      </c>
      <c r="W426" s="39" t="s">
        <v>172</v>
      </c>
      <c r="X426" s="39" t="s">
        <v>628</v>
      </c>
      <c r="Y426" s="4">
        <f t="shared" si="24"/>
        <v>7.9420000000000073</v>
      </c>
      <c r="Z426" s="39">
        <f t="shared" si="25"/>
        <v>111.1880000000001</v>
      </c>
      <c r="AA426" s="4">
        <f t="shared" si="26"/>
        <v>1441.1879999999999</v>
      </c>
      <c r="AB426" s="3">
        <f t="shared" si="27"/>
        <v>7.7150239940937698E-2</v>
      </c>
    </row>
    <row r="427" spans="1:28">
      <c r="A427" s="38">
        <v>44794</v>
      </c>
      <c r="B427" s="39" t="s">
        <v>41</v>
      </c>
      <c r="C427" s="2">
        <v>4</v>
      </c>
      <c r="D427" s="39" t="s">
        <v>70</v>
      </c>
      <c r="E427" s="39" t="s">
        <v>71</v>
      </c>
      <c r="F427" s="3">
        <v>0.03</v>
      </c>
      <c r="G427" s="39" t="s">
        <v>91</v>
      </c>
      <c r="H427" s="39" t="s">
        <v>120</v>
      </c>
      <c r="I427" s="39" t="s">
        <v>125</v>
      </c>
      <c r="J427" s="4">
        <v>13</v>
      </c>
      <c r="K427" s="4">
        <v>16.64</v>
      </c>
      <c r="L427" s="4">
        <v>52</v>
      </c>
      <c r="M427" s="4">
        <v>66.56</v>
      </c>
      <c r="N427">
        <v>21</v>
      </c>
      <c r="O427" s="39" t="s">
        <v>133</v>
      </c>
      <c r="P427" s="2">
        <v>2022</v>
      </c>
      <c r="Q427" s="4">
        <v>1.9967999999999999</v>
      </c>
      <c r="R427" s="4">
        <v>3.64</v>
      </c>
      <c r="S427" s="4">
        <v>14.56</v>
      </c>
      <c r="T427" s="3">
        <v>9.90990990990991E-2</v>
      </c>
      <c r="U427" s="39" t="s">
        <v>165</v>
      </c>
      <c r="V427" s="39" t="b">
        <v>0</v>
      </c>
      <c r="W427" s="39" t="s">
        <v>172</v>
      </c>
      <c r="X427" s="39" t="s">
        <v>629</v>
      </c>
      <c r="Y427" s="4">
        <f t="shared" si="24"/>
        <v>3.1408000000000023</v>
      </c>
      <c r="Z427" s="39">
        <f t="shared" si="25"/>
        <v>12.563200000000009</v>
      </c>
      <c r="AA427" s="4">
        <f t="shared" si="26"/>
        <v>64.563200000000009</v>
      </c>
      <c r="AB427" s="3">
        <f t="shared" si="27"/>
        <v>0.1945876288659795</v>
      </c>
    </row>
    <row r="428" spans="1:28">
      <c r="A428" s="38">
        <v>44796</v>
      </c>
      <c r="B428" s="39" t="s">
        <v>31</v>
      </c>
      <c r="C428" s="2">
        <v>11</v>
      </c>
      <c r="D428" s="39" t="s">
        <v>71</v>
      </c>
      <c r="E428" s="39" t="s">
        <v>71</v>
      </c>
      <c r="F428" s="3">
        <v>0.3</v>
      </c>
      <c r="G428" s="39" t="s">
        <v>81</v>
      </c>
      <c r="H428" s="39" t="s">
        <v>118</v>
      </c>
      <c r="I428" s="39" t="s">
        <v>123</v>
      </c>
      <c r="J428" s="4">
        <v>76</v>
      </c>
      <c r="K428" s="4">
        <v>82.08</v>
      </c>
      <c r="L428" s="4">
        <v>836</v>
      </c>
      <c r="M428" s="4">
        <v>902.88</v>
      </c>
      <c r="N428">
        <v>23</v>
      </c>
      <c r="O428" s="39" t="s">
        <v>133</v>
      </c>
      <c r="P428" s="2">
        <v>2022</v>
      </c>
      <c r="Q428" s="4">
        <v>270.86399999999998</v>
      </c>
      <c r="R428" s="4">
        <v>6.08</v>
      </c>
      <c r="S428" s="4">
        <v>66.88</v>
      </c>
      <c r="T428" s="3">
        <v>0.1150442477876106</v>
      </c>
      <c r="U428" s="39" t="s">
        <v>149</v>
      </c>
      <c r="V428" s="39" t="b">
        <v>0</v>
      </c>
      <c r="W428" s="39" t="s">
        <v>172</v>
      </c>
      <c r="X428" s="39" t="s">
        <v>631</v>
      </c>
      <c r="Y428" s="4">
        <f t="shared" si="24"/>
        <v>-18.543999999999997</v>
      </c>
      <c r="Z428" s="39">
        <f t="shared" si="25"/>
        <v>-203.98399999999998</v>
      </c>
      <c r="AA428" s="4">
        <f t="shared" si="26"/>
        <v>632.01600000000008</v>
      </c>
      <c r="AB428" s="3">
        <f t="shared" si="27"/>
        <v>-0.32275132275132268</v>
      </c>
    </row>
    <row r="429" spans="1:28">
      <c r="A429" s="38">
        <v>44796</v>
      </c>
      <c r="B429" s="39" t="s">
        <v>39</v>
      </c>
      <c r="C429" s="2">
        <v>14</v>
      </c>
      <c r="D429" s="39" t="s">
        <v>70</v>
      </c>
      <c r="E429" s="39" t="s">
        <v>138</v>
      </c>
      <c r="F429" s="3">
        <v>0.31</v>
      </c>
      <c r="G429" s="39" t="s">
        <v>89</v>
      </c>
      <c r="H429" s="39" t="s">
        <v>121</v>
      </c>
      <c r="I429" s="39" t="s">
        <v>124</v>
      </c>
      <c r="J429" s="4">
        <v>47</v>
      </c>
      <c r="K429" s="4">
        <v>53.11</v>
      </c>
      <c r="L429" s="4">
        <v>658</v>
      </c>
      <c r="M429" s="4">
        <v>743.54</v>
      </c>
      <c r="N429">
        <v>23</v>
      </c>
      <c r="O429" s="39" t="s">
        <v>133</v>
      </c>
      <c r="P429" s="2">
        <v>2022</v>
      </c>
      <c r="Q429" s="4">
        <v>230.4974</v>
      </c>
      <c r="R429" s="4">
        <v>6.11</v>
      </c>
      <c r="S429" s="4">
        <v>85.54</v>
      </c>
      <c r="T429" s="3">
        <v>9.9099099099099031E-2</v>
      </c>
      <c r="U429" s="39" t="s">
        <v>166</v>
      </c>
      <c r="V429" s="39" t="b">
        <v>1</v>
      </c>
      <c r="W429" s="39" t="s">
        <v>172</v>
      </c>
      <c r="X429" s="39" t="s">
        <v>630</v>
      </c>
      <c r="Y429" s="4">
        <f t="shared" si="24"/>
        <v>-10.354100000000003</v>
      </c>
      <c r="Z429" s="39">
        <f t="shared" si="25"/>
        <v>-144.95740000000004</v>
      </c>
      <c r="AA429" s="4">
        <f t="shared" si="26"/>
        <v>513.04259999999999</v>
      </c>
      <c r="AB429" s="3">
        <f t="shared" si="27"/>
        <v>-0.28254456842375281</v>
      </c>
    </row>
    <row r="430" spans="1:28">
      <c r="A430" s="38">
        <v>44797</v>
      </c>
      <c r="B430" s="39" t="s">
        <v>44</v>
      </c>
      <c r="C430" s="2">
        <v>5</v>
      </c>
      <c r="D430" s="39" t="s">
        <v>70</v>
      </c>
      <c r="E430" s="39" t="s">
        <v>138</v>
      </c>
      <c r="F430" s="3">
        <v>0.5</v>
      </c>
      <c r="G430" s="39" t="s">
        <v>95</v>
      </c>
      <c r="H430" s="39" t="s">
        <v>119</v>
      </c>
      <c r="I430" s="39" t="s">
        <v>122</v>
      </c>
      <c r="J430" s="4">
        <v>133</v>
      </c>
      <c r="K430" s="4">
        <v>155.61000000000001</v>
      </c>
      <c r="L430" s="4">
        <v>665</v>
      </c>
      <c r="M430" s="4">
        <v>778.05</v>
      </c>
      <c r="N430">
        <v>24</v>
      </c>
      <c r="O430" s="39" t="s">
        <v>133</v>
      </c>
      <c r="P430" s="2">
        <v>2022</v>
      </c>
      <c r="Q430" s="4">
        <v>389.02499999999998</v>
      </c>
      <c r="R430" s="4">
        <v>22.61</v>
      </c>
      <c r="S430" s="4">
        <v>113.05</v>
      </c>
      <c r="T430" s="3">
        <v>5.660377358490571E-2</v>
      </c>
      <c r="U430" s="39" t="s">
        <v>149</v>
      </c>
      <c r="V430" s="39" t="b">
        <v>1</v>
      </c>
      <c r="W430" s="39" t="s">
        <v>172</v>
      </c>
      <c r="X430" s="39" t="s">
        <v>632</v>
      </c>
      <c r="Y430" s="4">
        <f t="shared" si="24"/>
        <v>-55.194999999999993</v>
      </c>
      <c r="Z430" s="39">
        <f t="shared" si="25"/>
        <v>-275.97499999999997</v>
      </c>
      <c r="AA430" s="4">
        <f t="shared" si="26"/>
        <v>389.02499999999998</v>
      </c>
      <c r="AB430" s="3">
        <f t="shared" si="27"/>
        <v>-0.70940170940170932</v>
      </c>
    </row>
    <row r="431" spans="1:28">
      <c r="A431" s="38">
        <v>44799</v>
      </c>
      <c r="B431" s="39" t="s">
        <v>60</v>
      </c>
      <c r="C431" s="2">
        <v>13</v>
      </c>
      <c r="D431" s="39" t="s">
        <v>68</v>
      </c>
      <c r="E431" s="39" t="s">
        <v>138</v>
      </c>
      <c r="F431" s="3">
        <v>0.18</v>
      </c>
      <c r="G431" s="39" t="s">
        <v>112</v>
      </c>
      <c r="H431" s="39" t="s">
        <v>120</v>
      </c>
      <c r="I431" s="39" t="s">
        <v>122</v>
      </c>
      <c r="J431" s="4">
        <v>150</v>
      </c>
      <c r="K431" s="4">
        <v>210</v>
      </c>
      <c r="L431" s="4">
        <v>1950</v>
      </c>
      <c r="M431" s="4">
        <v>2730</v>
      </c>
      <c r="N431">
        <v>26</v>
      </c>
      <c r="O431" s="39" t="s">
        <v>133</v>
      </c>
      <c r="P431" s="2">
        <v>2022</v>
      </c>
      <c r="Q431" s="4">
        <v>491.4</v>
      </c>
      <c r="R431" s="4">
        <v>60</v>
      </c>
      <c r="S431" s="4">
        <v>780</v>
      </c>
      <c r="T431" s="3">
        <v>0.20634920634920639</v>
      </c>
      <c r="U431" s="39" t="s">
        <v>166</v>
      </c>
      <c r="V431" s="39" t="b">
        <v>1</v>
      </c>
      <c r="W431" s="39" t="s">
        <v>172</v>
      </c>
      <c r="X431" s="39" t="s">
        <v>633</v>
      </c>
      <c r="Y431" s="4">
        <f t="shared" si="24"/>
        <v>22.199999999999989</v>
      </c>
      <c r="Z431" s="39">
        <f t="shared" si="25"/>
        <v>288.59999999999985</v>
      </c>
      <c r="AA431" s="4">
        <f t="shared" si="26"/>
        <v>2238.6</v>
      </c>
      <c r="AB431" s="3">
        <f t="shared" si="27"/>
        <v>0.12891986062717764</v>
      </c>
    </row>
    <row r="432" spans="1:28">
      <c r="A432" s="38">
        <v>44799</v>
      </c>
      <c r="B432" s="39" t="s">
        <v>28</v>
      </c>
      <c r="C432" s="2">
        <v>8</v>
      </c>
      <c r="D432" s="39" t="s">
        <v>71</v>
      </c>
      <c r="E432" s="39" t="s">
        <v>71</v>
      </c>
      <c r="F432" s="3">
        <v>0.27</v>
      </c>
      <c r="G432" s="39" t="s">
        <v>93</v>
      </c>
      <c r="H432" s="39" t="s">
        <v>118</v>
      </c>
      <c r="I432" s="39" t="s">
        <v>123</v>
      </c>
      <c r="J432" s="4">
        <v>67</v>
      </c>
      <c r="K432" s="4">
        <v>85.76</v>
      </c>
      <c r="L432" s="4">
        <v>536</v>
      </c>
      <c r="M432" s="4">
        <v>686.08</v>
      </c>
      <c r="N432">
        <v>26</v>
      </c>
      <c r="O432" s="39" t="s">
        <v>133</v>
      </c>
      <c r="P432" s="2">
        <v>2022</v>
      </c>
      <c r="Q432" s="4">
        <v>185.24160000000001</v>
      </c>
      <c r="R432" s="4">
        <v>18.760000000000002</v>
      </c>
      <c r="S432" s="4">
        <v>150.08000000000001</v>
      </c>
      <c r="T432" s="3">
        <v>0.21875000000000003</v>
      </c>
      <c r="U432" s="39" t="s">
        <v>166</v>
      </c>
      <c r="V432" s="39" t="b">
        <v>0</v>
      </c>
      <c r="W432" s="39" t="s">
        <v>172</v>
      </c>
      <c r="X432" s="39" t="s">
        <v>634</v>
      </c>
      <c r="Y432" s="4">
        <f t="shared" si="24"/>
        <v>-4.3952000000000027</v>
      </c>
      <c r="Z432" s="39">
        <f t="shared" si="25"/>
        <v>-35.161600000000021</v>
      </c>
      <c r="AA432" s="4">
        <f t="shared" si="26"/>
        <v>500.83840000000004</v>
      </c>
      <c r="AB432" s="3">
        <f t="shared" si="27"/>
        <v>-7.0205479452054825E-2</v>
      </c>
    </row>
    <row r="433" spans="1:28">
      <c r="A433" s="38">
        <v>44800</v>
      </c>
      <c r="B433" s="39" t="s">
        <v>54</v>
      </c>
      <c r="C433" s="2">
        <v>15</v>
      </c>
      <c r="D433" s="39" t="s">
        <v>68</v>
      </c>
      <c r="E433" s="39" t="s">
        <v>71</v>
      </c>
      <c r="F433" s="3">
        <v>0.32</v>
      </c>
      <c r="G433" s="39" t="s">
        <v>106</v>
      </c>
      <c r="H433" s="39" t="s">
        <v>118</v>
      </c>
      <c r="I433" s="39" t="s">
        <v>125</v>
      </c>
      <c r="J433" s="4">
        <v>37</v>
      </c>
      <c r="K433" s="4">
        <v>42.55</v>
      </c>
      <c r="L433" s="4">
        <v>555</v>
      </c>
      <c r="M433" s="4">
        <v>638.25</v>
      </c>
      <c r="N433">
        <v>27</v>
      </c>
      <c r="O433" s="39" t="s">
        <v>133</v>
      </c>
      <c r="P433" s="2">
        <v>2022</v>
      </c>
      <c r="Q433" s="4">
        <v>204.24</v>
      </c>
      <c r="R433" s="4">
        <v>5.55</v>
      </c>
      <c r="S433" s="4">
        <v>83.25</v>
      </c>
      <c r="T433" s="3">
        <v>7.4074074074074056E-2</v>
      </c>
      <c r="U433" s="39" t="s">
        <v>165</v>
      </c>
      <c r="V433" s="39" t="b">
        <v>0</v>
      </c>
      <c r="W433" s="39" t="s">
        <v>172</v>
      </c>
      <c r="X433" s="39" t="s">
        <v>635</v>
      </c>
      <c r="Y433" s="4">
        <f t="shared" si="24"/>
        <v>-8.0660000000000025</v>
      </c>
      <c r="Z433" s="39">
        <f t="shared" si="25"/>
        <v>-120.99000000000004</v>
      </c>
      <c r="AA433" s="4">
        <f t="shared" si="26"/>
        <v>434.01</v>
      </c>
      <c r="AB433" s="3">
        <f t="shared" si="27"/>
        <v>-0.27877237851662412</v>
      </c>
    </row>
    <row r="434" spans="1:28">
      <c r="A434" s="38">
        <v>44801</v>
      </c>
      <c r="B434" s="39" t="s">
        <v>44</v>
      </c>
      <c r="C434" s="2">
        <v>9</v>
      </c>
      <c r="D434" s="39" t="s">
        <v>71</v>
      </c>
      <c r="E434" s="39" t="s">
        <v>71</v>
      </c>
      <c r="F434" s="3">
        <v>0.13</v>
      </c>
      <c r="G434" s="39" t="s">
        <v>95</v>
      </c>
      <c r="H434" s="39" t="s">
        <v>119</v>
      </c>
      <c r="I434" s="39" t="s">
        <v>122</v>
      </c>
      <c r="J434" s="4">
        <v>133</v>
      </c>
      <c r="K434" s="4">
        <v>155.61000000000001</v>
      </c>
      <c r="L434" s="4">
        <v>1197</v>
      </c>
      <c r="M434" s="4">
        <v>1400.49</v>
      </c>
      <c r="N434">
        <v>28</v>
      </c>
      <c r="O434" s="39" t="s">
        <v>133</v>
      </c>
      <c r="P434" s="2">
        <v>2022</v>
      </c>
      <c r="Q434" s="4">
        <v>182.06370000000001</v>
      </c>
      <c r="R434" s="4">
        <v>22.61</v>
      </c>
      <c r="S434" s="4">
        <v>203.49</v>
      </c>
      <c r="T434" s="3">
        <v>0.11504424778761062</v>
      </c>
      <c r="U434" s="39" t="s">
        <v>166</v>
      </c>
      <c r="V434" s="39" t="b">
        <v>0</v>
      </c>
      <c r="W434" s="39" t="s">
        <v>172</v>
      </c>
      <c r="X434" s="39" t="s">
        <v>636</v>
      </c>
      <c r="Y434" s="4">
        <f t="shared" si="24"/>
        <v>2.3807000000000187</v>
      </c>
      <c r="Z434" s="39">
        <f t="shared" si="25"/>
        <v>21.426300000000168</v>
      </c>
      <c r="AA434" s="4">
        <f t="shared" si="26"/>
        <v>1218.4263000000001</v>
      </c>
      <c r="AB434" s="3">
        <f t="shared" si="27"/>
        <v>1.7585224481776345E-2</v>
      </c>
    </row>
    <row r="435" spans="1:28">
      <c r="A435" s="38">
        <v>44801</v>
      </c>
      <c r="B435" s="39" t="s">
        <v>54</v>
      </c>
      <c r="C435" s="2">
        <v>5</v>
      </c>
      <c r="D435" s="39" t="s">
        <v>70</v>
      </c>
      <c r="E435" s="39" t="s">
        <v>71</v>
      </c>
      <c r="F435" s="3">
        <v>0.47</v>
      </c>
      <c r="G435" s="39" t="s">
        <v>106</v>
      </c>
      <c r="H435" s="39" t="s">
        <v>118</v>
      </c>
      <c r="I435" s="39" t="s">
        <v>125</v>
      </c>
      <c r="J435" s="4">
        <v>37</v>
      </c>
      <c r="K435" s="4">
        <v>42.55</v>
      </c>
      <c r="L435" s="4">
        <v>185</v>
      </c>
      <c r="M435" s="4">
        <v>212.75</v>
      </c>
      <c r="N435">
        <v>28</v>
      </c>
      <c r="O435" s="39" t="s">
        <v>133</v>
      </c>
      <c r="P435" s="2">
        <v>2022</v>
      </c>
      <c r="Q435" s="4">
        <v>99.992500000000007</v>
      </c>
      <c r="R435" s="4">
        <v>5.55</v>
      </c>
      <c r="S435" s="4">
        <v>27.75</v>
      </c>
      <c r="T435" s="3">
        <v>0.14529914529914537</v>
      </c>
      <c r="U435" s="39" t="s">
        <v>166</v>
      </c>
      <c r="V435" s="39" t="b">
        <v>0</v>
      </c>
      <c r="W435" s="39" t="s">
        <v>172</v>
      </c>
      <c r="X435" s="39" t="s">
        <v>637</v>
      </c>
      <c r="Y435" s="4">
        <f t="shared" si="24"/>
        <v>-14.448499999999999</v>
      </c>
      <c r="Z435" s="39">
        <f t="shared" si="25"/>
        <v>-72.242499999999993</v>
      </c>
      <c r="AA435" s="4">
        <f t="shared" si="26"/>
        <v>112.75749999999999</v>
      </c>
      <c r="AB435" s="3">
        <f t="shared" si="27"/>
        <v>-0.64068908941755531</v>
      </c>
    </row>
    <row r="436" spans="1:28">
      <c r="A436" s="38">
        <v>44803</v>
      </c>
      <c r="B436" s="39" t="s">
        <v>35</v>
      </c>
      <c r="C436" s="2">
        <v>6</v>
      </c>
      <c r="D436" s="39" t="s">
        <v>71</v>
      </c>
      <c r="E436" s="39" t="s">
        <v>138</v>
      </c>
      <c r="F436" s="3">
        <v>0.5</v>
      </c>
      <c r="G436" s="39" t="s">
        <v>85</v>
      </c>
      <c r="H436" s="39" t="s">
        <v>119</v>
      </c>
      <c r="I436" s="39" t="s">
        <v>123</v>
      </c>
      <c r="J436" s="4">
        <v>75</v>
      </c>
      <c r="K436" s="4">
        <v>85.5</v>
      </c>
      <c r="L436" s="4">
        <v>450</v>
      </c>
      <c r="M436" s="4">
        <v>513</v>
      </c>
      <c r="N436">
        <v>30</v>
      </c>
      <c r="O436" s="39" t="s">
        <v>133</v>
      </c>
      <c r="P436" s="2">
        <v>2022</v>
      </c>
      <c r="Q436" s="4">
        <v>256.5</v>
      </c>
      <c r="R436" s="4">
        <v>10.5</v>
      </c>
      <c r="S436" s="4">
        <v>63</v>
      </c>
      <c r="T436" s="3">
        <v>0.21875000000000006</v>
      </c>
      <c r="U436" s="39" t="s">
        <v>149</v>
      </c>
      <c r="V436" s="39" t="b">
        <v>1</v>
      </c>
      <c r="W436" s="39" t="s">
        <v>172</v>
      </c>
      <c r="X436" s="39" t="s">
        <v>638</v>
      </c>
      <c r="Y436" s="4">
        <f t="shared" si="24"/>
        <v>-32.25</v>
      </c>
      <c r="Z436" s="39">
        <f t="shared" si="25"/>
        <v>-193.5</v>
      </c>
      <c r="AA436" s="4">
        <f t="shared" si="26"/>
        <v>256.5</v>
      </c>
      <c r="AB436" s="3">
        <f t="shared" si="27"/>
        <v>-0.75438596491228072</v>
      </c>
    </row>
    <row r="437" spans="1:28">
      <c r="A437" s="38">
        <v>44803</v>
      </c>
      <c r="B437" s="39" t="s">
        <v>43</v>
      </c>
      <c r="C437" s="2">
        <v>6</v>
      </c>
      <c r="D437" s="39" t="s">
        <v>70</v>
      </c>
      <c r="E437" s="39" t="s">
        <v>138</v>
      </c>
      <c r="F437" s="3">
        <v>0.53</v>
      </c>
      <c r="G437" s="39" t="s">
        <v>94</v>
      </c>
      <c r="H437" s="39" t="s">
        <v>118</v>
      </c>
      <c r="I437" s="39" t="s">
        <v>123</v>
      </c>
      <c r="J437" s="4">
        <v>67</v>
      </c>
      <c r="K437" s="4">
        <v>83.08</v>
      </c>
      <c r="L437" s="4">
        <v>402</v>
      </c>
      <c r="M437" s="4">
        <v>498.48</v>
      </c>
      <c r="N437">
        <v>30</v>
      </c>
      <c r="O437" s="39" t="s">
        <v>133</v>
      </c>
      <c r="P437" s="2">
        <v>2022</v>
      </c>
      <c r="Q437" s="4">
        <v>264.19439999999997</v>
      </c>
      <c r="R437" s="4">
        <v>16.079999999999998</v>
      </c>
      <c r="S437" s="4">
        <v>96.48</v>
      </c>
      <c r="T437" s="3">
        <v>0.2857142857142857</v>
      </c>
      <c r="U437" s="39" t="s">
        <v>166</v>
      </c>
      <c r="V437" s="39" t="b">
        <v>1</v>
      </c>
      <c r="W437" s="39" t="s">
        <v>172</v>
      </c>
      <c r="X437" s="39" t="s">
        <v>640</v>
      </c>
      <c r="Y437" s="4">
        <f t="shared" si="24"/>
        <v>-27.952400000000004</v>
      </c>
      <c r="Z437" s="39">
        <f t="shared" si="25"/>
        <v>-167.71440000000001</v>
      </c>
      <c r="AA437" s="4">
        <f t="shared" si="26"/>
        <v>234.28560000000004</v>
      </c>
      <c r="AB437" s="3">
        <f t="shared" si="27"/>
        <v>-0.71585449553877822</v>
      </c>
    </row>
    <row r="438" spans="1:28">
      <c r="A438" s="38">
        <v>44803</v>
      </c>
      <c r="B438" s="39" t="s">
        <v>27</v>
      </c>
      <c r="C438" s="2">
        <v>5</v>
      </c>
      <c r="D438" s="39" t="s">
        <v>70</v>
      </c>
      <c r="E438" s="39" t="s">
        <v>138</v>
      </c>
      <c r="F438" s="3">
        <v>0.44</v>
      </c>
      <c r="G438" s="39" t="s">
        <v>100</v>
      </c>
      <c r="H438" s="39" t="s">
        <v>117</v>
      </c>
      <c r="I438" s="39" t="s">
        <v>125</v>
      </c>
      <c r="J438" s="4">
        <v>7</v>
      </c>
      <c r="K438" s="4">
        <v>8.33</v>
      </c>
      <c r="L438" s="4">
        <v>35</v>
      </c>
      <c r="M438" s="4">
        <v>41.65</v>
      </c>
      <c r="N438">
        <v>30</v>
      </c>
      <c r="O438" s="39" t="s">
        <v>133</v>
      </c>
      <c r="P438" s="2">
        <v>2022</v>
      </c>
      <c r="Q438" s="4">
        <v>18.326000000000001</v>
      </c>
      <c r="R438" s="4">
        <v>1.33</v>
      </c>
      <c r="S438" s="4">
        <v>6.65</v>
      </c>
      <c r="T438" s="3">
        <v>0.13043478260869559</v>
      </c>
      <c r="U438" s="39" t="s">
        <v>166</v>
      </c>
      <c r="V438" s="39" t="b">
        <v>1</v>
      </c>
      <c r="W438" s="39" t="s">
        <v>172</v>
      </c>
      <c r="X438" s="39" t="s">
        <v>639</v>
      </c>
      <c r="Y438" s="4">
        <f t="shared" si="24"/>
        <v>-2.3352000000000004</v>
      </c>
      <c r="Z438" s="39">
        <f t="shared" si="25"/>
        <v>-11.676000000000002</v>
      </c>
      <c r="AA438" s="4">
        <f t="shared" si="26"/>
        <v>23.323999999999998</v>
      </c>
      <c r="AB438" s="3">
        <f t="shared" si="27"/>
        <v>-0.50060024009603854</v>
      </c>
    </row>
    <row r="439" spans="1:28">
      <c r="A439" s="38">
        <v>44804</v>
      </c>
      <c r="B439" s="39" t="s">
        <v>47</v>
      </c>
      <c r="C439" s="2">
        <v>13</v>
      </c>
      <c r="D439" s="39" t="s">
        <v>70</v>
      </c>
      <c r="E439" s="39" t="s">
        <v>138</v>
      </c>
      <c r="F439" s="3">
        <v>0.14000000000000001</v>
      </c>
      <c r="G439" s="39" t="s">
        <v>98</v>
      </c>
      <c r="H439" s="39" t="s">
        <v>120</v>
      </c>
      <c r="I439" s="39" t="s">
        <v>125</v>
      </c>
      <c r="J439" s="4">
        <v>12</v>
      </c>
      <c r="K439" s="4">
        <v>15.72</v>
      </c>
      <c r="L439" s="4">
        <v>156</v>
      </c>
      <c r="M439" s="4">
        <v>204.36</v>
      </c>
      <c r="N439">
        <v>31</v>
      </c>
      <c r="O439" s="39" t="s">
        <v>133</v>
      </c>
      <c r="P439" s="2">
        <v>2022</v>
      </c>
      <c r="Q439" s="4">
        <v>28.610399999999998</v>
      </c>
      <c r="R439" s="4">
        <v>3.72</v>
      </c>
      <c r="S439" s="4">
        <v>48.36</v>
      </c>
      <c r="T439" s="3">
        <v>0.13043478260869559</v>
      </c>
      <c r="U439" s="39" t="s">
        <v>166</v>
      </c>
      <c r="V439" s="39" t="b">
        <v>1</v>
      </c>
      <c r="W439" s="39" t="s">
        <v>172</v>
      </c>
      <c r="X439" s="39" t="s">
        <v>641</v>
      </c>
      <c r="Y439" s="4">
        <f t="shared" si="24"/>
        <v>1.5192000000000014</v>
      </c>
      <c r="Z439" s="39">
        <f t="shared" si="25"/>
        <v>19.749600000000019</v>
      </c>
      <c r="AA439" s="4">
        <f t="shared" si="26"/>
        <v>175.74960000000002</v>
      </c>
      <c r="AB439" s="3">
        <f t="shared" si="27"/>
        <v>0.11237351322563476</v>
      </c>
    </row>
    <row r="440" spans="1:28">
      <c r="A440" s="38">
        <v>44808</v>
      </c>
      <c r="B440" s="39" t="s">
        <v>49</v>
      </c>
      <c r="C440" s="2">
        <v>1</v>
      </c>
      <c r="D440" s="39" t="s">
        <v>70</v>
      </c>
      <c r="E440" s="39" t="s">
        <v>138</v>
      </c>
      <c r="F440" s="3">
        <v>0.31</v>
      </c>
      <c r="G440" s="39" t="s">
        <v>101</v>
      </c>
      <c r="H440" s="39" t="s">
        <v>119</v>
      </c>
      <c r="I440" s="39" t="s">
        <v>123</v>
      </c>
      <c r="J440" s="4">
        <v>105</v>
      </c>
      <c r="K440" s="4">
        <v>142.80000000000001</v>
      </c>
      <c r="L440" s="4">
        <v>105</v>
      </c>
      <c r="M440" s="4">
        <v>142.80000000000001</v>
      </c>
      <c r="N440">
        <v>4</v>
      </c>
      <c r="O440" s="39" t="s">
        <v>134</v>
      </c>
      <c r="P440" s="2">
        <v>2022</v>
      </c>
      <c r="Q440" s="4">
        <v>44.268000000000001</v>
      </c>
      <c r="R440" s="4">
        <v>37.799999999999997</v>
      </c>
      <c r="S440" s="4">
        <v>37.799999999999997</v>
      </c>
      <c r="T440" s="3">
        <v>0.14529914529914539</v>
      </c>
      <c r="U440" s="39" t="s">
        <v>166</v>
      </c>
      <c r="V440" s="39" t="b">
        <v>1</v>
      </c>
      <c r="W440" s="39" t="s">
        <v>192</v>
      </c>
      <c r="X440" s="39" t="s">
        <v>642</v>
      </c>
      <c r="Y440" s="4">
        <f t="shared" si="24"/>
        <v>-6.4679999999999893</v>
      </c>
      <c r="Z440" s="39">
        <f t="shared" si="25"/>
        <v>-6.4679999999999893</v>
      </c>
      <c r="AA440" s="4">
        <f t="shared" si="26"/>
        <v>98.532000000000011</v>
      </c>
      <c r="AB440" s="3">
        <f t="shared" si="27"/>
        <v>-6.5643648763853257E-2</v>
      </c>
    </row>
    <row r="441" spans="1:28">
      <c r="A441" s="38">
        <v>44810</v>
      </c>
      <c r="B441" s="39" t="s">
        <v>44</v>
      </c>
      <c r="C441" s="2">
        <v>12</v>
      </c>
      <c r="D441" s="39" t="s">
        <v>68</v>
      </c>
      <c r="E441" s="39" t="s">
        <v>71</v>
      </c>
      <c r="F441" s="3">
        <v>0.27</v>
      </c>
      <c r="G441" s="39" t="s">
        <v>95</v>
      </c>
      <c r="H441" s="39" t="s">
        <v>119</v>
      </c>
      <c r="I441" s="39" t="s">
        <v>122</v>
      </c>
      <c r="J441" s="4">
        <v>133</v>
      </c>
      <c r="K441" s="4">
        <v>155.61000000000001</v>
      </c>
      <c r="L441" s="4">
        <v>1596</v>
      </c>
      <c r="M441" s="4">
        <v>1867.32</v>
      </c>
      <c r="N441">
        <v>6</v>
      </c>
      <c r="O441" s="39" t="s">
        <v>134</v>
      </c>
      <c r="P441" s="2">
        <v>2022</v>
      </c>
      <c r="Q441" s="4">
        <v>504.1764</v>
      </c>
      <c r="R441" s="4">
        <v>22.61</v>
      </c>
      <c r="S441" s="4">
        <v>271.32</v>
      </c>
      <c r="T441" s="3">
        <v>0.1596638655462185</v>
      </c>
      <c r="U441" s="39" t="s">
        <v>166</v>
      </c>
      <c r="V441" s="39" t="b">
        <v>0</v>
      </c>
      <c r="W441" s="39" t="s">
        <v>192</v>
      </c>
      <c r="X441" s="39" t="s">
        <v>643</v>
      </c>
      <c r="Y441" s="4">
        <f t="shared" si="24"/>
        <v>-19.404699999999991</v>
      </c>
      <c r="Z441" s="39">
        <f t="shared" si="25"/>
        <v>-232.85639999999989</v>
      </c>
      <c r="AA441" s="4">
        <f t="shared" si="26"/>
        <v>1363.1435999999999</v>
      </c>
      <c r="AB441" s="3">
        <f t="shared" si="27"/>
        <v>-0.17082308863130774</v>
      </c>
    </row>
    <row r="442" spans="1:28">
      <c r="A442" s="38">
        <v>44813</v>
      </c>
      <c r="B442" s="39" t="s">
        <v>61</v>
      </c>
      <c r="C442" s="2">
        <v>9</v>
      </c>
      <c r="D442" s="39" t="s">
        <v>70</v>
      </c>
      <c r="E442" s="39" t="s">
        <v>71</v>
      </c>
      <c r="F442" s="3">
        <v>0.53</v>
      </c>
      <c r="G442" s="39" t="s">
        <v>114</v>
      </c>
      <c r="H442" s="39" t="s">
        <v>118</v>
      </c>
      <c r="I442" s="39" t="s">
        <v>122</v>
      </c>
      <c r="J442" s="4">
        <v>138</v>
      </c>
      <c r="K442" s="4">
        <v>173.88</v>
      </c>
      <c r="L442" s="4">
        <v>1242</v>
      </c>
      <c r="M442" s="4">
        <v>1564.92</v>
      </c>
      <c r="N442">
        <v>9</v>
      </c>
      <c r="O442" s="39" t="s">
        <v>134</v>
      </c>
      <c r="P442" s="2">
        <v>2022</v>
      </c>
      <c r="Q442" s="4">
        <v>829.4076</v>
      </c>
      <c r="R442" s="4">
        <v>35.880000000000003</v>
      </c>
      <c r="S442" s="4">
        <v>322.92</v>
      </c>
      <c r="T442" s="3">
        <v>0.12280701754385964</v>
      </c>
      <c r="U442" s="39" t="s">
        <v>166</v>
      </c>
      <c r="V442" s="39" t="b">
        <v>0</v>
      </c>
      <c r="W442" s="39" t="s">
        <v>192</v>
      </c>
      <c r="X442" s="39" t="s">
        <v>645</v>
      </c>
      <c r="Y442" s="4">
        <f t="shared" si="24"/>
        <v>-56.27640000000001</v>
      </c>
      <c r="Z442" s="39">
        <f t="shared" si="25"/>
        <v>-506.4876000000001</v>
      </c>
      <c r="AA442" s="4">
        <f t="shared" si="26"/>
        <v>735.51240000000007</v>
      </c>
      <c r="AB442" s="3">
        <f t="shared" si="27"/>
        <v>-0.68861870989530571</v>
      </c>
    </row>
    <row r="443" spans="1:28">
      <c r="A443" s="38">
        <v>44813</v>
      </c>
      <c r="B443" s="39" t="s">
        <v>26</v>
      </c>
      <c r="C443" s="2">
        <v>3</v>
      </c>
      <c r="D443" s="39" t="s">
        <v>70</v>
      </c>
      <c r="E443" s="39" t="s">
        <v>71</v>
      </c>
      <c r="F443" s="3">
        <v>0.28000000000000003</v>
      </c>
      <c r="G443" s="39" t="s">
        <v>79</v>
      </c>
      <c r="H443" s="39" t="s">
        <v>119</v>
      </c>
      <c r="I443" s="39" t="s">
        <v>123</v>
      </c>
      <c r="J443" s="4">
        <v>71</v>
      </c>
      <c r="K443" s="4">
        <v>80.94</v>
      </c>
      <c r="L443" s="4">
        <v>213</v>
      </c>
      <c r="M443" s="4">
        <v>242.82</v>
      </c>
      <c r="N443">
        <v>9</v>
      </c>
      <c r="O443" s="39" t="s">
        <v>134</v>
      </c>
      <c r="P443" s="2">
        <v>2022</v>
      </c>
      <c r="Q443" s="4">
        <v>67.989599999999996</v>
      </c>
      <c r="R443" s="4">
        <v>9.94</v>
      </c>
      <c r="S443" s="4">
        <v>29.82</v>
      </c>
      <c r="T443" s="3">
        <v>0.19354838709677416</v>
      </c>
      <c r="U443" s="39" t="s">
        <v>165</v>
      </c>
      <c r="V443" s="39" t="b">
        <v>0</v>
      </c>
      <c r="W443" s="39" t="s">
        <v>192</v>
      </c>
      <c r="X443" s="39" t="s">
        <v>644</v>
      </c>
      <c r="Y443" s="4">
        <f t="shared" si="24"/>
        <v>-12.723200000000006</v>
      </c>
      <c r="Z443" s="39">
        <f t="shared" si="25"/>
        <v>-38.169600000000017</v>
      </c>
      <c r="AA443" s="4">
        <f t="shared" si="26"/>
        <v>174.8304</v>
      </c>
      <c r="AB443" s="3">
        <f t="shared" si="27"/>
        <v>-0.21832358674463948</v>
      </c>
    </row>
    <row r="444" spans="1:28">
      <c r="A444" s="38">
        <v>44814</v>
      </c>
      <c r="B444" s="39" t="s">
        <v>24</v>
      </c>
      <c r="C444" s="2">
        <v>15</v>
      </c>
      <c r="D444" s="39" t="s">
        <v>71</v>
      </c>
      <c r="E444" s="39" t="s">
        <v>138</v>
      </c>
      <c r="F444" s="3">
        <v>0.42</v>
      </c>
      <c r="G444" s="39" t="s">
        <v>77</v>
      </c>
      <c r="H444" s="39" t="s">
        <v>121</v>
      </c>
      <c r="I444" s="39" t="s">
        <v>125</v>
      </c>
      <c r="J444" s="4">
        <v>5</v>
      </c>
      <c r="K444" s="4">
        <v>6.7</v>
      </c>
      <c r="L444" s="4">
        <v>75</v>
      </c>
      <c r="M444" s="4">
        <v>100.5</v>
      </c>
      <c r="N444">
        <v>10</v>
      </c>
      <c r="O444" s="39" t="s">
        <v>134</v>
      </c>
      <c r="P444" s="2">
        <v>2022</v>
      </c>
      <c r="Q444" s="4">
        <v>42.21</v>
      </c>
      <c r="R444" s="4">
        <v>1.7</v>
      </c>
      <c r="S444" s="4">
        <v>25.5</v>
      </c>
      <c r="T444" s="3">
        <v>0.23664122137404581</v>
      </c>
      <c r="U444" s="39" t="s">
        <v>149</v>
      </c>
      <c r="V444" s="39" t="b">
        <v>1</v>
      </c>
      <c r="W444" s="39" t="s">
        <v>192</v>
      </c>
      <c r="X444" s="39" t="s">
        <v>646</v>
      </c>
      <c r="Y444" s="4">
        <f t="shared" si="24"/>
        <v>-1.1139999999999999</v>
      </c>
      <c r="Z444" s="39">
        <f t="shared" si="25"/>
        <v>-16.709999999999997</v>
      </c>
      <c r="AA444" s="4">
        <f t="shared" si="26"/>
        <v>58.29</v>
      </c>
      <c r="AB444" s="3">
        <f t="shared" si="27"/>
        <v>-0.28667009778692737</v>
      </c>
    </row>
    <row r="445" spans="1:28">
      <c r="A445" s="38">
        <v>44814</v>
      </c>
      <c r="B445" s="39" t="s">
        <v>21</v>
      </c>
      <c r="C445" s="2">
        <v>4</v>
      </c>
      <c r="D445" s="39" t="s">
        <v>70</v>
      </c>
      <c r="E445" s="39" t="s">
        <v>138</v>
      </c>
      <c r="F445" s="3">
        <v>0.03</v>
      </c>
      <c r="G445" s="39" t="s">
        <v>74</v>
      </c>
      <c r="H445" s="39" t="s">
        <v>118</v>
      </c>
      <c r="I445" s="39" t="s">
        <v>123</v>
      </c>
      <c r="J445" s="4">
        <v>72</v>
      </c>
      <c r="K445" s="4">
        <v>79.92</v>
      </c>
      <c r="L445" s="4">
        <v>288</v>
      </c>
      <c r="M445" s="4">
        <v>319.68</v>
      </c>
      <c r="N445">
        <v>10</v>
      </c>
      <c r="O445" s="39" t="s">
        <v>134</v>
      </c>
      <c r="P445" s="2">
        <v>2022</v>
      </c>
      <c r="Q445" s="4">
        <v>9.5904000000000007</v>
      </c>
      <c r="R445" s="4">
        <v>7.92</v>
      </c>
      <c r="S445" s="4">
        <v>31.68</v>
      </c>
      <c r="T445" s="3">
        <v>0.26470588235294124</v>
      </c>
      <c r="U445" s="39" t="s">
        <v>166</v>
      </c>
      <c r="V445" s="39" t="b">
        <v>1</v>
      </c>
      <c r="W445" s="39" t="s">
        <v>192</v>
      </c>
      <c r="X445" s="39" t="s">
        <v>647</v>
      </c>
      <c r="Y445" s="4">
        <f t="shared" si="24"/>
        <v>5.5224000000000046</v>
      </c>
      <c r="Z445" s="39">
        <f t="shared" si="25"/>
        <v>22.089600000000019</v>
      </c>
      <c r="AA445" s="4">
        <f t="shared" si="26"/>
        <v>310.08960000000002</v>
      </c>
      <c r="AB445" s="3">
        <f t="shared" si="27"/>
        <v>7.1236184638246547E-2</v>
      </c>
    </row>
    <row r="446" spans="1:28">
      <c r="A446" s="38">
        <v>44818</v>
      </c>
      <c r="B446" s="39" t="s">
        <v>39</v>
      </c>
      <c r="C446" s="2">
        <v>3</v>
      </c>
      <c r="D446" s="39" t="s">
        <v>70</v>
      </c>
      <c r="E446" s="39" t="s">
        <v>138</v>
      </c>
      <c r="F446" s="3">
        <v>0.39</v>
      </c>
      <c r="G446" s="39" t="s">
        <v>89</v>
      </c>
      <c r="H446" s="39" t="s">
        <v>121</v>
      </c>
      <c r="I446" s="39" t="s">
        <v>124</v>
      </c>
      <c r="J446" s="4">
        <v>47</v>
      </c>
      <c r="K446" s="4">
        <v>53.11</v>
      </c>
      <c r="L446" s="4">
        <v>141</v>
      </c>
      <c r="M446" s="4">
        <v>159.33000000000001</v>
      </c>
      <c r="N446">
        <v>14</v>
      </c>
      <c r="O446" s="39" t="s">
        <v>134</v>
      </c>
      <c r="P446" s="2">
        <v>2022</v>
      </c>
      <c r="Q446" s="4">
        <v>62.1387</v>
      </c>
      <c r="R446" s="4">
        <v>6.11</v>
      </c>
      <c r="S446" s="4">
        <v>18.329999999999998</v>
      </c>
      <c r="T446" s="3">
        <v>0.14529914529914539</v>
      </c>
      <c r="U446" s="39" t="s">
        <v>166</v>
      </c>
      <c r="V446" s="39" t="b">
        <v>1</v>
      </c>
      <c r="W446" s="39" t="s">
        <v>192</v>
      </c>
      <c r="X446" s="39" t="s">
        <v>648</v>
      </c>
      <c r="Y446" s="4">
        <f t="shared" si="24"/>
        <v>-14.602900000000005</v>
      </c>
      <c r="Z446" s="39">
        <f t="shared" si="25"/>
        <v>-43.808700000000016</v>
      </c>
      <c r="AA446" s="4">
        <f t="shared" si="26"/>
        <v>97.191300000000012</v>
      </c>
      <c r="AB446" s="3">
        <f t="shared" si="27"/>
        <v>-0.45074713477440892</v>
      </c>
    </row>
    <row r="447" spans="1:28">
      <c r="A447" s="38">
        <v>44819</v>
      </c>
      <c r="B447" s="39" t="s">
        <v>28</v>
      </c>
      <c r="C447" s="2">
        <v>15</v>
      </c>
      <c r="D447" s="39" t="s">
        <v>71</v>
      </c>
      <c r="E447" s="39" t="s">
        <v>71</v>
      </c>
      <c r="F447" s="3">
        <v>0.33</v>
      </c>
      <c r="G447" s="39" t="s">
        <v>93</v>
      </c>
      <c r="H447" s="39" t="s">
        <v>118</v>
      </c>
      <c r="I447" s="39" t="s">
        <v>123</v>
      </c>
      <c r="J447" s="4">
        <v>67</v>
      </c>
      <c r="K447" s="4">
        <v>85.76</v>
      </c>
      <c r="L447" s="4">
        <v>1005</v>
      </c>
      <c r="M447" s="4">
        <v>1286.4000000000001</v>
      </c>
      <c r="N447">
        <v>15</v>
      </c>
      <c r="O447" s="39" t="s">
        <v>134</v>
      </c>
      <c r="P447" s="2">
        <v>2022</v>
      </c>
      <c r="Q447" s="4">
        <v>424.512</v>
      </c>
      <c r="R447" s="4">
        <v>18.760000000000002</v>
      </c>
      <c r="S447" s="4">
        <v>281.39999999999998</v>
      </c>
      <c r="T447" s="3">
        <v>0.12280701754385963</v>
      </c>
      <c r="U447" s="39" t="s">
        <v>166</v>
      </c>
      <c r="V447" s="39" t="b">
        <v>0</v>
      </c>
      <c r="W447" s="39" t="s">
        <v>192</v>
      </c>
      <c r="X447" s="39" t="s">
        <v>649</v>
      </c>
      <c r="Y447" s="4">
        <f t="shared" si="24"/>
        <v>-9.5407999999999973</v>
      </c>
      <c r="Z447" s="39">
        <f t="shared" si="25"/>
        <v>-143.11199999999997</v>
      </c>
      <c r="AA447" s="4">
        <f t="shared" si="26"/>
        <v>861.88800000000015</v>
      </c>
      <c r="AB447" s="3">
        <f t="shared" si="27"/>
        <v>-0.16604477611940291</v>
      </c>
    </row>
    <row r="448" spans="1:28">
      <c r="A448" s="38">
        <v>44822</v>
      </c>
      <c r="B448" s="39" t="s">
        <v>62</v>
      </c>
      <c r="C448" s="2">
        <v>14</v>
      </c>
      <c r="D448" s="39" t="s">
        <v>71</v>
      </c>
      <c r="E448" s="39" t="s">
        <v>138</v>
      </c>
      <c r="F448" s="3">
        <v>0.28000000000000003</v>
      </c>
      <c r="G448" s="39" t="s">
        <v>115</v>
      </c>
      <c r="H448" s="39" t="s">
        <v>121</v>
      </c>
      <c r="I448" s="39" t="s">
        <v>125</v>
      </c>
      <c r="J448" s="4">
        <v>18</v>
      </c>
      <c r="K448" s="4">
        <v>24.66</v>
      </c>
      <c r="L448" s="4">
        <v>252</v>
      </c>
      <c r="M448" s="4">
        <v>345.24</v>
      </c>
      <c r="N448">
        <v>18</v>
      </c>
      <c r="O448" s="39" t="s">
        <v>134</v>
      </c>
      <c r="P448" s="2">
        <v>2022</v>
      </c>
      <c r="Q448" s="4">
        <v>96.667199999999994</v>
      </c>
      <c r="R448" s="4">
        <v>6.66</v>
      </c>
      <c r="S448" s="4">
        <v>93.24</v>
      </c>
      <c r="T448" s="3">
        <v>0.20634920634920631</v>
      </c>
      <c r="U448" s="39" t="s">
        <v>166</v>
      </c>
      <c r="V448" s="39" t="b">
        <v>1</v>
      </c>
      <c r="W448" s="39" t="s">
        <v>192</v>
      </c>
      <c r="X448" s="39" t="s">
        <v>650</v>
      </c>
      <c r="Y448" s="4">
        <f t="shared" si="24"/>
        <v>-0.24480000000000146</v>
      </c>
      <c r="Z448" s="39">
        <f t="shared" si="25"/>
        <v>-3.4272000000000205</v>
      </c>
      <c r="AA448" s="4">
        <f t="shared" si="26"/>
        <v>248.57280000000003</v>
      </c>
      <c r="AB448" s="3">
        <f t="shared" si="27"/>
        <v>-1.3787510137875183E-2</v>
      </c>
    </row>
    <row r="449" spans="1:28">
      <c r="A449" s="38">
        <v>44823</v>
      </c>
      <c r="B449" s="39" t="s">
        <v>58</v>
      </c>
      <c r="C449" s="2">
        <v>8</v>
      </c>
      <c r="D449" s="39" t="s">
        <v>68</v>
      </c>
      <c r="E449" s="39" t="s">
        <v>138</v>
      </c>
      <c r="F449" s="3">
        <v>0.54</v>
      </c>
      <c r="G449" s="39" t="s">
        <v>110</v>
      </c>
      <c r="H449" s="39" t="s">
        <v>121</v>
      </c>
      <c r="I449" s="39" t="s">
        <v>123</v>
      </c>
      <c r="J449" s="4">
        <v>95</v>
      </c>
      <c r="K449" s="4">
        <v>119.7</v>
      </c>
      <c r="L449" s="4">
        <v>760</v>
      </c>
      <c r="M449" s="4">
        <v>957.6</v>
      </c>
      <c r="N449">
        <v>19</v>
      </c>
      <c r="O449" s="39" t="s">
        <v>134</v>
      </c>
      <c r="P449" s="2">
        <v>2022</v>
      </c>
      <c r="Q449" s="4">
        <v>517.10400000000004</v>
      </c>
      <c r="R449" s="4">
        <v>24.7</v>
      </c>
      <c r="S449" s="4">
        <v>197.6</v>
      </c>
      <c r="T449" s="3">
        <v>0.2537313432835821</v>
      </c>
      <c r="U449" s="39" t="s">
        <v>149</v>
      </c>
      <c r="V449" s="39" t="b">
        <v>1</v>
      </c>
      <c r="W449" s="39" t="s">
        <v>192</v>
      </c>
      <c r="X449" s="39" t="s">
        <v>651</v>
      </c>
      <c r="Y449" s="4">
        <f t="shared" si="24"/>
        <v>-39.938000000000002</v>
      </c>
      <c r="Z449" s="39">
        <f t="shared" si="25"/>
        <v>-319.50400000000002</v>
      </c>
      <c r="AA449" s="4">
        <f t="shared" si="26"/>
        <v>440.49599999999998</v>
      </c>
      <c r="AB449" s="3">
        <f t="shared" si="27"/>
        <v>-0.72532781228433407</v>
      </c>
    </row>
    <row r="450" spans="1:28">
      <c r="A450" s="38">
        <v>44824</v>
      </c>
      <c r="B450" s="39" t="s">
        <v>58</v>
      </c>
      <c r="C450" s="2">
        <v>6</v>
      </c>
      <c r="D450" s="39" t="s">
        <v>70</v>
      </c>
      <c r="E450" s="39" t="s">
        <v>71</v>
      </c>
      <c r="F450" s="3">
        <v>0.45</v>
      </c>
      <c r="G450" s="39" t="s">
        <v>110</v>
      </c>
      <c r="H450" s="39" t="s">
        <v>121</v>
      </c>
      <c r="I450" s="39" t="s">
        <v>123</v>
      </c>
      <c r="J450" s="4">
        <v>95</v>
      </c>
      <c r="K450" s="4">
        <v>119.7</v>
      </c>
      <c r="L450" s="4">
        <v>570</v>
      </c>
      <c r="M450" s="4">
        <v>718.2</v>
      </c>
      <c r="N450">
        <v>20</v>
      </c>
      <c r="O450" s="39" t="s">
        <v>134</v>
      </c>
      <c r="P450" s="2">
        <v>2022</v>
      </c>
      <c r="Q450" s="4">
        <v>323.19</v>
      </c>
      <c r="R450" s="4">
        <v>24.7</v>
      </c>
      <c r="S450" s="4">
        <v>148.19999999999999</v>
      </c>
      <c r="T450" s="3">
        <v>9.9099099099099114E-2</v>
      </c>
      <c r="U450" s="39" t="s">
        <v>166</v>
      </c>
      <c r="V450" s="39" t="b">
        <v>0</v>
      </c>
      <c r="W450" s="39" t="s">
        <v>192</v>
      </c>
      <c r="X450" s="39" t="s">
        <v>653</v>
      </c>
      <c r="Y450" s="4">
        <f t="shared" ref="Y450:Y513" si="28">(K450-(K450*F450)-J450)</f>
        <v>-29.164999999999992</v>
      </c>
      <c r="Z450" s="39">
        <f t="shared" ref="Z450:Z513" si="29">Y450*C450</f>
        <v>-174.98999999999995</v>
      </c>
      <c r="AA450" s="4">
        <f t="shared" ref="AA450:AA513" si="30">M450-Q450</f>
        <v>395.01000000000005</v>
      </c>
      <c r="AB450" s="3">
        <f t="shared" ref="AB450:AB513" si="31">IFERROR(Z450/AA450,0)</f>
        <v>-0.44300144300144284</v>
      </c>
    </row>
    <row r="451" spans="1:28">
      <c r="A451" s="38">
        <v>44824</v>
      </c>
      <c r="B451" s="39" t="s">
        <v>36</v>
      </c>
      <c r="C451" s="2">
        <v>10</v>
      </c>
      <c r="D451" s="39" t="s">
        <v>70</v>
      </c>
      <c r="E451" s="39" t="s">
        <v>71</v>
      </c>
      <c r="F451" s="3">
        <v>0.35</v>
      </c>
      <c r="G451" s="39" t="s">
        <v>86</v>
      </c>
      <c r="H451" s="39" t="s">
        <v>119</v>
      </c>
      <c r="I451" s="39" t="s">
        <v>123</v>
      </c>
      <c r="J451" s="4">
        <v>98</v>
      </c>
      <c r="K451" s="4">
        <v>103.88</v>
      </c>
      <c r="L451" s="4">
        <v>980</v>
      </c>
      <c r="M451" s="4">
        <v>1038.8</v>
      </c>
      <c r="N451">
        <v>20</v>
      </c>
      <c r="O451" s="39" t="s">
        <v>134</v>
      </c>
      <c r="P451" s="2">
        <v>2022</v>
      </c>
      <c r="Q451" s="4">
        <v>363.58</v>
      </c>
      <c r="R451" s="4">
        <v>5.88</v>
      </c>
      <c r="S451" s="4">
        <v>58.8</v>
      </c>
      <c r="T451" s="3">
        <v>0.1150442477876106</v>
      </c>
      <c r="U451" s="39" t="s">
        <v>149</v>
      </c>
      <c r="V451" s="39" t="b">
        <v>0</v>
      </c>
      <c r="W451" s="39" t="s">
        <v>192</v>
      </c>
      <c r="X451" s="39" t="s">
        <v>652</v>
      </c>
      <c r="Y451" s="4">
        <f t="shared" si="28"/>
        <v>-30.478000000000009</v>
      </c>
      <c r="Z451" s="39">
        <f t="shared" si="29"/>
        <v>-304.78000000000009</v>
      </c>
      <c r="AA451" s="4">
        <f t="shared" si="30"/>
        <v>675.22</v>
      </c>
      <c r="AB451" s="3">
        <f t="shared" si="31"/>
        <v>-0.45137880986937601</v>
      </c>
    </row>
    <row r="452" spans="1:28">
      <c r="A452" s="38">
        <v>44825</v>
      </c>
      <c r="B452" s="39" t="s">
        <v>50</v>
      </c>
      <c r="C452" s="2">
        <v>14</v>
      </c>
      <c r="D452" s="39" t="s">
        <v>71</v>
      </c>
      <c r="E452" s="39" t="s">
        <v>71</v>
      </c>
      <c r="F452" s="3">
        <v>0.31</v>
      </c>
      <c r="G452" s="39" t="s">
        <v>102</v>
      </c>
      <c r="H452" s="39" t="s">
        <v>120</v>
      </c>
      <c r="I452" s="39" t="s">
        <v>125</v>
      </c>
      <c r="J452" s="4">
        <v>37</v>
      </c>
      <c r="K452" s="4">
        <v>49.21</v>
      </c>
      <c r="L452" s="4">
        <v>518</v>
      </c>
      <c r="M452" s="4">
        <v>688.94</v>
      </c>
      <c r="N452">
        <v>21</v>
      </c>
      <c r="O452" s="39" t="s">
        <v>134</v>
      </c>
      <c r="P452" s="2">
        <v>2022</v>
      </c>
      <c r="Q452" s="4">
        <v>213.57140000000001</v>
      </c>
      <c r="R452" s="4">
        <v>12.21</v>
      </c>
      <c r="S452" s="4">
        <v>170.94</v>
      </c>
      <c r="T452" s="3">
        <v>0.21875000000000006</v>
      </c>
      <c r="U452" s="39" t="s">
        <v>166</v>
      </c>
      <c r="V452" s="39" t="b">
        <v>0</v>
      </c>
      <c r="W452" s="39" t="s">
        <v>192</v>
      </c>
      <c r="X452" s="39" t="s">
        <v>654</v>
      </c>
      <c r="Y452" s="4">
        <f t="shared" si="28"/>
        <v>-3.0450999999999979</v>
      </c>
      <c r="Z452" s="39">
        <f t="shared" si="29"/>
        <v>-42.631399999999971</v>
      </c>
      <c r="AA452" s="4">
        <f t="shared" si="30"/>
        <v>475.36860000000001</v>
      </c>
      <c r="AB452" s="3">
        <f t="shared" si="31"/>
        <v>-8.9680723548000371E-2</v>
      </c>
    </row>
    <row r="453" spans="1:28">
      <c r="A453" s="38">
        <v>44825</v>
      </c>
      <c r="B453" s="39" t="s">
        <v>62</v>
      </c>
      <c r="C453" s="2">
        <v>5</v>
      </c>
      <c r="D453" s="39" t="s">
        <v>70</v>
      </c>
      <c r="E453" s="39" t="s">
        <v>138</v>
      </c>
      <c r="F453" s="3">
        <v>0.12</v>
      </c>
      <c r="G453" s="39" t="s">
        <v>115</v>
      </c>
      <c r="H453" s="39" t="s">
        <v>121</v>
      </c>
      <c r="I453" s="39" t="s">
        <v>125</v>
      </c>
      <c r="J453" s="4">
        <v>18</v>
      </c>
      <c r="K453" s="4">
        <v>24.66</v>
      </c>
      <c r="L453" s="4">
        <v>90</v>
      </c>
      <c r="M453" s="4">
        <v>123.3</v>
      </c>
      <c r="N453">
        <v>21</v>
      </c>
      <c r="O453" s="39" t="s">
        <v>134</v>
      </c>
      <c r="P453" s="2">
        <v>2022</v>
      </c>
      <c r="Q453" s="4">
        <v>14.795999999999999</v>
      </c>
      <c r="R453" s="4">
        <v>6.66</v>
      </c>
      <c r="S453" s="4">
        <v>33.299999999999997</v>
      </c>
      <c r="T453" s="3">
        <v>0.27007299270072993</v>
      </c>
      <c r="U453" s="39" t="s">
        <v>149</v>
      </c>
      <c r="V453" s="39" t="b">
        <v>1</v>
      </c>
      <c r="W453" s="39" t="s">
        <v>192</v>
      </c>
      <c r="X453" s="39" t="s">
        <v>655</v>
      </c>
      <c r="Y453" s="4">
        <f t="shared" si="28"/>
        <v>3.700800000000001</v>
      </c>
      <c r="Z453" s="39">
        <f t="shared" si="29"/>
        <v>18.504000000000005</v>
      </c>
      <c r="AA453" s="4">
        <f t="shared" si="30"/>
        <v>108.50399999999999</v>
      </c>
      <c r="AB453" s="3">
        <f t="shared" si="31"/>
        <v>0.17053749170537497</v>
      </c>
    </row>
    <row r="454" spans="1:28">
      <c r="A454" s="38">
        <v>44826</v>
      </c>
      <c r="B454" s="39" t="s">
        <v>43</v>
      </c>
      <c r="C454" s="2">
        <v>12</v>
      </c>
      <c r="D454" s="39" t="s">
        <v>71</v>
      </c>
      <c r="E454" s="39" t="s">
        <v>71</v>
      </c>
      <c r="F454" s="3">
        <v>0.28000000000000003</v>
      </c>
      <c r="G454" s="39" t="s">
        <v>94</v>
      </c>
      <c r="H454" s="39" t="s">
        <v>118</v>
      </c>
      <c r="I454" s="39" t="s">
        <v>123</v>
      </c>
      <c r="J454" s="4">
        <v>67</v>
      </c>
      <c r="K454" s="4">
        <v>83.08</v>
      </c>
      <c r="L454" s="4">
        <v>804</v>
      </c>
      <c r="M454" s="4">
        <v>996.96</v>
      </c>
      <c r="N454">
        <v>22</v>
      </c>
      <c r="O454" s="39" t="s">
        <v>134</v>
      </c>
      <c r="P454" s="2">
        <v>2022</v>
      </c>
      <c r="Q454" s="4">
        <v>279.14879999999999</v>
      </c>
      <c r="R454" s="4">
        <v>16.079999999999998</v>
      </c>
      <c r="S454" s="4">
        <v>192.96</v>
      </c>
      <c r="T454" s="3">
        <v>0.20634920634920637</v>
      </c>
      <c r="U454" s="39" t="s">
        <v>166</v>
      </c>
      <c r="V454" s="39" t="b">
        <v>0</v>
      </c>
      <c r="W454" s="39" t="s">
        <v>192</v>
      </c>
      <c r="X454" s="39" t="s">
        <v>656</v>
      </c>
      <c r="Y454" s="4">
        <f t="shared" si="28"/>
        <v>-7.1824000000000012</v>
      </c>
      <c r="Z454" s="39">
        <f t="shared" si="29"/>
        <v>-86.188800000000015</v>
      </c>
      <c r="AA454" s="4">
        <f t="shared" si="30"/>
        <v>717.8112000000001</v>
      </c>
      <c r="AB454" s="3">
        <f t="shared" si="31"/>
        <v>-0.12007168458781363</v>
      </c>
    </row>
    <row r="455" spans="1:28">
      <c r="A455" s="38">
        <v>44827</v>
      </c>
      <c r="B455" s="39" t="s">
        <v>55</v>
      </c>
      <c r="C455" s="2">
        <v>12</v>
      </c>
      <c r="D455" s="39" t="s">
        <v>70</v>
      </c>
      <c r="E455" s="39" t="s">
        <v>71</v>
      </c>
      <c r="F455" s="3">
        <v>0.03</v>
      </c>
      <c r="G455" s="39" t="s">
        <v>107</v>
      </c>
      <c r="H455" s="39" t="s">
        <v>120</v>
      </c>
      <c r="I455" s="39" t="s">
        <v>123</v>
      </c>
      <c r="J455" s="4">
        <v>73</v>
      </c>
      <c r="K455" s="4">
        <v>94.17</v>
      </c>
      <c r="L455" s="4">
        <v>876</v>
      </c>
      <c r="M455" s="4">
        <v>1130.04</v>
      </c>
      <c r="N455">
        <v>23</v>
      </c>
      <c r="O455" s="39" t="s">
        <v>134</v>
      </c>
      <c r="P455" s="2">
        <v>2022</v>
      </c>
      <c r="Q455" s="4">
        <v>33.901200000000003</v>
      </c>
      <c r="R455" s="4">
        <v>21.17</v>
      </c>
      <c r="S455" s="4">
        <v>254.04</v>
      </c>
      <c r="T455" s="3">
        <v>5.660377358490562E-2</v>
      </c>
      <c r="U455" s="39" t="s">
        <v>166</v>
      </c>
      <c r="V455" s="39" t="b">
        <v>0</v>
      </c>
      <c r="W455" s="39" t="s">
        <v>192</v>
      </c>
      <c r="X455" s="39" t="s">
        <v>657</v>
      </c>
      <c r="Y455" s="4">
        <f t="shared" si="28"/>
        <v>18.344899999999996</v>
      </c>
      <c r="Z455" s="39">
        <f t="shared" si="29"/>
        <v>220.13879999999995</v>
      </c>
      <c r="AA455" s="4">
        <f t="shared" si="30"/>
        <v>1096.1387999999999</v>
      </c>
      <c r="AB455" s="3">
        <f t="shared" si="31"/>
        <v>0.20083113561895624</v>
      </c>
    </row>
    <row r="456" spans="1:28">
      <c r="A456" s="38">
        <v>44828</v>
      </c>
      <c r="B456" s="39" t="s">
        <v>38</v>
      </c>
      <c r="C456" s="2">
        <v>14</v>
      </c>
      <c r="D456" s="39" t="s">
        <v>70</v>
      </c>
      <c r="E456" s="39" t="s">
        <v>71</v>
      </c>
      <c r="F456" s="3">
        <v>0.48</v>
      </c>
      <c r="G456" s="39" t="s">
        <v>88</v>
      </c>
      <c r="H456" s="39" t="s">
        <v>121</v>
      </c>
      <c r="I456" s="39" t="s">
        <v>123</v>
      </c>
      <c r="J456" s="4">
        <v>89</v>
      </c>
      <c r="K456" s="4">
        <v>117.48</v>
      </c>
      <c r="L456" s="4">
        <v>1246</v>
      </c>
      <c r="M456" s="4">
        <v>1644.72</v>
      </c>
      <c r="N456">
        <v>24</v>
      </c>
      <c r="O456" s="39" t="s">
        <v>134</v>
      </c>
      <c r="P456" s="2">
        <v>2022</v>
      </c>
      <c r="Q456" s="4">
        <v>789.46559999999999</v>
      </c>
      <c r="R456" s="4">
        <v>28.48</v>
      </c>
      <c r="S456" s="4">
        <v>398.72</v>
      </c>
      <c r="T456" s="3">
        <v>0.20634920634920637</v>
      </c>
      <c r="U456" s="39" t="s">
        <v>149</v>
      </c>
      <c r="V456" s="39" t="b">
        <v>0</v>
      </c>
      <c r="W456" s="39" t="s">
        <v>192</v>
      </c>
      <c r="X456" s="39" t="s">
        <v>658</v>
      </c>
      <c r="Y456" s="4">
        <f t="shared" si="28"/>
        <v>-27.910399999999996</v>
      </c>
      <c r="Z456" s="39">
        <f t="shared" si="29"/>
        <v>-390.74559999999997</v>
      </c>
      <c r="AA456" s="4">
        <f t="shared" si="30"/>
        <v>855.25440000000003</v>
      </c>
      <c r="AB456" s="3">
        <f t="shared" si="31"/>
        <v>-0.45687645687645684</v>
      </c>
    </row>
    <row r="457" spans="1:28">
      <c r="A457" s="38">
        <v>44831</v>
      </c>
      <c r="B457" s="39" t="s">
        <v>63</v>
      </c>
      <c r="C457" s="2">
        <v>4</v>
      </c>
      <c r="D457" s="39" t="s">
        <v>70</v>
      </c>
      <c r="E457" s="39" t="s">
        <v>138</v>
      </c>
      <c r="F457" s="3">
        <v>0.32</v>
      </c>
      <c r="G457" s="39" t="s">
        <v>116</v>
      </c>
      <c r="H457" s="39" t="s">
        <v>121</v>
      </c>
      <c r="I457" s="39" t="s">
        <v>123</v>
      </c>
      <c r="J457" s="4">
        <v>90</v>
      </c>
      <c r="K457" s="4">
        <v>96.3</v>
      </c>
      <c r="L457" s="4">
        <v>360</v>
      </c>
      <c r="M457" s="4">
        <v>385.2</v>
      </c>
      <c r="N457">
        <v>27</v>
      </c>
      <c r="O457" s="39" t="s">
        <v>134</v>
      </c>
      <c r="P457" s="2">
        <v>2022</v>
      </c>
      <c r="Q457" s="4">
        <v>123.264</v>
      </c>
      <c r="R457" s="4">
        <v>6.3</v>
      </c>
      <c r="S457" s="4">
        <v>25.2</v>
      </c>
      <c r="T457" s="3">
        <v>0.27007299270072993</v>
      </c>
      <c r="U457" s="39" t="s">
        <v>149</v>
      </c>
      <c r="V457" s="39" t="b">
        <v>1</v>
      </c>
      <c r="W457" s="39" t="s">
        <v>192</v>
      </c>
      <c r="X457" s="39" t="s">
        <v>659</v>
      </c>
      <c r="Y457" s="4">
        <f t="shared" si="28"/>
        <v>-24.516000000000005</v>
      </c>
      <c r="Z457" s="39">
        <f t="shared" si="29"/>
        <v>-98.064000000000021</v>
      </c>
      <c r="AA457" s="4">
        <f t="shared" si="30"/>
        <v>261.93599999999998</v>
      </c>
      <c r="AB457" s="3">
        <f t="shared" si="31"/>
        <v>-0.37438152831225957</v>
      </c>
    </row>
    <row r="458" spans="1:28">
      <c r="A458" s="38">
        <v>44831</v>
      </c>
      <c r="B458" s="39" t="s">
        <v>31</v>
      </c>
      <c r="C458" s="2">
        <v>9</v>
      </c>
      <c r="D458" s="39" t="s">
        <v>70</v>
      </c>
      <c r="E458" s="39" t="s">
        <v>138</v>
      </c>
      <c r="F458" s="3">
        <v>0.12</v>
      </c>
      <c r="G458" s="39" t="s">
        <v>81</v>
      </c>
      <c r="H458" s="39" t="s">
        <v>118</v>
      </c>
      <c r="I458" s="39" t="s">
        <v>123</v>
      </c>
      <c r="J458" s="4">
        <v>76</v>
      </c>
      <c r="K458" s="4">
        <v>82.08</v>
      </c>
      <c r="L458" s="4">
        <v>684</v>
      </c>
      <c r="M458" s="4">
        <v>738.72</v>
      </c>
      <c r="N458">
        <v>27</v>
      </c>
      <c r="O458" s="39" t="s">
        <v>134</v>
      </c>
      <c r="P458" s="2">
        <v>2022</v>
      </c>
      <c r="Q458" s="4">
        <v>88.6464</v>
      </c>
      <c r="R458" s="4">
        <v>6.08</v>
      </c>
      <c r="S458" s="4">
        <v>54.72</v>
      </c>
      <c r="T458" s="3">
        <v>0.24812030075187969</v>
      </c>
      <c r="U458" s="39" t="s">
        <v>166</v>
      </c>
      <c r="V458" s="39" t="b">
        <v>1</v>
      </c>
      <c r="W458" s="39" t="s">
        <v>192</v>
      </c>
      <c r="X458" s="39" t="s">
        <v>661</v>
      </c>
      <c r="Y458" s="4">
        <f t="shared" si="28"/>
        <v>-3.769599999999997</v>
      </c>
      <c r="Z458" s="39">
        <f t="shared" si="29"/>
        <v>-33.926399999999973</v>
      </c>
      <c r="AA458" s="4">
        <f t="shared" si="30"/>
        <v>650.07360000000006</v>
      </c>
      <c r="AB458" s="3">
        <f t="shared" si="31"/>
        <v>-5.2188552188552145E-2</v>
      </c>
    </row>
    <row r="459" spans="1:28">
      <c r="A459" s="38">
        <v>44831</v>
      </c>
      <c r="B459" s="39" t="s">
        <v>21</v>
      </c>
      <c r="C459" s="2">
        <v>3</v>
      </c>
      <c r="D459" s="39" t="s">
        <v>68</v>
      </c>
      <c r="E459" s="39" t="s">
        <v>138</v>
      </c>
      <c r="F459" s="3">
        <v>0.25</v>
      </c>
      <c r="G459" s="39" t="s">
        <v>74</v>
      </c>
      <c r="H459" s="39" t="s">
        <v>118</v>
      </c>
      <c r="I459" s="39" t="s">
        <v>123</v>
      </c>
      <c r="J459" s="4">
        <v>72</v>
      </c>
      <c r="K459" s="4">
        <v>79.92</v>
      </c>
      <c r="L459" s="4">
        <v>216</v>
      </c>
      <c r="M459" s="4">
        <v>239.76</v>
      </c>
      <c r="N459">
        <v>27</v>
      </c>
      <c r="O459" s="39" t="s">
        <v>134</v>
      </c>
      <c r="P459" s="2">
        <v>2022</v>
      </c>
      <c r="Q459" s="4">
        <v>59.94</v>
      </c>
      <c r="R459" s="4">
        <v>7.92</v>
      </c>
      <c r="S459" s="4">
        <v>23.76</v>
      </c>
      <c r="T459" s="3">
        <v>0.19354838709677416</v>
      </c>
      <c r="U459" s="39" t="s">
        <v>166</v>
      </c>
      <c r="V459" s="39" t="b">
        <v>1</v>
      </c>
      <c r="W459" s="39" t="s">
        <v>192</v>
      </c>
      <c r="X459" s="39" t="s">
        <v>660</v>
      </c>
      <c r="Y459" s="4">
        <f t="shared" si="28"/>
        <v>-12.060000000000002</v>
      </c>
      <c r="Z459" s="39">
        <f t="shared" si="29"/>
        <v>-36.180000000000007</v>
      </c>
      <c r="AA459" s="4">
        <f t="shared" si="30"/>
        <v>179.82</v>
      </c>
      <c r="AB459" s="3">
        <f t="shared" si="31"/>
        <v>-0.20120120120120125</v>
      </c>
    </row>
    <row r="460" spans="1:28">
      <c r="A460" s="38">
        <v>44833</v>
      </c>
      <c r="B460" s="39" t="s">
        <v>33</v>
      </c>
      <c r="C460" s="2">
        <v>13</v>
      </c>
      <c r="D460" s="39" t="s">
        <v>70</v>
      </c>
      <c r="E460" s="39" t="s">
        <v>71</v>
      </c>
      <c r="F460" s="3">
        <v>0.2</v>
      </c>
      <c r="G460" s="39" t="s">
        <v>83</v>
      </c>
      <c r="H460" s="39" t="s">
        <v>121</v>
      </c>
      <c r="I460" s="39" t="s">
        <v>124</v>
      </c>
      <c r="J460" s="4">
        <v>55</v>
      </c>
      <c r="K460" s="4">
        <v>58.3</v>
      </c>
      <c r="L460" s="4">
        <v>715</v>
      </c>
      <c r="M460" s="4">
        <v>757.9</v>
      </c>
      <c r="N460">
        <v>29</v>
      </c>
      <c r="O460" s="39" t="s">
        <v>134</v>
      </c>
      <c r="P460" s="2">
        <v>2022</v>
      </c>
      <c r="Q460" s="4">
        <v>151.58000000000001</v>
      </c>
      <c r="R460" s="4">
        <v>3.3</v>
      </c>
      <c r="S460" s="4">
        <v>42.9</v>
      </c>
      <c r="T460" s="3">
        <v>0.22480620155038764</v>
      </c>
      <c r="U460" s="39" t="s">
        <v>166</v>
      </c>
      <c r="V460" s="39" t="b">
        <v>0</v>
      </c>
      <c r="W460" s="39" t="s">
        <v>192</v>
      </c>
      <c r="X460" s="39" t="s">
        <v>662</v>
      </c>
      <c r="Y460" s="4">
        <f t="shared" si="28"/>
        <v>-8.36</v>
      </c>
      <c r="Z460" s="39">
        <f t="shared" si="29"/>
        <v>-108.67999999999999</v>
      </c>
      <c r="AA460" s="4">
        <f t="shared" si="30"/>
        <v>606.31999999999994</v>
      </c>
      <c r="AB460" s="3">
        <f t="shared" si="31"/>
        <v>-0.17924528301886794</v>
      </c>
    </row>
    <row r="461" spans="1:28">
      <c r="A461" s="38">
        <v>44837</v>
      </c>
      <c r="B461" s="39" t="s">
        <v>51</v>
      </c>
      <c r="C461" s="2">
        <v>5</v>
      </c>
      <c r="D461" s="39" t="s">
        <v>70</v>
      </c>
      <c r="E461" s="39" t="s">
        <v>138</v>
      </c>
      <c r="F461" s="3">
        <v>0.42</v>
      </c>
      <c r="G461" s="39" t="s">
        <v>103</v>
      </c>
      <c r="H461" s="39" t="s">
        <v>120</v>
      </c>
      <c r="I461" s="39" t="s">
        <v>124</v>
      </c>
      <c r="J461" s="4">
        <v>44</v>
      </c>
      <c r="K461" s="4">
        <v>48.4</v>
      </c>
      <c r="L461" s="4">
        <v>220</v>
      </c>
      <c r="M461" s="4">
        <v>242</v>
      </c>
      <c r="N461">
        <v>3</v>
      </c>
      <c r="O461" s="39" t="s">
        <v>135</v>
      </c>
      <c r="P461" s="2">
        <v>2022</v>
      </c>
      <c r="Q461" s="4">
        <v>101.64</v>
      </c>
      <c r="R461" s="4">
        <v>4.4000000000000004</v>
      </c>
      <c r="S461" s="4">
        <v>22</v>
      </c>
      <c r="T461" s="3">
        <v>0.24242424242424246</v>
      </c>
      <c r="U461" s="39" t="s">
        <v>166</v>
      </c>
      <c r="V461" s="39" t="b">
        <v>1</v>
      </c>
      <c r="W461" s="39" t="s">
        <v>190</v>
      </c>
      <c r="X461" s="39" t="s">
        <v>663</v>
      </c>
      <c r="Y461" s="4">
        <f t="shared" si="28"/>
        <v>-15.928000000000001</v>
      </c>
      <c r="Z461" s="39">
        <f t="shared" si="29"/>
        <v>-79.64</v>
      </c>
      <c r="AA461" s="4">
        <f t="shared" si="30"/>
        <v>140.36000000000001</v>
      </c>
      <c r="AB461" s="3">
        <f t="shared" si="31"/>
        <v>-0.56739811912225702</v>
      </c>
    </row>
    <row r="462" spans="1:28">
      <c r="A462" s="38">
        <v>44838</v>
      </c>
      <c r="B462" s="39" t="s">
        <v>56</v>
      </c>
      <c r="C462" s="2">
        <v>15</v>
      </c>
      <c r="D462" s="39" t="s">
        <v>70</v>
      </c>
      <c r="E462" s="39" t="s">
        <v>71</v>
      </c>
      <c r="F462" s="3">
        <v>0.13</v>
      </c>
      <c r="G462" s="39" t="s">
        <v>108</v>
      </c>
      <c r="H462" s="39" t="s">
        <v>119</v>
      </c>
      <c r="I462" s="39" t="s">
        <v>124</v>
      </c>
      <c r="J462" s="4">
        <v>43</v>
      </c>
      <c r="K462" s="4">
        <v>47.73</v>
      </c>
      <c r="L462" s="4">
        <v>645</v>
      </c>
      <c r="M462" s="4">
        <v>715.95</v>
      </c>
      <c r="N462">
        <v>4</v>
      </c>
      <c r="O462" s="39" t="s">
        <v>135</v>
      </c>
      <c r="P462" s="2">
        <v>2022</v>
      </c>
      <c r="Q462" s="4">
        <v>93.073499999999996</v>
      </c>
      <c r="R462" s="4">
        <v>4.7300000000000004</v>
      </c>
      <c r="S462" s="4">
        <v>70.95</v>
      </c>
      <c r="T462" s="3">
        <v>0.24242424242424243</v>
      </c>
      <c r="U462" s="39" t="s">
        <v>166</v>
      </c>
      <c r="V462" s="39" t="b">
        <v>0</v>
      </c>
      <c r="W462" s="39" t="s">
        <v>190</v>
      </c>
      <c r="X462" s="39" t="s">
        <v>664</v>
      </c>
      <c r="Y462" s="4">
        <f t="shared" si="28"/>
        <v>-1.4749000000000052</v>
      </c>
      <c r="Z462" s="39">
        <f t="shared" si="29"/>
        <v>-22.123500000000078</v>
      </c>
      <c r="AA462" s="4">
        <f t="shared" si="30"/>
        <v>622.87650000000008</v>
      </c>
      <c r="AB462" s="3">
        <f t="shared" si="31"/>
        <v>-3.551827689758736E-2</v>
      </c>
    </row>
    <row r="463" spans="1:28">
      <c r="A463" s="38">
        <v>44840</v>
      </c>
      <c r="B463" s="39" t="s">
        <v>24</v>
      </c>
      <c r="C463" s="2">
        <v>1</v>
      </c>
      <c r="D463" s="39" t="s">
        <v>70</v>
      </c>
      <c r="E463" s="39" t="s">
        <v>71</v>
      </c>
      <c r="F463" s="3">
        <v>0.27</v>
      </c>
      <c r="G463" s="39" t="s">
        <v>77</v>
      </c>
      <c r="H463" s="39" t="s">
        <v>121</v>
      </c>
      <c r="I463" s="39" t="s">
        <v>125</v>
      </c>
      <c r="J463" s="4">
        <v>5</v>
      </c>
      <c r="K463" s="4">
        <v>6.7</v>
      </c>
      <c r="L463" s="4">
        <v>5</v>
      </c>
      <c r="M463" s="4">
        <v>6.7</v>
      </c>
      <c r="N463">
        <v>6</v>
      </c>
      <c r="O463" s="39" t="s">
        <v>135</v>
      </c>
      <c r="P463" s="2">
        <v>2022</v>
      </c>
      <c r="Q463" s="4">
        <v>1.8089999999999999</v>
      </c>
      <c r="R463" s="4">
        <v>1.7</v>
      </c>
      <c r="S463" s="4">
        <v>1.7</v>
      </c>
      <c r="T463" s="3">
        <v>9.9099099099099128E-2</v>
      </c>
      <c r="U463" s="39" t="s">
        <v>166</v>
      </c>
      <c r="V463" s="39" t="b">
        <v>0</v>
      </c>
      <c r="W463" s="39" t="s">
        <v>190</v>
      </c>
      <c r="X463" s="39" t="s">
        <v>665</v>
      </c>
      <c r="Y463" s="4">
        <f t="shared" si="28"/>
        <v>-0.10899999999999999</v>
      </c>
      <c r="Z463" s="39">
        <f t="shared" si="29"/>
        <v>-0.10899999999999999</v>
      </c>
      <c r="AA463" s="4">
        <f t="shared" si="30"/>
        <v>4.891</v>
      </c>
      <c r="AB463" s="3">
        <f t="shared" si="31"/>
        <v>-2.2285831118380697E-2</v>
      </c>
    </row>
    <row r="464" spans="1:28">
      <c r="A464" s="38">
        <v>44843</v>
      </c>
      <c r="B464" s="39" t="s">
        <v>21</v>
      </c>
      <c r="C464" s="2">
        <v>14</v>
      </c>
      <c r="D464" s="39" t="s">
        <v>71</v>
      </c>
      <c r="E464" s="39" t="s">
        <v>71</v>
      </c>
      <c r="F464" s="3">
        <v>0.13</v>
      </c>
      <c r="G464" s="39" t="s">
        <v>74</v>
      </c>
      <c r="H464" s="39" t="s">
        <v>118</v>
      </c>
      <c r="I464" s="39" t="s">
        <v>123</v>
      </c>
      <c r="J464" s="4">
        <v>72</v>
      </c>
      <c r="K464" s="4">
        <v>79.92</v>
      </c>
      <c r="L464" s="4">
        <v>1008</v>
      </c>
      <c r="M464" s="4">
        <v>1118.8800000000001</v>
      </c>
      <c r="N464">
        <v>9</v>
      </c>
      <c r="O464" s="39" t="s">
        <v>135</v>
      </c>
      <c r="P464" s="2">
        <v>2022</v>
      </c>
      <c r="Q464" s="4">
        <v>145.45439999999999</v>
      </c>
      <c r="R464" s="4">
        <v>7.92</v>
      </c>
      <c r="S464" s="4">
        <v>110.88</v>
      </c>
      <c r="T464" s="3">
        <v>6.5420560747663517E-2</v>
      </c>
      <c r="U464" s="39" t="s">
        <v>166</v>
      </c>
      <c r="V464" s="39" t="b">
        <v>0</v>
      </c>
      <c r="W464" s="39" t="s">
        <v>190</v>
      </c>
      <c r="X464" s="39" t="s">
        <v>666</v>
      </c>
      <c r="Y464" s="4">
        <f t="shared" si="28"/>
        <v>-2.4695999999999998</v>
      </c>
      <c r="Z464" s="39">
        <f t="shared" si="29"/>
        <v>-34.574399999999997</v>
      </c>
      <c r="AA464" s="4">
        <f t="shared" si="30"/>
        <v>973.42560000000014</v>
      </c>
      <c r="AB464" s="3">
        <f t="shared" si="31"/>
        <v>-3.5518276897587235E-2</v>
      </c>
    </row>
    <row r="465" spans="1:28">
      <c r="A465" s="38">
        <v>44844</v>
      </c>
      <c r="B465" s="39" t="s">
        <v>60</v>
      </c>
      <c r="C465" s="2">
        <v>9</v>
      </c>
      <c r="D465" s="39" t="s">
        <v>70</v>
      </c>
      <c r="E465" s="39" t="s">
        <v>71</v>
      </c>
      <c r="F465" s="3">
        <v>0.51</v>
      </c>
      <c r="G465" s="39" t="s">
        <v>112</v>
      </c>
      <c r="H465" s="39" t="s">
        <v>120</v>
      </c>
      <c r="I465" s="39" t="s">
        <v>122</v>
      </c>
      <c r="J465" s="4">
        <v>150</v>
      </c>
      <c r="K465" s="4">
        <v>210</v>
      </c>
      <c r="L465" s="4">
        <v>1350</v>
      </c>
      <c r="M465" s="4">
        <v>1890</v>
      </c>
      <c r="N465">
        <v>10</v>
      </c>
      <c r="O465" s="39" t="s">
        <v>135</v>
      </c>
      <c r="P465" s="2">
        <v>2022</v>
      </c>
      <c r="Q465" s="4">
        <v>963.9</v>
      </c>
      <c r="R465" s="4">
        <v>60</v>
      </c>
      <c r="S465" s="4">
        <v>540</v>
      </c>
      <c r="T465" s="3">
        <v>7.4074074074074056E-2</v>
      </c>
      <c r="U465" s="39" t="s">
        <v>166</v>
      </c>
      <c r="V465" s="39" t="b">
        <v>0</v>
      </c>
      <c r="W465" s="39" t="s">
        <v>190</v>
      </c>
      <c r="X465" s="39" t="s">
        <v>667</v>
      </c>
      <c r="Y465" s="4">
        <f t="shared" si="28"/>
        <v>-47.100000000000009</v>
      </c>
      <c r="Z465" s="39">
        <f t="shared" si="29"/>
        <v>-423.90000000000009</v>
      </c>
      <c r="AA465" s="4">
        <f t="shared" si="30"/>
        <v>926.1</v>
      </c>
      <c r="AB465" s="3">
        <f t="shared" si="31"/>
        <v>-0.45772594752186596</v>
      </c>
    </row>
    <row r="466" spans="1:28">
      <c r="A466" s="38">
        <v>44844</v>
      </c>
      <c r="B466" s="39" t="s">
        <v>31</v>
      </c>
      <c r="C466" s="2">
        <v>12</v>
      </c>
      <c r="D466" s="39" t="s">
        <v>71</v>
      </c>
      <c r="E466" s="39" t="s">
        <v>71</v>
      </c>
      <c r="F466" s="3">
        <v>0.18</v>
      </c>
      <c r="G466" s="39" t="s">
        <v>81</v>
      </c>
      <c r="H466" s="39" t="s">
        <v>118</v>
      </c>
      <c r="I466" s="39" t="s">
        <v>123</v>
      </c>
      <c r="J466" s="4">
        <v>76</v>
      </c>
      <c r="K466" s="4">
        <v>82.08</v>
      </c>
      <c r="L466" s="4">
        <v>912</v>
      </c>
      <c r="M466" s="4">
        <v>984.96</v>
      </c>
      <c r="N466">
        <v>10</v>
      </c>
      <c r="O466" s="39" t="s">
        <v>135</v>
      </c>
      <c r="P466" s="2">
        <v>2022</v>
      </c>
      <c r="Q466" s="4">
        <v>177.2928</v>
      </c>
      <c r="R466" s="4">
        <v>6.08</v>
      </c>
      <c r="S466" s="4">
        <v>72.959999999999994</v>
      </c>
      <c r="T466" s="3">
        <v>5.6603773584905613E-2</v>
      </c>
      <c r="U466" s="39" t="s">
        <v>149</v>
      </c>
      <c r="V466" s="39" t="b">
        <v>0</v>
      </c>
      <c r="W466" s="39" t="s">
        <v>190</v>
      </c>
      <c r="X466" s="39" t="s">
        <v>668</v>
      </c>
      <c r="Y466" s="4">
        <f t="shared" si="28"/>
        <v>-8.6944000000000017</v>
      </c>
      <c r="Z466" s="39">
        <f t="shared" si="29"/>
        <v>-104.33280000000002</v>
      </c>
      <c r="AA466" s="4">
        <f t="shared" si="30"/>
        <v>807.66720000000009</v>
      </c>
      <c r="AB466" s="3">
        <f t="shared" si="31"/>
        <v>-0.12917795844625113</v>
      </c>
    </row>
    <row r="467" spans="1:28">
      <c r="A467" s="38">
        <v>44845</v>
      </c>
      <c r="B467" s="39" t="s">
        <v>45</v>
      </c>
      <c r="C467" s="2">
        <v>10</v>
      </c>
      <c r="D467" s="39" t="s">
        <v>70</v>
      </c>
      <c r="E467" s="39" t="s">
        <v>71</v>
      </c>
      <c r="F467" s="3">
        <v>0.4</v>
      </c>
      <c r="G467" s="39" t="s">
        <v>96</v>
      </c>
      <c r="H467" s="39" t="s">
        <v>119</v>
      </c>
      <c r="I467" s="39" t="s">
        <v>123</v>
      </c>
      <c r="J467" s="4">
        <v>83</v>
      </c>
      <c r="K467" s="4">
        <v>94.62</v>
      </c>
      <c r="L467" s="4">
        <v>830</v>
      </c>
      <c r="M467" s="4">
        <v>946.2</v>
      </c>
      <c r="N467">
        <v>11</v>
      </c>
      <c r="O467" s="39" t="s">
        <v>135</v>
      </c>
      <c r="P467" s="2">
        <v>2022</v>
      </c>
      <c r="Q467" s="4">
        <v>378.48</v>
      </c>
      <c r="R467" s="4">
        <v>11.62</v>
      </c>
      <c r="S467" s="4">
        <v>116.2</v>
      </c>
      <c r="T467" s="3">
        <v>9.0909090909090884E-2</v>
      </c>
      <c r="U467" s="39" t="s">
        <v>149</v>
      </c>
      <c r="V467" s="39" t="b">
        <v>0</v>
      </c>
      <c r="W467" s="39" t="s">
        <v>190</v>
      </c>
      <c r="X467" s="39" t="s">
        <v>669</v>
      </c>
      <c r="Y467" s="4">
        <f t="shared" si="28"/>
        <v>-26.228000000000002</v>
      </c>
      <c r="Z467" s="39">
        <f t="shared" si="29"/>
        <v>-262.28000000000003</v>
      </c>
      <c r="AA467" s="4">
        <f t="shared" si="30"/>
        <v>567.72</v>
      </c>
      <c r="AB467" s="3">
        <f t="shared" si="31"/>
        <v>-0.46198830409356728</v>
      </c>
    </row>
    <row r="468" spans="1:28">
      <c r="A468" s="38">
        <v>44847</v>
      </c>
      <c r="B468" s="39" t="s">
        <v>49</v>
      </c>
      <c r="C468" s="2">
        <v>15</v>
      </c>
      <c r="D468" s="39" t="s">
        <v>71</v>
      </c>
      <c r="E468" s="39" t="s">
        <v>71</v>
      </c>
      <c r="F468" s="3">
        <v>0.33</v>
      </c>
      <c r="G468" s="39" t="s">
        <v>101</v>
      </c>
      <c r="H468" s="39" t="s">
        <v>119</v>
      </c>
      <c r="I468" s="39" t="s">
        <v>123</v>
      </c>
      <c r="J468" s="4">
        <v>105</v>
      </c>
      <c r="K468" s="4">
        <v>142.80000000000001</v>
      </c>
      <c r="L468" s="4">
        <v>1575</v>
      </c>
      <c r="M468" s="4">
        <v>2142</v>
      </c>
      <c r="N468">
        <v>13</v>
      </c>
      <c r="O468" s="39" t="s">
        <v>135</v>
      </c>
      <c r="P468" s="2">
        <v>2022</v>
      </c>
      <c r="Q468" s="4">
        <v>706.86</v>
      </c>
      <c r="R468" s="4">
        <v>37.799999999999997</v>
      </c>
      <c r="S468" s="4">
        <v>567</v>
      </c>
      <c r="T468" s="3">
        <v>9.9099099099099031E-2</v>
      </c>
      <c r="U468" s="39" t="s">
        <v>149</v>
      </c>
      <c r="V468" s="39" t="b">
        <v>0</v>
      </c>
      <c r="W468" s="39" t="s">
        <v>190</v>
      </c>
      <c r="X468" s="39" t="s">
        <v>670</v>
      </c>
      <c r="Y468" s="4">
        <f t="shared" si="28"/>
        <v>-9.3239999999999981</v>
      </c>
      <c r="Z468" s="39">
        <f t="shared" si="29"/>
        <v>-139.85999999999996</v>
      </c>
      <c r="AA468" s="4">
        <f t="shared" si="30"/>
        <v>1435.1399999999999</v>
      </c>
      <c r="AB468" s="3">
        <f t="shared" si="31"/>
        <v>-9.7453906935908677E-2</v>
      </c>
    </row>
    <row r="469" spans="1:28">
      <c r="A469" s="38">
        <v>44848</v>
      </c>
      <c r="B469" s="39" t="s">
        <v>31</v>
      </c>
      <c r="C469" s="2">
        <v>15</v>
      </c>
      <c r="D469" s="39" t="s">
        <v>68</v>
      </c>
      <c r="E469" s="39" t="s">
        <v>71</v>
      </c>
      <c r="F469" s="3">
        <v>0.47</v>
      </c>
      <c r="G469" s="39" t="s">
        <v>81</v>
      </c>
      <c r="H469" s="39" t="s">
        <v>118</v>
      </c>
      <c r="I469" s="39" t="s">
        <v>123</v>
      </c>
      <c r="J469" s="4">
        <v>76</v>
      </c>
      <c r="K469" s="4">
        <v>82.08</v>
      </c>
      <c r="L469" s="4">
        <v>1140</v>
      </c>
      <c r="M469" s="4">
        <v>1231.2</v>
      </c>
      <c r="N469">
        <v>14</v>
      </c>
      <c r="O469" s="39" t="s">
        <v>135</v>
      </c>
      <c r="P469" s="2">
        <v>2022</v>
      </c>
      <c r="Q469" s="4">
        <v>578.66399999999999</v>
      </c>
      <c r="R469" s="4">
        <v>6.08</v>
      </c>
      <c r="S469" s="4">
        <v>91.2</v>
      </c>
      <c r="T469" s="3">
        <v>0.2537313432835821</v>
      </c>
      <c r="U469" s="39" t="s">
        <v>149</v>
      </c>
      <c r="V469" s="39" t="b">
        <v>0</v>
      </c>
      <c r="W469" s="39" t="s">
        <v>190</v>
      </c>
      <c r="X469" s="39" t="s">
        <v>671</v>
      </c>
      <c r="Y469" s="4">
        <f t="shared" si="28"/>
        <v>-32.497599999999998</v>
      </c>
      <c r="Z469" s="39">
        <f t="shared" si="29"/>
        <v>-487.464</v>
      </c>
      <c r="AA469" s="4">
        <f t="shared" si="30"/>
        <v>652.53600000000006</v>
      </c>
      <c r="AB469" s="3">
        <f t="shared" si="31"/>
        <v>-0.74703004891684133</v>
      </c>
    </row>
    <row r="470" spans="1:28">
      <c r="A470" s="38">
        <v>44849</v>
      </c>
      <c r="B470" s="39" t="s">
        <v>47</v>
      </c>
      <c r="C470" s="2">
        <v>10</v>
      </c>
      <c r="D470" s="39" t="s">
        <v>70</v>
      </c>
      <c r="E470" s="39" t="s">
        <v>138</v>
      </c>
      <c r="F470" s="3">
        <v>0.35</v>
      </c>
      <c r="G470" s="39" t="s">
        <v>98</v>
      </c>
      <c r="H470" s="39" t="s">
        <v>120</v>
      </c>
      <c r="I470" s="39" t="s">
        <v>125</v>
      </c>
      <c r="J470" s="4">
        <v>12</v>
      </c>
      <c r="K470" s="4">
        <v>15.72</v>
      </c>
      <c r="L470" s="4">
        <v>120</v>
      </c>
      <c r="M470" s="4">
        <v>157.19999999999999</v>
      </c>
      <c r="N470">
        <v>15</v>
      </c>
      <c r="O470" s="39" t="s">
        <v>135</v>
      </c>
      <c r="P470" s="2">
        <v>2022</v>
      </c>
      <c r="Q470" s="4">
        <v>55.02</v>
      </c>
      <c r="R470" s="4">
        <v>3.72</v>
      </c>
      <c r="S470" s="4">
        <v>37.200000000000003</v>
      </c>
      <c r="T470" s="3">
        <v>9.9099099099099114E-2</v>
      </c>
      <c r="U470" s="39" t="s">
        <v>165</v>
      </c>
      <c r="V470" s="39" t="b">
        <v>1</v>
      </c>
      <c r="W470" s="39" t="s">
        <v>190</v>
      </c>
      <c r="X470" s="39" t="s">
        <v>672</v>
      </c>
      <c r="Y470" s="4">
        <f t="shared" si="28"/>
        <v>-1.782</v>
      </c>
      <c r="Z470" s="39">
        <f t="shared" si="29"/>
        <v>-17.82</v>
      </c>
      <c r="AA470" s="4">
        <f t="shared" si="30"/>
        <v>102.17999999999998</v>
      </c>
      <c r="AB470" s="3">
        <f t="shared" si="31"/>
        <v>-0.1743981209630065</v>
      </c>
    </row>
    <row r="471" spans="1:28">
      <c r="A471" s="38">
        <v>44850</v>
      </c>
      <c r="B471" s="39" t="s">
        <v>63</v>
      </c>
      <c r="C471" s="2">
        <v>3</v>
      </c>
      <c r="D471" s="39" t="s">
        <v>71</v>
      </c>
      <c r="E471" s="39" t="s">
        <v>71</v>
      </c>
      <c r="F471" s="3">
        <v>0.03</v>
      </c>
      <c r="G471" s="39" t="s">
        <v>116</v>
      </c>
      <c r="H471" s="39" t="s">
        <v>121</v>
      </c>
      <c r="I471" s="39" t="s">
        <v>123</v>
      </c>
      <c r="J471" s="4">
        <v>90</v>
      </c>
      <c r="K471" s="4">
        <v>96.3</v>
      </c>
      <c r="L471" s="4">
        <v>270</v>
      </c>
      <c r="M471" s="4">
        <v>288.89999999999998</v>
      </c>
      <c r="N471">
        <v>16</v>
      </c>
      <c r="O471" s="39" t="s">
        <v>135</v>
      </c>
      <c r="P471" s="2">
        <v>2022</v>
      </c>
      <c r="Q471" s="4">
        <v>8.6669999999999998</v>
      </c>
      <c r="R471" s="4">
        <v>6.3</v>
      </c>
      <c r="S471" s="4">
        <v>18.899999999999999</v>
      </c>
      <c r="T471" s="3">
        <v>7.4074074074074056E-2</v>
      </c>
      <c r="U471" s="39" t="s">
        <v>149</v>
      </c>
      <c r="V471" s="39" t="b">
        <v>0</v>
      </c>
      <c r="W471" s="39" t="s">
        <v>190</v>
      </c>
      <c r="X471" s="39" t="s">
        <v>673</v>
      </c>
      <c r="Y471" s="4">
        <f t="shared" si="28"/>
        <v>3.4110000000000014</v>
      </c>
      <c r="Z471" s="39">
        <f t="shared" si="29"/>
        <v>10.233000000000004</v>
      </c>
      <c r="AA471" s="4">
        <f t="shared" si="30"/>
        <v>280.233</v>
      </c>
      <c r="AB471" s="3">
        <f t="shared" si="31"/>
        <v>3.6516042007900582E-2</v>
      </c>
    </row>
    <row r="472" spans="1:28">
      <c r="A472" s="38">
        <v>44857</v>
      </c>
      <c r="B472" s="39" t="s">
        <v>20</v>
      </c>
      <c r="C472" s="2">
        <v>14</v>
      </c>
      <c r="D472" s="39" t="s">
        <v>71</v>
      </c>
      <c r="E472" s="39" t="s">
        <v>138</v>
      </c>
      <c r="F472" s="3">
        <v>0.14000000000000001</v>
      </c>
      <c r="G472" s="39" t="s">
        <v>73</v>
      </c>
      <c r="H472" s="39" t="s">
        <v>117</v>
      </c>
      <c r="I472" s="39" t="s">
        <v>122</v>
      </c>
      <c r="J472" s="4">
        <v>144</v>
      </c>
      <c r="K472" s="4">
        <v>156.96</v>
      </c>
      <c r="L472" s="4">
        <v>2016</v>
      </c>
      <c r="M472" s="4">
        <v>2197.44</v>
      </c>
      <c r="N472">
        <v>23</v>
      </c>
      <c r="O472" s="39" t="s">
        <v>135</v>
      </c>
      <c r="P472" s="2">
        <v>2022</v>
      </c>
      <c r="Q472" s="4">
        <v>307.64159999999998</v>
      </c>
      <c r="R472" s="4">
        <v>12.96</v>
      </c>
      <c r="S472" s="4">
        <v>181.44</v>
      </c>
      <c r="T472" s="3">
        <v>0.2857142857142857</v>
      </c>
      <c r="U472" s="39" t="s">
        <v>166</v>
      </c>
      <c r="V472" s="39" t="b">
        <v>1</v>
      </c>
      <c r="W472" s="39" t="s">
        <v>190</v>
      </c>
      <c r="X472" s="39" t="s">
        <v>674</v>
      </c>
      <c r="Y472" s="4">
        <f t="shared" si="28"/>
        <v>-9.0143999999999949</v>
      </c>
      <c r="Z472" s="39">
        <f t="shared" si="29"/>
        <v>-126.20159999999993</v>
      </c>
      <c r="AA472" s="4">
        <f t="shared" si="30"/>
        <v>1889.7984000000001</v>
      </c>
      <c r="AB472" s="3">
        <f t="shared" si="31"/>
        <v>-6.678045658203538E-2</v>
      </c>
    </row>
    <row r="473" spans="1:28">
      <c r="A473" s="38">
        <v>44864</v>
      </c>
      <c r="B473" s="39" t="s">
        <v>30</v>
      </c>
      <c r="C473" s="2">
        <v>3</v>
      </c>
      <c r="D473" s="39" t="s">
        <v>70</v>
      </c>
      <c r="E473" s="39" t="s">
        <v>138</v>
      </c>
      <c r="F473" s="3">
        <v>0.39</v>
      </c>
      <c r="G473" s="39" t="s">
        <v>80</v>
      </c>
      <c r="H473" s="39" t="s">
        <v>118</v>
      </c>
      <c r="I473" s="39" t="s">
        <v>122</v>
      </c>
      <c r="J473" s="4">
        <v>120</v>
      </c>
      <c r="K473" s="4">
        <v>162</v>
      </c>
      <c r="L473" s="4">
        <v>360</v>
      </c>
      <c r="M473" s="4">
        <v>486</v>
      </c>
      <c r="N473">
        <v>30</v>
      </c>
      <c r="O473" s="39" t="s">
        <v>135</v>
      </c>
      <c r="P473" s="2">
        <v>2022</v>
      </c>
      <c r="Q473" s="4">
        <v>189.54</v>
      </c>
      <c r="R473" s="4">
        <v>42</v>
      </c>
      <c r="S473" s="4">
        <v>126</v>
      </c>
      <c r="T473" s="3">
        <v>0.1228070175438597</v>
      </c>
      <c r="U473" s="39" t="s">
        <v>166</v>
      </c>
      <c r="V473" s="39" t="b">
        <v>1</v>
      </c>
      <c r="W473" s="39" t="s">
        <v>190</v>
      </c>
      <c r="X473" s="39" t="s">
        <v>675</v>
      </c>
      <c r="Y473" s="4">
        <f t="shared" si="28"/>
        <v>-21.180000000000007</v>
      </c>
      <c r="Z473" s="39">
        <f t="shared" si="29"/>
        <v>-63.54000000000002</v>
      </c>
      <c r="AA473" s="4">
        <f t="shared" si="30"/>
        <v>296.46000000000004</v>
      </c>
      <c r="AB473" s="3">
        <f t="shared" si="31"/>
        <v>-0.21432908318154223</v>
      </c>
    </row>
    <row r="474" spans="1:28">
      <c r="A474" s="38">
        <v>44865</v>
      </c>
      <c r="B474" s="39" t="s">
        <v>21</v>
      </c>
      <c r="C474" s="2">
        <v>8</v>
      </c>
      <c r="D474" s="39" t="s">
        <v>70</v>
      </c>
      <c r="E474" s="39" t="s">
        <v>71</v>
      </c>
      <c r="F474" s="3">
        <v>0.15</v>
      </c>
      <c r="G474" s="39" t="s">
        <v>74</v>
      </c>
      <c r="H474" s="39" t="s">
        <v>118</v>
      </c>
      <c r="I474" s="39" t="s">
        <v>123</v>
      </c>
      <c r="J474" s="4">
        <v>72</v>
      </c>
      <c r="K474" s="4">
        <v>79.92</v>
      </c>
      <c r="L474" s="4">
        <v>576</v>
      </c>
      <c r="M474" s="4">
        <v>639.36</v>
      </c>
      <c r="N474">
        <v>31</v>
      </c>
      <c r="O474" s="39" t="s">
        <v>135</v>
      </c>
      <c r="P474" s="2">
        <v>2022</v>
      </c>
      <c r="Q474" s="4">
        <v>95.903999999999996</v>
      </c>
      <c r="R474" s="4">
        <v>7.92</v>
      </c>
      <c r="S474" s="4">
        <v>63.36</v>
      </c>
      <c r="T474" s="3">
        <v>0.26470588235294129</v>
      </c>
      <c r="U474" s="39" t="s">
        <v>165</v>
      </c>
      <c r="V474" s="39" t="b">
        <v>0</v>
      </c>
      <c r="W474" s="39" t="s">
        <v>190</v>
      </c>
      <c r="X474" s="39" t="s">
        <v>676</v>
      </c>
      <c r="Y474" s="4">
        <f t="shared" si="28"/>
        <v>-4.0679999999999978</v>
      </c>
      <c r="Z474" s="39">
        <f t="shared" si="29"/>
        <v>-32.543999999999983</v>
      </c>
      <c r="AA474" s="4">
        <f t="shared" si="30"/>
        <v>543.45600000000002</v>
      </c>
      <c r="AB474" s="3">
        <f t="shared" si="31"/>
        <v>-5.9883412824589262E-2</v>
      </c>
    </row>
    <row r="475" spans="1:28">
      <c r="A475" s="38">
        <v>44866</v>
      </c>
      <c r="B475" s="39" t="s">
        <v>55</v>
      </c>
      <c r="C475" s="2">
        <v>15</v>
      </c>
      <c r="D475" s="39" t="s">
        <v>68</v>
      </c>
      <c r="E475" s="39" t="s">
        <v>71</v>
      </c>
      <c r="F475" s="3">
        <v>0.16</v>
      </c>
      <c r="G475" s="39" t="s">
        <v>107</v>
      </c>
      <c r="H475" s="39" t="s">
        <v>120</v>
      </c>
      <c r="I475" s="39" t="s">
        <v>123</v>
      </c>
      <c r="J475" s="4">
        <v>73</v>
      </c>
      <c r="K475" s="4">
        <v>94.17</v>
      </c>
      <c r="L475" s="4">
        <v>1095</v>
      </c>
      <c r="M475" s="4">
        <v>1412.55</v>
      </c>
      <c r="N475">
        <v>1</v>
      </c>
      <c r="O475" s="39" t="s">
        <v>136</v>
      </c>
      <c r="P475" s="2">
        <v>2022</v>
      </c>
      <c r="Q475" s="4">
        <v>226.00800000000001</v>
      </c>
      <c r="R475" s="4">
        <v>21.17</v>
      </c>
      <c r="S475" s="4">
        <v>317.55</v>
      </c>
      <c r="T475" s="3">
        <v>7.4074074074074056E-2</v>
      </c>
      <c r="U475" s="39" t="s">
        <v>166</v>
      </c>
      <c r="V475" s="39" t="b">
        <v>0</v>
      </c>
      <c r="W475" s="39" t="s">
        <v>188</v>
      </c>
      <c r="X475" s="39" t="s">
        <v>677</v>
      </c>
      <c r="Y475" s="4">
        <f t="shared" si="28"/>
        <v>6.102800000000002</v>
      </c>
      <c r="Z475" s="39">
        <f t="shared" si="29"/>
        <v>91.54200000000003</v>
      </c>
      <c r="AA475" s="4">
        <f t="shared" si="30"/>
        <v>1186.5419999999999</v>
      </c>
      <c r="AB475" s="3">
        <f t="shared" si="31"/>
        <v>7.7150239940937643E-2</v>
      </c>
    </row>
    <row r="476" spans="1:28">
      <c r="A476" s="38">
        <v>44867</v>
      </c>
      <c r="B476" s="39" t="s">
        <v>47</v>
      </c>
      <c r="C476" s="2">
        <v>15</v>
      </c>
      <c r="D476" s="39" t="s">
        <v>68</v>
      </c>
      <c r="E476" s="39" t="s">
        <v>138</v>
      </c>
      <c r="F476" s="3">
        <v>0.08</v>
      </c>
      <c r="G476" s="39" t="s">
        <v>98</v>
      </c>
      <c r="H476" s="39" t="s">
        <v>120</v>
      </c>
      <c r="I476" s="39" t="s">
        <v>125</v>
      </c>
      <c r="J476" s="4">
        <v>12</v>
      </c>
      <c r="K476" s="4">
        <v>15.72</v>
      </c>
      <c r="L476" s="4">
        <v>180</v>
      </c>
      <c r="M476" s="4">
        <v>235.8</v>
      </c>
      <c r="N476">
        <v>2</v>
      </c>
      <c r="O476" s="39" t="s">
        <v>136</v>
      </c>
      <c r="P476" s="2">
        <v>2022</v>
      </c>
      <c r="Q476" s="4">
        <v>18.864000000000001</v>
      </c>
      <c r="R476" s="4">
        <v>3.72</v>
      </c>
      <c r="S476" s="4">
        <v>55.8</v>
      </c>
      <c r="T476" s="3">
        <v>0.23664122137404583</v>
      </c>
      <c r="U476" s="39" t="s">
        <v>166</v>
      </c>
      <c r="V476" s="39" t="b">
        <v>1</v>
      </c>
      <c r="W476" s="39" t="s">
        <v>188</v>
      </c>
      <c r="X476" s="39" t="s">
        <v>678</v>
      </c>
      <c r="Y476" s="4">
        <f t="shared" si="28"/>
        <v>2.4624000000000006</v>
      </c>
      <c r="Z476" s="39">
        <f t="shared" si="29"/>
        <v>36.936000000000007</v>
      </c>
      <c r="AA476" s="4">
        <f t="shared" si="30"/>
        <v>216.93600000000001</v>
      </c>
      <c r="AB476" s="3">
        <f t="shared" si="31"/>
        <v>0.17026219714570198</v>
      </c>
    </row>
    <row r="477" spans="1:28">
      <c r="A477" s="38">
        <v>44867</v>
      </c>
      <c r="B477" s="39" t="s">
        <v>48</v>
      </c>
      <c r="C477" s="2">
        <v>15</v>
      </c>
      <c r="D477" s="39" t="s">
        <v>70</v>
      </c>
      <c r="E477" s="39" t="s">
        <v>138</v>
      </c>
      <c r="F477" s="3">
        <v>0.53</v>
      </c>
      <c r="G477" s="39" t="s">
        <v>99</v>
      </c>
      <c r="H477" s="39" t="s">
        <v>121</v>
      </c>
      <c r="I477" s="39" t="s">
        <v>122</v>
      </c>
      <c r="J477" s="4">
        <v>148</v>
      </c>
      <c r="K477" s="4">
        <v>201.28</v>
      </c>
      <c r="L477" s="4">
        <v>2220</v>
      </c>
      <c r="M477" s="4">
        <v>3019.2</v>
      </c>
      <c r="N477">
        <v>2</v>
      </c>
      <c r="O477" s="39" t="s">
        <v>136</v>
      </c>
      <c r="P477" s="2">
        <v>2022</v>
      </c>
      <c r="Q477" s="4">
        <v>1600.1759999999999</v>
      </c>
      <c r="R477" s="4">
        <v>53.28</v>
      </c>
      <c r="S477" s="4">
        <v>799.2</v>
      </c>
      <c r="T477" s="3">
        <v>6.5420560747663531E-2</v>
      </c>
      <c r="U477" s="39" t="s">
        <v>149</v>
      </c>
      <c r="V477" s="39" t="b">
        <v>1</v>
      </c>
      <c r="W477" s="39" t="s">
        <v>188</v>
      </c>
      <c r="X477" s="39" t="s">
        <v>679</v>
      </c>
      <c r="Y477" s="4">
        <f t="shared" si="28"/>
        <v>-53.398400000000009</v>
      </c>
      <c r="Z477" s="39">
        <f t="shared" si="29"/>
        <v>-800.97600000000011</v>
      </c>
      <c r="AA477" s="4">
        <f t="shared" si="30"/>
        <v>1419.0239999999999</v>
      </c>
      <c r="AB477" s="3">
        <f t="shared" si="31"/>
        <v>-0.5644555694618274</v>
      </c>
    </row>
    <row r="478" spans="1:28">
      <c r="A478" s="38">
        <v>44867</v>
      </c>
      <c r="B478" s="39" t="s">
        <v>24</v>
      </c>
      <c r="C478" s="2">
        <v>5</v>
      </c>
      <c r="D478" s="39" t="s">
        <v>70</v>
      </c>
      <c r="E478" s="39" t="s">
        <v>138</v>
      </c>
      <c r="F478" s="3">
        <v>0.5</v>
      </c>
      <c r="G478" s="39" t="s">
        <v>77</v>
      </c>
      <c r="H478" s="39" t="s">
        <v>121</v>
      </c>
      <c r="I478" s="39" t="s">
        <v>125</v>
      </c>
      <c r="J478" s="4">
        <v>5</v>
      </c>
      <c r="K478" s="4">
        <v>6.7</v>
      </c>
      <c r="L478" s="4">
        <v>25</v>
      </c>
      <c r="M478" s="4">
        <v>33.5</v>
      </c>
      <c r="N478">
        <v>2</v>
      </c>
      <c r="O478" s="39" t="s">
        <v>136</v>
      </c>
      <c r="P478" s="2">
        <v>2022</v>
      </c>
      <c r="Q478" s="4">
        <v>16.75</v>
      </c>
      <c r="R478" s="4">
        <v>1.7</v>
      </c>
      <c r="S478" s="4">
        <v>8.5</v>
      </c>
      <c r="T478" s="3">
        <v>8.2568807339449588E-2</v>
      </c>
      <c r="U478" s="39" t="s">
        <v>166</v>
      </c>
      <c r="V478" s="39" t="b">
        <v>1</v>
      </c>
      <c r="W478" s="39" t="s">
        <v>188</v>
      </c>
      <c r="X478" s="39" t="s">
        <v>680</v>
      </c>
      <c r="Y478" s="4">
        <f t="shared" si="28"/>
        <v>-1.65</v>
      </c>
      <c r="Z478" s="39">
        <f t="shared" si="29"/>
        <v>-8.25</v>
      </c>
      <c r="AA478" s="4">
        <f t="shared" si="30"/>
        <v>16.75</v>
      </c>
      <c r="AB478" s="3">
        <f t="shared" si="31"/>
        <v>-0.4925373134328358</v>
      </c>
    </row>
    <row r="479" spans="1:28">
      <c r="A479" s="38">
        <v>44868</v>
      </c>
      <c r="B479" s="39" t="s">
        <v>34</v>
      </c>
      <c r="C479" s="2">
        <v>11</v>
      </c>
      <c r="D479" s="39" t="s">
        <v>71</v>
      </c>
      <c r="E479" s="39" t="s">
        <v>71</v>
      </c>
      <c r="F479" s="3">
        <v>0.26</v>
      </c>
      <c r="G479" s="39" t="s">
        <v>84</v>
      </c>
      <c r="H479" s="39" t="s">
        <v>117</v>
      </c>
      <c r="I479" s="39" t="s">
        <v>124</v>
      </c>
      <c r="J479" s="4">
        <v>61</v>
      </c>
      <c r="K479" s="4">
        <v>76.25</v>
      </c>
      <c r="L479" s="4">
        <v>671</v>
      </c>
      <c r="M479" s="4">
        <v>838.75</v>
      </c>
      <c r="N479">
        <v>3</v>
      </c>
      <c r="O479" s="39" t="s">
        <v>136</v>
      </c>
      <c r="P479" s="2">
        <v>2022</v>
      </c>
      <c r="Q479" s="4">
        <v>218.07499999999999</v>
      </c>
      <c r="R479" s="4">
        <v>15.25</v>
      </c>
      <c r="S479" s="4">
        <v>167.75</v>
      </c>
      <c r="T479" s="3">
        <v>0.25925925925925924</v>
      </c>
      <c r="U479" s="39" t="s">
        <v>165</v>
      </c>
      <c r="V479" s="39" t="b">
        <v>0</v>
      </c>
      <c r="W479" s="39" t="s">
        <v>188</v>
      </c>
      <c r="X479" s="39" t="s">
        <v>681</v>
      </c>
      <c r="Y479" s="4">
        <f t="shared" si="28"/>
        <v>-4.5750000000000028</v>
      </c>
      <c r="Z479" s="39">
        <f t="shared" si="29"/>
        <v>-50.325000000000031</v>
      </c>
      <c r="AA479" s="4">
        <f t="shared" si="30"/>
        <v>620.67499999999995</v>
      </c>
      <c r="AB479" s="3">
        <f t="shared" si="31"/>
        <v>-8.1081081081081141E-2</v>
      </c>
    </row>
    <row r="480" spans="1:28">
      <c r="A480" s="38">
        <v>44869</v>
      </c>
      <c r="B480" s="39" t="s">
        <v>45</v>
      </c>
      <c r="C480" s="2">
        <v>10</v>
      </c>
      <c r="D480" s="39" t="s">
        <v>70</v>
      </c>
      <c r="E480" s="39" t="s">
        <v>71</v>
      </c>
      <c r="F480" s="3">
        <v>7.0000000000000007E-2</v>
      </c>
      <c r="G480" s="39" t="s">
        <v>96</v>
      </c>
      <c r="H480" s="39" t="s">
        <v>119</v>
      </c>
      <c r="I480" s="39" t="s">
        <v>123</v>
      </c>
      <c r="J480" s="4">
        <v>83</v>
      </c>
      <c r="K480" s="4">
        <v>94.62</v>
      </c>
      <c r="L480" s="4">
        <v>830</v>
      </c>
      <c r="M480" s="4">
        <v>946.2</v>
      </c>
      <c r="N480">
        <v>4</v>
      </c>
      <c r="O480" s="39" t="s">
        <v>136</v>
      </c>
      <c r="P480" s="2">
        <v>2022</v>
      </c>
      <c r="Q480" s="4">
        <v>66.233999999999995</v>
      </c>
      <c r="R480" s="4">
        <v>11.62</v>
      </c>
      <c r="S480" s="4">
        <v>116.2</v>
      </c>
      <c r="T480" s="3">
        <v>9.9099099099099114E-2</v>
      </c>
      <c r="U480" s="39" t="s">
        <v>166</v>
      </c>
      <c r="V480" s="39" t="b">
        <v>0</v>
      </c>
      <c r="W480" s="39" t="s">
        <v>188</v>
      </c>
      <c r="X480" s="39" t="s">
        <v>682</v>
      </c>
      <c r="Y480" s="4">
        <f t="shared" si="28"/>
        <v>4.9966000000000008</v>
      </c>
      <c r="Z480" s="39">
        <f t="shared" si="29"/>
        <v>49.966000000000008</v>
      </c>
      <c r="AA480" s="4">
        <f t="shared" si="30"/>
        <v>879.96600000000001</v>
      </c>
      <c r="AB480" s="3">
        <f t="shared" si="31"/>
        <v>5.6781739294472749E-2</v>
      </c>
    </row>
    <row r="481" spans="1:28">
      <c r="A481" s="38">
        <v>44870</v>
      </c>
      <c r="B481" s="39" t="s">
        <v>60</v>
      </c>
      <c r="C481" s="2">
        <v>15</v>
      </c>
      <c r="D481" s="39" t="s">
        <v>70</v>
      </c>
      <c r="E481" s="39" t="s">
        <v>138</v>
      </c>
      <c r="F481" s="3">
        <v>0.34</v>
      </c>
      <c r="G481" s="39" t="s">
        <v>112</v>
      </c>
      <c r="H481" s="39" t="s">
        <v>120</v>
      </c>
      <c r="I481" s="39" t="s">
        <v>122</v>
      </c>
      <c r="J481" s="4">
        <v>150</v>
      </c>
      <c r="K481" s="4">
        <v>210</v>
      </c>
      <c r="L481" s="4">
        <v>2250</v>
      </c>
      <c r="M481" s="4">
        <v>3150</v>
      </c>
      <c r="N481">
        <v>5</v>
      </c>
      <c r="O481" s="39" t="s">
        <v>136</v>
      </c>
      <c r="P481" s="2">
        <v>2022</v>
      </c>
      <c r="Q481" s="4">
        <v>1071</v>
      </c>
      <c r="R481" s="4">
        <v>60</v>
      </c>
      <c r="S481" s="4">
        <v>900</v>
      </c>
      <c r="T481" s="3">
        <v>0.22480620155038761</v>
      </c>
      <c r="U481" s="39" t="s">
        <v>166</v>
      </c>
      <c r="V481" s="39" t="b">
        <v>1</v>
      </c>
      <c r="W481" s="39" t="s">
        <v>188</v>
      </c>
      <c r="X481" s="39" t="s">
        <v>683</v>
      </c>
      <c r="Y481" s="4">
        <f t="shared" si="28"/>
        <v>-11.400000000000006</v>
      </c>
      <c r="Z481" s="39">
        <f t="shared" si="29"/>
        <v>-171.00000000000009</v>
      </c>
      <c r="AA481" s="4">
        <f t="shared" si="30"/>
        <v>2079</v>
      </c>
      <c r="AB481" s="3">
        <f t="shared" si="31"/>
        <v>-8.2251082251082297E-2</v>
      </c>
    </row>
    <row r="482" spans="1:28">
      <c r="A482" s="38">
        <v>44871</v>
      </c>
      <c r="B482" s="39" t="s">
        <v>43</v>
      </c>
      <c r="C482" s="2">
        <v>13</v>
      </c>
      <c r="D482" s="39" t="s">
        <v>70</v>
      </c>
      <c r="E482" s="39" t="s">
        <v>138</v>
      </c>
      <c r="F482" s="3">
        <v>0.09</v>
      </c>
      <c r="G482" s="39" t="s">
        <v>94</v>
      </c>
      <c r="H482" s="39" t="s">
        <v>118</v>
      </c>
      <c r="I482" s="39" t="s">
        <v>123</v>
      </c>
      <c r="J482" s="4">
        <v>67</v>
      </c>
      <c r="K482" s="4">
        <v>83.08</v>
      </c>
      <c r="L482" s="4">
        <v>871</v>
      </c>
      <c r="M482" s="4">
        <v>1080.04</v>
      </c>
      <c r="N482">
        <v>6</v>
      </c>
      <c r="O482" s="39" t="s">
        <v>136</v>
      </c>
      <c r="P482" s="2">
        <v>2022</v>
      </c>
      <c r="Q482" s="4">
        <v>97.203599999999994</v>
      </c>
      <c r="R482" s="4">
        <v>16.079999999999998</v>
      </c>
      <c r="S482" s="4">
        <v>209.04</v>
      </c>
      <c r="T482" s="3">
        <v>0.2537313432835821</v>
      </c>
      <c r="U482" s="39" t="s">
        <v>149</v>
      </c>
      <c r="V482" s="39" t="b">
        <v>1</v>
      </c>
      <c r="W482" s="39" t="s">
        <v>188</v>
      </c>
      <c r="X482" s="39" t="s">
        <v>686</v>
      </c>
      <c r="Y482" s="4">
        <f t="shared" si="28"/>
        <v>8.602800000000002</v>
      </c>
      <c r="Z482" s="39">
        <f t="shared" si="29"/>
        <v>111.83640000000003</v>
      </c>
      <c r="AA482" s="4">
        <f t="shared" si="30"/>
        <v>982.83639999999991</v>
      </c>
      <c r="AB482" s="3">
        <f t="shared" si="31"/>
        <v>0.11378943637008157</v>
      </c>
    </row>
    <row r="483" spans="1:28">
      <c r="A483" s="38">
        <v>44871</v>
      </c>
      <c r="B483" s="39" t="s">
        <v>47</v>
      </c>
      <c r="C483" s="2">
        <v>13</v>
      </c>
      <c r="D483" s="39" t="s">
        <v>71</v>
      </c>
      <c r="E483" s="39" t="s">
        <v>71</v>
      </c>
      <c r="F483" s="3">
        <v>0.48</v>
      </c>
      <c r="G483" s="39" t="s">
        <v>98</v>
      </c>
      <c r="H483" s="39" t="s">
        <v>120</v>
      </c>
      <c r="I483" s="39" t="s">
        <v>125</v>
      </c>
      <c r="J483" s="4">
        <v>12</v>
      </c>
      <c r="K483" s="4">
        <v>15.72</v>
      </c>
      <c r="L483" s="4">
        <v>156</v>
      </c>
      <c r="M483" s="4">
        <v>204.36</v>
      </c>
      <c r="N483">
        <v>6</v>
      </c>
      <c r="O483" s="39" t="s">
        <v>136</v>
      </c>
      <c r="P483" s="2">
        <v>2022</v>
      </c>
      <c r="Q483" s="4">
        <v>98.092799999999997</v>
      </c>
      <c r="R483" s="4">
        <v>3.72</v>
      </c>
      <c r="S483" s="4">
        <v>48.36</v>
      </c>
      <c r="T483" s="3">
        <v>0.23664122137404583</v>
      </c>
      <c r="U483" s="39" t="s">
        <v>165</v>
      </c>
      <c r="V483" s="39" t="b">
        <v>0</v>
      </c>
      <c r="W483" s="39" t="s">
        <v>188</v>
      </c>
      <c r="X483" s="39" t="s">
        <v>684</v>
      </c>
      <c r="Y483" s="4">
        <f t="shared" si="28"/>
        <v>-3.8255999999999997</v>
      </c>
      <c r="Z483" s="39">
        <f t="shared" si="29"/>
        <v>-49.732799999999997</v>
      </c>
      <c r="AA483" s="4">
        <f t="shared" si="30"/>
        <v>106.26720000000002</v>
      </c>
      <c r="AB483" s="3">
        <f t="shared" si="31"/>
        <v>-0.46799765120375797</v>
      </c>
    </row>
    <row r="484" spans="1:28">
      <c r="A484" s="38">
        <v>44871</v>
      </c>
      <c r="B484" s="39" t="s">
        <v>30</v>
      </c>
      <c r="C484" s="2">
        <v>13</v>
      </c>
      <c r="D484" s="39" t="s">
        <v>70</v>
      </c>
      <c r="E484" s="39" t="s">
        <v>138</v>
      </c>
      <c r="F484" s="3">
        <v>0.27</v>
      </c>
      <c r="G484" s="39" t="s">
        <v>80</v>
      </c>
      <c r="H484" s="39" t="s">
        <v>118</v>
      </c>
      <c r="I484" s="39" t="s">
        <v>122</v>
      </c>
      <c r="J484" s="4">
        <v>120</v>
      </c>
      <c r="K484" s="4">
        <v>162</v>
      </c>
      <c r="L484" s="4">
        <v>1560</v>
      </c>
      <c r="M484" s="4">
        <v>2106</v>
      </c>
      <c r="N484">
        <v>6</v>
      </c>
      <c r="O484" s="39" t="s">
        <v>136</v>
      </c>
      <c r="P484" s="2">
        <v>2022</v>
      </c>
      <c r="Q484" s="4">
        <v>568.62</v>
      </c>
      <c r="R484" s="4">
        <v>42</v>
      </c>
      <c r="S484" s="4">
        <v>546</v>
      </c>
      <c r="T484" s="3">
        <v>0.26470588235294124</v>
      </c>
      <c r="U484" s="39" t="s">
        <v>149</v>
      </c>
      <c r="V484" s="39" t="b">
        <v>1</v>
      </c>
      <c r="W484" s="39" t="s">
        <v>188</v>
      </c>
      <c r="X484" s="39" t="s">
        <v>685</v>
      </c>
      <c r="Y484" s="4">
        <f t="shared" si="28"/>
        <v>-1.7400000000000091</v>
      </c>
      <c r="Z484" s="39">
        <f t="shared" si="29"/>
        <v>-22.620000000000118</v>
      </c>
      <c r="AA484" s="4">
        <f t="shared" si="30"/>
        <v>1537.38</v>
      </c>
      <c r="AB484" s="3">
        <f t="shared" si="31"/>
        <v>-1.4713343480466844E-2</v>
      </c>
    </row>
    <row r="485" spans="1:28">
      <c r="A485" s="38">
        <v>44872</v>
      </c>
      <c r="B485" s="39" t="s">
        <v>37</v>
      </c>
      <c r="C485" s="2">
        <v>13</v>
      </c>
      <c r="D485" s="39" t="s">
        <v>71</v>
      </c>
      <c r="E485" s="39" t="s">
        <v>138</v>
      </c>
      <c r="F485" s="3">
        <v>0.53</v>
      </c>
      <c r="G485" s="39" t="s">
        <v>87</v>
      </c>
      <c r="H485" s="39" t="s">
        <v>118</v>
      </c>
      <c r="I485" s="39" t="s">
        <v>123</v>
      </c>
      <c r="J485" s="4">
        <v>90</v>
      </c>
      <c r="K485" s="4">
        <v>115.2</v>
      </c>
      <c r="L485" s="4">
        <v>1170</v>
      </c>
      <c r="M485" s="4">
        <v>1497.6</v>
      </c>
      <c r="N485">
        <v>7</v>
      </c>
      <c r="O485" s="39" t="s">
        <v>136</v>
      </c>
      <c r="P485" s="2">
        <v>2022</v>
      </c>
      <c r="Q485" s="4">
        <v>793.72799999999995</v>
      </c>
      <c r="R485" s="4">
        <v>25.2</v>
      </c>
      <c r="S485" s="4">
        <v>327.60000000000002</v>
      </c>
      <c r="T485" s="3">
        <v>0.2</v>
      </c>
      <c r="U485" s="39" t="s">
        <v>166</v>
      </c>
      <c r="V485" s="39" t="b">
        <v>1</v>
      </c>
      <c r="W485" s="39" t="s">
        <v>188</v>
      </c>
      <c r="X485" s="39" t="s">
        <v>687</v>
      </c>
      <c r="Y485" s="4">
        <f t="shared" si="28"/>
        <v>-35.856000000000002</v>
      </c>
      <c r="Z485" s="39">
        <f t="shared" si="29"/>
        <v>-466.12800000000004</v>
      </c>
      <c r="AA485" s="4">
        <f t="shared" si="30"/>
        <v>703.87199999999996</v>
      </c>
      <c r="AB485" s="3">
        <f t="shared" si="31"/>
        <v>-0.66223404255319163</v>
      </c>
    </row>
    <row r="486" spans="1:28">
      <c r="A486" s="38">
        <v>44873</v>
      </c>
      <c r="B486" s="39" t="s">
        <v>63</v>
      </c>
      <c r="C486" s="2">
        <v>11</v>
      </c>
      <c r="D486" s="39" t="s">
        <v>68</v>
      </c>
      <c r="E486" s="39" t="s">
        <v>138</v>
      </c>
      <c r="F486" s="3">
        <v>0.14000000000000001</v>
      </c>
      <c r="G486" s="39" t="s">
        <v>116</v>
      </c>
      <c r="H486" s="39" t="s">
        <v>121</v>
      </c>
      <c r="I486" s="39" t="s">
        <v>123</v>
      </c>
      <c r="J486" s="4">
        <v>90</v>
      </c>
      <c r="K486" s="4">
        <v>96.3</v>
      </c>
      <c r="L486" s="4">
        <v>990</v>
      </c>
      <c r="M486" s="4">
        <v>1059.3</v>
      </c>
      <c r="N486">
        <v>8</v>
      </c>
      <c r="O486" s="39" t="s">
        <v>136</v>
      </c>
      <c r="P486" s="2">
        <v>2022</v>
      </c>
      <c r="Q486" s="4">
        <v>148.30199999999999</v>
      </c>
      <c r="R486" s="4">
        <v>6.3</v>
      </c>
      <c r="S486" s="4">
        <v>69.3</v>
      </c>
      <c r="T486" s="3">
        <v>0.1228070175438597</v>
      </c>
      <c r="U486" s="39" t="s">
        <v>165</v>
      </c>
      <c r="V486" s="39" t="b">
        <v>1</v>
      </c>
      <c r="W486" s="39" t="s">
        <v>188</v>
      </c>
      <c r="X486" s="39" t="s">
        <v>689</v>
      </c>
      <c r="Y486" s="4">
        <f t="shared" si="28"/>
        <v>-7.1820000000000022</v>
      </c>
      <c r="Z486" s="39">
        <f t="shared" si="29"/>
        <v>-79.002000000000024</v>
      </c>
      <c r="AA486" s="4">
        <f t="shared" si="30"/>
        <v>910.99799999999993</v>
      </c>
      <c r="AB486" s="3">
        <f t="shared" si="31"/>
        <v>-8.6720278200391257E-2</v>
      </c>
    </row>
    <row r="487" spans="1:28">
      <c r="A487" s="38">
        <v>44873</v>
      </c>
      <c r="B487" s="39" t="s">
        <v>60</v>
      </c>
      <c r="C487" s="2">
        <v>10</v>
      </c>
      <c r="D487" s="39" t="s">
        <v>68</v>
      </c>
      <c r="E487" s="39" t="s">
        <v>71</v>
      </c>
      <c r="F487" s="3">
        <v>0.34</v>
      </c>
      <c r="G487" s="39" t="s">
        <v>112</v>
      </c>
      <c r="H487" s="39" t="s">
        <v>120</v>
      </c>
      <c r="I487" s="39" t="s">
        <v>122</v>
      </c>
      <c r="J487" s="4">
        <v>150</v>
      </c>
      <c r="K487" s="4">
        <v>210</v>
      </c>
      <c r="L487" s="4">
        <v>1500</v>
      </c>
      <c r="M487" s="4">
        <v>2100</v>
      </c>
      <c r="N487">
        <v>8</v>
      </c>
      <c r="O487" s="39" t="s">
        <v>136</v>
      </c>
      <c r="P487" s="2">
        <v>2022</v>
      </c>
      <c r="Q487" s="4">
        <v>714</v>
      </c>
      <c r="R487" s="4">
        <v>60</v>
      </c>
      <c r="S487" s="4">
        <v>600</v>
      </c>
      <c r="T487" s="3">
        <v>0.2857142857142857</v>
      </c>
      <c r="U487" s="39" t="s">
        <v>149</v>
      </c>
      <c r="V487" s="39" t="b">
        <v>0</v>
      </c>
      <c r="W487" s="39" t="s">
        <v>188</v>
      </c>
      <c r="X487" s="39" t="s">
        <v>688</v>
      </c>
      <c r="Y487" s="4">
        <f t="shared" si="28"/>
        <v>-11.400000000000006</v>
      </c>
      <c r="Z487" s="39">
        <f t="shared" si="29"/>
        <v>-114.00000000000006</v>
      </c>
      <c r="AA487" s="4">
        <f t="shared" si="30"/>
        <v>1386</v>
      </c>
      <c r="AB487" s="3">
        <f t="shared" si="31"/>
        <v>-8.2251082251082297E-2</v>
      </c>
    </row>
    <row r="488" spans="1:28">
      <c r="A488" s="38">
        <v>44874</v>
      </c>
      <c r="B488" s="39" t="s">
        <v>46</v>
      </c>
      <c r="C488" s="2">
        <v>8</v>
      </c>
      <c r="D488" s="39" t="s">
        <v>71</v>
      </c>
      <c r="E488" s="39" t="s">
        <v>138</v>
      </c>
      <c r="F488" s="3">
        <v>0.18</v>
      </c>
      <c r="G488" s="39" t="s">
        <v>97</v>
      </c>
      <c r="H488" s="39" t="s">
        <v>121</v>
      </c>
      <c r="I488" s="39" t="s">
        <v>124</v>
      </c>
      <c r="J488" s="4">
        <v>48</v>
      </c>
      <c r="K488" s="4">
        <v>57.12</v>
      </c>
      <c r="L488" s="4">
        <v>384</v>
      </c>
      <c r="M488" s="4">
        <v>456.96</v>
      </c>
      <c r="N488">
        <v>9</v>
      </c>
      <c r="O488" s="39" t="s">
        <v>136</v>
      </c>
      <c r="P488" s="2">
        <v>2022</v>
      </c>
      <c r="Q488" s="4">
        <v>82.252799999999993</v>
      </c>
      <c r="R488" s="4">
        <v>9.1199999999999992</v>
      </c>
      <c r="S488" s="4">
        <v>72.959999999999994</v>
      </c>
      <c r="T488" s="3">
        <v>0.23664122137404581</v>
      </c>
      <c r="U488" s="39" t="s">
        <v>149</v>
      </c>
      <c r="V488" s="39" t="b">
        <v>1</v>
      </c>
      <c r="W488" s="39" t="s">
        <v>188</v>
      </c>
      <c r="X488" s="39" t="s">
        <v>690</v>
      </c>
      <c r="Y488" s="4">
        <f t="shared" si="28"/>
        <v>-1.1616</v>
      </c>
      <c r="Z488" s="39">
        <f t="shared" si="29"/>
        <v>-9.2927999999999997</v>
      </c>
      <c r="AA488" s="4">
        <f t="shared" si="30"/>
        <v>374.7072</v>
      </c>
      <c r="AB488" s="3">
        <f t="shared" si="31"/>
        <v>-2.4800163968026236E-2</v>
      </c>
    </row>
    <row r="489" spans="1:28">
      <c r="A489" s="38">
        <v>44875</v>
      </c>
      <c r="B489" s="39" t="s">
        <v>50</v>
      </c>
      <c r="C489" s="2">
        <v>7</v>
      </c>
      <c r="D489" s="39" t="s">
        <v>70</v>
      </c>
      <c r="E489" s="39" t="s">
        <v>71</v>
      </c>
      <c r="F489" s="3">
        <v>0.14000000000000001</v>
      </c>
      <c r="G489" s="39" t="s">
        <v>102</v>
      </c>
      <c r="H489" s="39" t="s">
        <v>120</v>
      </c>
      <c r="I489" s="39" t="s">
        <v>125</v>
      </c>
      <c r="J489" s="4">
        <v>37</v>
      </c>
      <c r="K489" s="4">
        <v>49.21</v>
      </c>
      <c r="L489" s="4">
        <v>259</v>
      </c>
      <c r="M489" s="4">
        <v>344.47</v>
      </c>
      <c r="N489">
        <v>10</v>
      </c>
      <c r="O489" s="39" t="s">
        <v>136</v>
      </c>
      <c r="P489" s="2">
        <v>2022</v>
      </c>
      <c r="Q489" s="4">
        <v>48.2258</v>
      </c>
      <c r="R489" s="4">
        <v>12.21</v>
      </c>
      <c r="S489" s="4">
        <v>85.47</v>
      </c>
      <c r="T489" s="3">
        <v>0.19354838709677416</v>
      </c>
      <c r="U489" s="39" t="s">
        <v>165</v>
      </c>
      <c r="V489" s="39" t="b">
        <v>0</v>
      </c>
      <c r="W489" s="39" t="s">
        <v>188</v>
      </c>
      <c r="X489" s="39" t="s">
        <v>691</v>
      </c>
      <c r="Y489" s="4">
        <f t="shared" si="28"/>
        <v>5.3205999999999989</v>
      </c>
      <c r="Z489" s="39">
        <f t="shared" si="29"/>
        <v>37.244199999999992</v>
      </c>
      <c r="AA489" s="4">
        <f t="shared" si="30"/>
        <v>296.24420000000003</v>
      </c>
      <c r="AB489" s="3">
        <f t="shared" si="31"/>
        <v>0.12572127994404611</v>
      </c>
    </row>
    <row r="490" spans="1:28">
      <c r="A490" s="38">
        <v>44878</v>
      </c>
      <c r="B490" s="39" t="s">
        <v>46</v>
      </c>
      <c r="C490" s="2">
        <v>10</v>
      </c>
      <c r="D490" s="39" t="s">
        <v>68</v>
      </c>
      <c r="E490" s="39" t="s">
        <v>138</v>
      </c>
      <c r="F490" s="3">
        <v>0</v>
      </c>
      <c r="G490" s="39" t="s">
        <v>97</v>
      </c>
      <c r="H490" s="39" t="s">
        <v>121</v>
      </c>
      <c r="I490" s="39" t="s">
        <v>124</v>
      </c>
      <c r="J490" s="4">
        <v>48</v>
      </c>
      <c r="K490" s="4">
        <v>57.12</v>
      </c>
      <c r="L490" s="4">
        <v>480</v>
      </c>
      <c r="M490" s="4">
        <v>571.20000000000005</v>
      </c>
      <c r="N490">
        <v>13</v>
      </c>
      <c r="O490" s="39" t="s">
        <v>136</v>
      </c>
      <c r="P490" s="2">
        <v>2022</v>
      </c>
      <c r="Q490" s="4">
        <v>0</v>
      </c>
      <c r="R490" s="4">
        <v>9.1199999999999992</v>
      </c>
      <c r="S490" s="4">
        <v>91.2</v>
      </c>
      <c r="T490" s="3">
        <v>0.25925925925925924</v>
      </c>
      <c r="U490" s="39" t="s">
        <v>166</v>
      </c>
      <c r="V490" s="39" t="b">
        <v>1</v>
      </c>
      <c r="W490" s="39" t="s">
        <v>188</v>
      </c>
      <c r="X490" s="39" t="s">
        <v>692</v>
      </c>
      <c r="Y490" s="4">
        <f t="shared" si="28"/>
        <v>9.1199999999999974</v>
      </c>
      <c r="Z490" s="39">
        <f t="shared" si="29"/>
        <v>91.199999999999974</v>
      </c>
      <c r="AA490" s="4">
        <f t="shared" si="30"/>
        <v>571.20000000000005</v>
      </c>
      <c r="AB490" s="3">
        <f t="shared" si="31"/>
        <v>0.15966386554621842</v>
      </c>
    </row>
    <row r="491" spans="1:28">
      <c r="A491" s="38">
        <v>44879</v>
      </c>
      <c r="B491" s="39" t="s">
        <v>49</v>
      </c>
      <c r="C491" s="2">
        <v>1</v>
      </c>
      <c r="D491" s="39" t="s">
        <v>70</v>
      </c>
      <c r="E491" s="39" t="s">
        <v>138</v>
      </c>
      <c r="F491" s="3">
        <v>0.15</v>
      </c>
      <c r="G491" s="39" t="s">
        <v>101</v>
      </c>
      <c r="H491" s="39" t="s">
        <v>119</v>
      </c>
      <c r="I491" s="39" t="s">
        <v>123</v>
      </c>
      <c r="J491" s="4">
        <v>105</v>
      </c>
      <c r="K491" s="4">
        <v>142.80000000000001</v>
      </c>
      <c r="L491" s="4">
        <v>105</v>
      </c>
      <c r="M491" s="4">
        <v>142.80000000000001</v>
      </c>
      <c r="N491">
        <v>14</v>
      </c>
      <c r="O491" s="39" t="s">
        <v>136</v>
      </c>
      <c r="P491" s="2">
        <v>2022</v>
      </c>
      <c r="Q491" s="4">
        <v>21.42</v>
      </c>
      <c r="R491" s="4">
        <v>37.799999999999997</v>
      </c>
      <c r="S491" s="4">
        <v>37.799999999999997</v>
      </c>
      <c r="T491" s="3">
        <v>0.21875000000000003</v>
      </c>
      <c r="U491" s="39" t="s">
        <v>166</v>
      </c>
      <c r="V491" s="39" t="b">
        <v>1</v>
      </c>
      <c r="W491" s="39" t="s">
        <v>188</v>
      </c>
      <c r="X491" s="39" t="s">
        <v>693</v>
      </c>
      <c r="Y491" s="4">
        <f t="shared" si="28"/>
        <v>16.38000000000001</v>
      </c>
      <c r="Z491" s="39">
        <f t="shared" si="29"/>
        <v>16.38000000000001</v>
      </c>
      <c r="AA491" s="4">
        <f t="shared" si="30"/>
        <v>121.38000000000001</v>
      </c>
      <c r="AB491" s="3">
        <f t="shared" si="31"/>
        <v>0.13494809688581322</v>
      </c>
    </row>
    <row r="492" spans="1:28">
      <c r="A492" s="38">
        <v>44880</v>
      </c>
      <c r="B492" s="39" t="s">
        <v>55</v>
      </c>
      <c r="C492" s="2">
        <v>14</v>
      </c>
      <c r="D492" s="39" t="s">
        <v>70</v>
      </c>
      <c r="E492" s="39" t="s">
        <v>138</v>
      </c>
      <c r="F492" s="3">
        <v>0.04</v>
      </c>
      <c r="G492" s="39" t="s">
        <v>107</v>
      </c>
      <c r="H492" s="39" t="s">
        <v>120</v>
      </c>
      <c r="I492" s="39" t="s">
        <v>123</v>
      </c>
      <c r="J492" s="4">
        <v>73</v>
      </c>
      <c r="K492" s="4">
        <v>94.17</v>
      </c>
      <c r="L492" s="4">
        <v>1022</v>
      </c>
      <c r="M492" s="4">
        <v>1318.38</v>
      </c>
      <c r="N492">
        <v>15</v>
      </c>
      <c r="O492" s="39" t="s">
        <v>136</v>
      </c>
      <c r="P492" s="2">
        <v>2022</v>
      </c>
      <c r="Q492" s="4">
        <v>52.735199999999999</v>
      </c>
      <c r="R492" s="4">
        <v>21.17</v>
      </c>
      <c r="S492" s="4">
        <v>296.38</v>
      </c>
      <c r="T492" s="3">
        <v>6.5420560747663531E-2</v>
      </c>
      <c r="U492" s="39" t="s">
        <v>166</v>
      </c>
      <c r="V492" s="39" t="b">
        <v>1</v>
      </c>
      <c r="W492" s="39" t="s">
        <v>188</v>
      </c>
      <c r="X492" s="39" t="s">
        <v>694</v>
      </c>
      <c r="Y492" s="4">
        <f t="shared" si="28"/>
        <v>17.403199999999998</v>
      </c>
      <c r="Z492" s="39">
        <f t="shared" si="29"/>
        <v>243.64479999999998</v>
      </c>
      <c r="AA492" s="4">
        <f t="shared" si="30"/>
        <v>1265.6448</v>
      </c>
      <c r="AB492" s="3">
        <f t="shared" si="31"/>
        <v>0.19250645994832039</v>
      </c>
    </row>
    <row r="493" spans="1:28">
      <c r="A493" s="38">
        <v>44881</v>
      </c>
      <c r="B493" s="39" t="s">
        <v>59</v>
      </c>
      <c r="C493" s="2">
        <v>8</v>
      </c>
      <c r="D493" s="39" t="s">
        <v>71</v>
      </c>
      <c r="E493" s="39" t="s">
        <v>71</v>
      </c>
      <c r="F493" s="3">
        <v>0.41</v>
      </c>
      <c r="G493" s="39" t="s">
        <v>111</v>
      </c>
      <c r="H493" s="39" t="s">
        <v>120</v>
      </c>
      <c r="I493" s="39" t="s">
        <v>122</v>
      </c>
      <c r="J493" s="4">
        <v>134</v>
      </c>
      <c r="K493" s="4">
        <v>156.78</v>
      </c>
      <c r="L493" s="4">
        <v>1072</v>
      </c>
      <c r="M493" s="4">
        <v>1254.24</v>
      </c>
      <c r="N493">
        <v>16</v>
      </c>
      <c r="O493" s="39" t="s">
        <v>136</v>
      </c>
      <c r="P493" s="2">
        <v>2022</v>
      </c>
      <c r="Q493" s="4">
        <v>514.23839999999996</v>
      </c>
      <c r="R493" s="4">
        <v>22.78</v>
      </c>
      <c r="S493" s="4">
        <v>182.24</v>
      </c>
      <c r="T493" s="3">
        <v>0.2857142857142857</v>
      </c>
      <c r="U493" s="39" t="s">
        <v>166</v>
      </c>
      <c r="V493" s="39" t="b">
        <v>0</v>
      </c>
      <c r="W493" s="39" t="s">
        <v>188</v>
      </c>
      <c r="X493" s="39" t="s">
        <v>695</v>
      </c>
      <c r="Y493" s="4">
        <f t="shared" si="28"/>
        <v>-41.499799999999993</v>
      </c>
      <c r="Z493" s="39">
        <f t="shared" si="29"/>
        <v>-331.99839999999995</v>
      </c>
      <c r="AA493" s="4">
        <f t="shared" si="30"/>
        <v>740.00160000000005</v>
      </c>
      <c r="AB493" s="3">
        <f t="shared" si="31"/>
        <v>-0.44864551644212652</v>
      </c>
    </row>
    <row r="494" spans="1:28">
      <c r="A494" s="38">
        <v>44883</v>
      </c>
      <c r="B494" s="39" t="s">
        <v>33</v>
      </c>
      <c r="C494" s="2">
        <v>8</v>
      </c>
      <c r="D494" s="39" t="s">
        <v>70</v>
      </c>
      <c r="E494" s="39" t="s">
        <v>138</v>
      </c>
      <c r="F494" s="3">
        <v>0.33</v>
      </c>
      <c r="G494" s="39" t="s">
        <v>83</v>
      </c>
      <c r="H494" s="39" t="s">
        <v>121</v>
      </c>
      <c r="I494" s="39" t="s">
        <v>124</v>
      </c>
      <c r="J494" s="4">
        <v>55</v>
      </c>
      <c r="K494" s="4">
        <v>58.3</v>
      </c>
      <c r="L494" s="4">
        <v>440</v>
      </c>
      <c r="M494" s="4">
        <v>466.4</v>
      </c>
      <c r="N494">
        <v>18</v>
      </c>
      <c r="O494" s="39" t="s">
        <v>136</v>
      </c>
      <c r="P494" s="2">
        <v>2022</v>
      </c>
      <c r="Q494" s="4">
        <v>153.91200000000001</v>
      </c>
      <c r="R494" s="4">
        <v>3.3</v>
      </c>
      <c r="S494" s="4">
        <v>26.4</v>
      </c>
      <c r="T494" s="3">
        <v>0.15966386554621845</v>
      </c>
      <c r="U494" s="39" t="s">
        <v>149</v>
      </c>
      <c r="V494" s="39" t="b">
        <v>1</v>
      </c>
      <c r="W494" s="39" t="s">
        <v>188</v>
      </c>
      <c r="X494" s="39" t="s">
        <v>696</v>
      </c>
      <c r="Y494" s="4">
        <f t="shared" si="28"/>
        <v>-15.939000000000007</v>
      </c>
      <c r="Z494" s="39">
        <f t="shared" si="29"/>
        <v>-127.51200000000006</v>
      </c>
      <c r="AA494" s="4">
        <f t="shared" si="30"/>
        <v>312.48799999999994</v>
      </c>
      <c r="AB494" s="3">
        <f t="shared" si="31"/>
        <v>-0.40805406927626048</v>
      </c>
    </row>
    <row r="495" spans="1:28">
      <c r="A495" s="38">
        <v>44886</v>
      </c>
      <c r="B495" s="39" t="s">
        <v>34</v>
      </c>
      <c r="C495" s="2">
        <v>6</v>
      </c>
      <c r="D495" s="39" t="s">
        <v>70</v>
      </c>
      <c r="E495" s="39" t="s">
        <v>138</v>
      </c>
      <c r="F495" s="3">
        <v>0.24</v>
      </c>
      <c r="G495" s="39" t="s">
        <v>84</v>
      </c>
      <c r="H495" s="39" t="s">
        <v>117</v>
      </c>
      <c r="I495" s="39" t="s">
        <v>124</v>
      </c>
      <c r="J495" s="4">
        <v>61</v>
      </c>
      <c r="K495" s="4">
        <v>76.25</v>
      </c>
      <c r="L495" s="4">
        <v>366</v>
      </c>
      <c r="M495" s="4">
        <v>457.5</v>
      </c>
      <c r="N495">
        <v>21</v>
      </c>
      <c r="O495" s="39" t="s">
        <v>136</v>
      </c>
      <c r="P495" s="2">
        <v>2022</v>
      </c>
      <c r="Q495" s="4">
        <v>109.8</v>
      </c>
      <c r="R495" s="4">
        <v>15.25</v>
      </c>
      <c r="S495" s="4">
        <v>91.5</v>
      </c>
      <c r="T495" s="3">
        <v>0.24812030075187969</v>
      </c>
      <c r="U495" s="39" t="s">
        <v>149</v>
      </c>
      <c r="V495" s="39" t="b">
        <v>1</v>
      </c>
      <c r="W495" s="39" t="s">
        <v>188</v>
      </c>
      <c r="X495" s="39" t="s">
        <v>697</v>
      </c>
      <c r="Y495" s="4">
        <f t="shared" si="28"/>
        <v>-3.0499999999999972</v>
      </c>
      <c r="Z495" s="39">
        <f t="shared" si="29"/>
        <v>-18.299999999999983</v>
      </c>
      <c r="AA495" s="4">
        <f t="shared" si="30"/>
        <v>347.7</v>
      </c>
      <c r="AB495" s="3">
        <f t="shared" si="31"/>
        <v>-5.2631578947368376E-2</v>
      </c>
    </row>
    <row r="496" spans="1:28">
      <c r="A496" s="38">
        <v>44888</v>
      </c>
      <c r="B496" s="39" t="s">
        <v>63</v>
      </c>
      <c r="C496" s="2">
        <v>12</v>
      </c>
      <c r="D496" s="39" t="s">
        <v>71</v>
      </c>
      <c r="E496" s="39" t="s">
        <v>71</v>
      </c>
      <c r="F496" s="3">
        <v>0.16</v>
      </c>
      <c r="G496" s="39" t="s">
        <v>116</v>
      </c>
      <c r="H496" s="39" t="s">
        <v>121</v>
      </c>
      <c r="I496" s="39" t="s">
        <v>123</v>
      </c>
      <c r="J496" s="4">
        <v>90</v>
      </c>
      <c r="K496" s="4">
        <v>96.3</v>
      </c>
      <c r="L496" s="4">
        <v>1080</v>
      </c>
      <c r="M496" s="4">
        <v>1155.5999999999999</v>
      </c>
      <c r="N496">
        <v>23</v>
      </c>
      <c r="O496" s="39" t="s">
        <v>136</v>
      </c>
      <c r="P496" s="2">
        <v>2022</v>
      </c>
      <c r="Q496" s="4">
        <v>184.89599999999999</v>
      </c>
      <c r="R496" s="4">
        <v>6.3</v>
      </c>
      <c r="S496" s="4">
        <v>75.599999999999994</v>
      </c>
      <c r="T496" s="3">
        <v>0.15966386554621842</v>
      </c>
      <c r="U496" s="39" t="s">
        <v>166</v>
      </c>
      <c r="V496" s="39" t="b">
        <v>0</v>
      </c>
      <c r="W496" s="39" t="s">
        <v>188</v>
      </c>
      <c r="X496" s="39" t="s">
        <v>698</v>
      </c>
      <c r="Y496" s="4">
        <f t="shared" si="28"/>
        <v>-9.1080000000000041</v>
      </c>
      <c r="Z496" s="39">
        <f t="shared" si="29"/>
        <v>-109.29600000000005</v>
      </c>
      <c r="AA496" s="4">
        <f t="shared" si="30"/>
        <v>970.70399999999995</v>
      </c>
      <c r="AB496" s="3">
        <f t="shared" si="31"/>
        <v>-0.11259457053849582</v>
      </c>
    </row>
    <row r="497" spans="1:28">
      <c r="A497" s="38">
        <v>44890</v>
      </c>
      <c r="B497" s="39" t="s">
        <v>23</v>
      </c>
      <c r="C497" s="2">
        <v>5</v>
      </c>
      <c r="D497" s="39" t="s">
        <v>70</v>
      </c>
      <c r="E497" s="39" t="s">
        <v>138</v>
      </c>
      <c r="F497" s="3">
        <v>0.38</v>
      </c>
      <c r="G497" s="39" t="s">
        <v>76</v>
      </c>
      <c r="H497" s="39" t="s">
        <v>119</v>
      </c>
      <c r="I497" s="39" t="s">
        <v>124</v>
      </c>
      <c r="J497" s="4">
        <v>44</v>
      </c>
      <c r="K497" s="4">
        <v>48.84</v>
      </c>
      <c r="L497" s="4">
        <v>220</v>
      </c>
      <c r="M497" s="4">
        <v>244.2</v>
      </c>
      <c r="N497">
        <v>25</v>
      </c>
      <c r="O497" s="39" t="s">
        <v>136</v>
      </c>
      <c r="P497" s="2">
        <v>2022</v>
      </c>
      <c r="Q497" s="4">
        <v>92.796000000000006</v>
      </c>
      <c r="R497" s="4">
        <v>4.84</v>
      </c>
      <c r="S497" s="4">
        <v>24.2</v>
      </c>
      <c r="T497" s="3">
        <v>0.26470588235294124</v>
      </c>
      <c r="U497" s="39" t="s">
        <v>166</v>
      </c>
      <c r="V497" s="39" t="b">
        <v>1</v>
      </c>
      <c r="W497" s="39" t="s">
        <v>188</v>
      </c>
      <c r="X497" s="39" t="s">
        <v>699</v>
      </c>
      <c r="Y497" s="4">
        <f t="shared" si="28"/>
        <v>-13.719199999999997</v>
      </c>
      <c r="Z497" s="39">
        <f t="shared" si="29"/>
        <v>-68.595999999999989</v>
      </c>
      <c r="AA497" s="4">
        <f t="shared" si="30"/>
        <v>151.404</v>
      </c>
      <c r="AB497" s="3">
        <f t="shared" si="31"/>
        <v>-0.45306596919500142</v>
      </c>
    </row>
    <row r="498" spans="1:28">
      <c r="A498" s="38">
        <v>44891</v>
      </c>
      <c r="B498" s="39" t="s">
        <v>38</v>
      </c>
      <c r="C498" s="2">
        <v>5</v>
      </c>
      <c r="D498" s="39" t="s">
        <v>70</v>
      </c>
      <c r="E498" s="39" t="s">
        <v>71</v>
      </c>
      <c r="F498" s="3">
        <v>0.52</v>
      </c>
      <c r="G498" s="39" t="s">
        <v>88</v>
      </c>
      <c r="H498" s="39" t="s">
        <v>121</v>
      </c>
      <c r="I498" s="39" t="s">
        <v>123</v>
      </c>
      <c r="J498" s="4">
        <v>89</v>
      </c>
      <c r="K498" s="4">
        <v>117.48</v>
      </c>
      <c r="L498" s="4">
        <v>445</v>
      </c>
      <c r="M498" s="4">
        <v>587.4</v>
      </c>
      <c r="N498">
        <v>26</v>
      </c>
      <c r="O498" s="39" t="s">
        <v>136</v>
      </c>
      <c r="P498" s="2">
        <v>2022</v>
      </c>
      <c r="Q498" s="4">
        <v>305.44799999999998</v>
      </c>
      <c r="R498" s="4">
        <v>28.48</v>
      </c>
      <c r="S498" s="4">
        <v>142.4</v>
      </c>
      <c r="T498" s="3">
        <v>0.22480620155038758</v>
      </c>
      <c r="U498" s="39" t="s">
        <v>149</v>
      </c>
      <c r="V498" s="39" t="b">
        <v>0</v>
      </c>
      <c r="W498" s="39" t="s">
        <v>188</v>
      </c>
      <c r="X498" s="39" t="s">
        <v>700</v>
      </c>
      <c r="Y498" s="4">
        <f t="shared" si="28"/>
        <v>-32.6096</v>
      </c>
      <c r="Z498" s="39">
        <f t="shared" si="29"/>
        <v>-163.048</v>
      </c>
      <c r="AA498" s="4">
        <f t="shared" si="30"/>
        <v>281.952</v>
      </c>
      <c r="AB498" s="3">
        <f t="shared" si="31"/>
        <v>-0.57828282828282829</v>
      </c>
    </row>
    <row r="499" spans="1:28">
      <c r="A499" s="38">
        <v>44892</v>
      </c>
      <c r="B499" s="39" t="s">
        <v>33</v>
      </c>
      <c r="C499" s="2">
        <v>15</v>
      </c>
      <c r="D499" s="39" t="s">
        <v>70</v>
      </c>
      <c r="E499" s="39" t="s">
        <v>71</v>
      </c>
      <c r="F499" s="3">
        <v>0.36</v>
      </c>
      <c r="G499" s="39" t="s">
        <v>83</v>
      </c>
      <c r="H499" s="39" t="s">
        <v>121</v>
      </c>
      <c r="I499" s="39" t="s">
        <v>124</v>
      </c>
      <c r="J499" s="4">
        <v>55</v>
      </c>
      <c r="K499" s="4">
        <v>58.3</v>
      </c>
      <c r="L499" s="4">
        <v>825</v>
      </c>
      <c r="M499" s="4">
        <v>874.5</v>
      </c>
      <c r="N499">
        <v>27</v>
      </c>
      <c r="O499" s="39" t="s">
        <v>136</v>
      </c>
      <c r="P499" s="2">
        <v>2022</v>
      </c>
      <c r="Q499" s="4">
        <v>314.82</v>
      </c>
      <c r="R499" s="4">
        <v>3.3</v>
      </c>
      <c r="S499" s="4">
        <v>49.5</v>
      </c>
      <c r="T499" s="3">
        <v>0.14529914529914531</v>
      </c>
      <c r="U499" s="39" t="s">
        <v>166</v>
      </c>
      <c r="V499" s="39" t="b">
        <v>0</v>
      </c>
      <c r="W499" s="39" t="s">
        <v>188</v>
      </c>
      <c r="X499" s="39" t="s">
        <v>701</v>
      </c>
      <c r="Y499" s="4">
        <f t="shared" si="28"/>
        <v>-17.688000000000002</v>
      </c>
      <c r="Z499" s="39">
        <f t="shared" si="29"/>
        <v>-265.32000000000005</v>
      </c>
      <c r="AA499" s="4">
        <f t="shared" si="30"/>
        <v>559.68000000000006</v>
      </c>
      <c r="AB499" s="3">
        <f t="shared" si="31"/>
        <v>-0.47405660377358494</v>
      </c>
    </row>
    <row r="500" spans="1:28">
      <c r="A500" s="38">
        <v>44893</v>
      </c>
      <c r="B500" s="39" t="s">
        <v>25</v>
      </c>
      <c r="C500" s="2">
        <v>8</v>
      </c>
      <c r="D500" s="39" t="s">
        <v>70</v>
      </c>
      <c r="E500" s="39" t="s">
        <v>138</v>
      </c>
      <c r="F500" s="3">
        <v>0.16</v>
      </c>
      <c r="G500" s="39" t="s">
        <v>78</v>
      </c>
      <c r="H500" s="39" t="s">
        <v>121</v>
      </c>
      <c r="I500" s="39" t="s">
        <v>123</v>
      </c>
      <c r="J500" s="4">
        <v>93</v>
      </c>
      <c r="K500" s="4">
        <v>104.16</v>
      </c>
      <c r="L500" s="4">
        <v>744</v>
      </c>
      <c r="M500" s="4">
        <v>833.28</v>
      </c>
      <c r="N500">
        <v>28</v>
      </c>
      <c r="O500" s="39" t="s">
        <v>136</v>
      </c>
      <c r="P500" s="2">
        <v>2022</v>
      </c>
      <c r="Q500" s="4">
        <v>133.32480000000001</v>
      </c>
      <c r="R500" s="4">
        <v>11.16</v>
      </c>
      <c r="S500" s="4">
        <v>89.28</v>
      </c>
      <c r="T500" s="3">
        <v>5.6603773584905613E-2</v>
      </c>
      <c r="U500" s="39" t="s">
        <v>166</v>
      </c>
      <c r="V500" s="39" t="b">
        <v>1</v>
      </c>
      <c r="W500" s="39" t="s">
        <v>188</v>
      </c>
      <c r="X500" s="39" t="s">
        <v>702</v>
      </c>
      <c r="Y500" s="4">
        <f t="shared" si="28"/>
        <v>-5.5056000000000012</v>
      </c>
      <c r="Z500" s="39">
        <f t="shared" si="29"/>
        <v>-44.044800000000009</v>
      </c>
      <c r="AA500" s="4">
        <f t="shared" si="30"/>
        <v>699.95519999999999</v>
      </c>
      <c r="AB500" s="3">
        <f t="shared" si="31"/>
        <v>-6.2925170068027225E-2</v>
      </c>
    </row>
    <row r="501" spans="1:28">
      <c r="A501" s="38">
        <v>44895</v>
      </c>
      <c r="B501" s="39" t="s">
        <v>47</v>
      </c>
      <c r="C501" s="2">
        <v>2</v>
      </c>
      <c r="D501" s="39" t="s">
        <v>70</v>
      </c>
      <c r="E501" s="39" t="s">
        <v>71</v>
      </c>
      <c r="F501" s="3">
        <v>0.41</v>
      </c>
      <c r="G501" s="39" t="s">
        <v>98</v>
      </c>
      <c r="H501" s="39" t="s">
        <v>120</v>
      </c>
      <c r="I501" s="39" t="s">
        <v>125</v>
      </c>
      <c r="J501" s="4">
        <v>12</v>
      </c>
      <c r="K501" s="4">
        <v>15.72</v>
      </c>
      <c r="L501" s="4">
        <v>24</v>
      </c>
      <c r="M501" s="4">
        <v>31.44</v>
      </c>
      <c r="N501">
        <v>30</v>
      </c>
      <c r="O501" s="39" t="s">
        <v>136</v>
      </c>
      <c r="P501" s="2">
        <v>2022</v>
      </c>
      <c r="Q501" s="4">
        <v>12.8904</v>
      </c>
      <c r="R501" s="4">
        <v>3.72</v>
      </c>
      <c r="S501" s="4">
        <v>7.44</v>
      </c>
      <c r="T501" s="3">
        <v>0.2</v>
      </c>
      <c r="U501" s="39" t="s">
        <v>149</v>
      </c>
      <c r="V501" s="39" t="b">
        <v>0</v>
      </c>
      <c r="W501" s="39" t="s">
        <v>188</v>
      </c>
      <c r="X501" s="39" t="s">
        <v>703</v>
      </c>
      <c r="Y501" s="4">
        <f t="shared" si="28"/>
        <v>-2.7251999999999992</v>
      </c>
      <c r="Z501" s="39">
        <f t="shared" si="29"/>
        <v>-5.4503999999999984</v>
      </c>
      <c r="AA501" s="4">
        <f t="shared" si="30"/>
        <v>18.549600000000002</v>
      </c>
      <c r="AB501" s="3">
        <f t="shared" si="31"/>
        <v>-0.29382843834907479</v>
      </c>
    </row>
    <row r="502" spans="1:28">
      <c r="A502" s="38">
        <v>44898</v>
      </c>
      <c r="B502" s="39" t="s">
        <v>53</v>
      </c>
      <c r="C502" s="2">
        <v>5</v>
      </c>
      <c r="D502" s="39" t="s">
        <v>68</v>
      </c>
      <c r="E502" s="39" t="s">
        <v>138</v>
      </c>
      <c r="F502" s="3">
        <v>0.54</v>
      </c>
      <c r="G502" s="39" t="s">
        <v>105</v>
      </c>
      <c r="H502" s="39" t="s">
        <v>121</v>
      </c>
      <c r="I502" s="39" t="s">
        <v>125</v>
      </c>
      <c r="J502" s="4">
        <v>37</v>
      </c>
      <c r="K502" s="4">
        <v>41.81</v>
      </c>
      <c r="L502" s="4">
        <v>185</v>
      </c>
      <c r="M502" s="4">
        <v>209.05</v>
      </c>
      <c r="N502">
        <v>3</v>
      </c>
      <c r="O502" s="39" t="s">
        <v>137</v>
      </c>
      <c r="P502" s="2">
        <v>2022</v>
      </c>
      <c r="Q502" s="4">
        <v>112.887</v>
      </c>
      <c r="R502" s="4">
        <v>4.8099999999999996</v>
      </c>
      <c r="S502" s="4">
        <v>24.05</v>
      </c>
      <c r="T502" s="3">
        <v>6.5420560747663531E-2</v>
      </c>
      <c r="U502" s="39" t="s">
        <v>166</v>
      </c>
      <c r="V502" s="39" t="b">
        <v>1</v>
      </c>
      <c r="W502" s="39" t="s">
        <v>174</v>
      </c>
      <c r="X502" s="39" t="s">
        <v>704</v>
      </c>
      <c r="Y502" s="4">
        <f t="shared" si="28"/>
        <v>-17.767400000000002</v>
      </c>
      <c r="Z502" s="39">
        <f t="shared" si="29"/>
        <v>-88.837000000000018</v>
      </c>
      <c r="AA502" s="4">
        <f t="shared" si="30"/>
        <v>96.163000000000011</v>
      </c>
      <c r="AB502" s="3">
        <f t="shared" si="31"/>
        <v>-0.92381685263562918</v>
      </c>
    </row>
    <row r="503" spans="1:28">
      <c r="A503" s="38">
        <v>44899</v>
      </c>
      <c r="B503" s="39" t="s">
        <v>62</v>
      </c>
      <c r="C503" s="2">
        <v>10</v>
      </c>
      <c r="D503" s="39" t="s">
        <v>70</v>
      </c>
      <c r="E503" s="39" t="s">
        <v>138</v>
      </c>
      <c r="F503" s="3">
        <v>0.43</v>
      </c>
      <c r="G503" s="39" t="s">
        <v>115</v>
      </c>
      <c r="H503" s="39" t="s">
        <v>121</v>
      </c>
      <c r="I503" s="39" t="s">
        <v>125</v>
      </c>
      <c r="J503" s="4">
        <v>18</v>
      </c>
      <c r="K503" s="4">
        <v>24.66</v>
      </c>
      <c r="L503" s="4">
        <v>180</v>
      </c>
      <c r="M503" s="4">
        <v>246.6</v>
      </c>
      <c r="N503">
        <v>4</v>
      </c>
      <c r="O503" s="39" t="s">
        <v>137</v>
      </c>
      <c r="P503" s="2">
        <v>2022</v>
      </c>
      <c r="Q503" s="4">
        <v>106.038</v>
      </c>
      <c r="R503" s="4">
        <v>6.66</v>
      </c>
      <c r="S503" s="4">
        <v>66.599999999999994</v>
      </c>
      <c r="T503" s="3">
        <v>9.9099099099099169E-2</v>
      </c>
      <c r="U503" s="39" t="s">
        <v>166</v>
      </c>
      <c r="V503" s="39" t="b">
        <v>1</v>
      </c>
      <c r="W503" s="39" t="s">
        <v>174</v>
      </c>
      <c r="X503" s="39" t="s">
        <v>705</v>
      </c>
      <c r="Y503" s="4">
        <f t="shared" si="28"/>
        <v>-3.9437999999999995</v>
      </c>
      <c r="Z503" s="39">
        <f t="shared" si="29"/>
        <v>-39.437999999999995</v>
      </c>
      <c r="AA503" s="4">
        <f t="shared" si="30"/>
        <v>140.56200000000001</v>
      </c>
      <c r="AB503" s="3">
        <f t="shared" si="31"/>
        <v>-0.28057369701626322</v>
      </c>
    </row>
    <row r="504" spans="1:28">
      <c r="A504" s="38">
        <v>44899</v>
      </c>
      <c r="B504" s="39" t="s">
        <v>31</v>
      </c>
      <c r="C504" s="2">
        <v>15</v>
      </c>
      <c r="D504" s="39" t="s">
        <v>70</v>
      </c>
      <c r="E504" s="39" t="s">
        <v>138</v>
      </c>
      <c r="F504" s="3">
        <v>0.16</v>
      </c>
      <c r="G504" s="39" t="s">
        <v>81</v>
      </c>
      <c r="H504" s="39" t="s">
        <v>118</v>
      </c>
      <c r="I504" s="39" t="s">
        <v>123</v>
      </c>
      <c r="J504" s="4">
        <v>76</v>
      </c>
      <c r="K504" s="4">
        <v>82.08</v>
      </c>
      <c r="L504" s="4">
        <v>1140</v>
      </c>
      <c r="M504" s="4">
        <v>1231.2</v>
      </c>
      <c r="N504">
        <v>4</v>
      </c>
      <c r="O504" s="39" t="s">
        <v>137</v>
      </c>
      <c r="P504" s="2">
        <v>2022</v>
      </c>
      <c r="Q504" s="4">
        <v>196.99199999999999</v>
      </c>
      <c r="R504" s="4">
        <v>6.08</v>
      </c>
      <c r="S504" s="4">
        <v>91.2</v>
      </c>
      <c r="T504" s="3">
        <v>0.24242424242424249</v>
      </c>
      <c r="U504" s="39" t="s">
        <v>166</v>
      </c>
      <c r="V504" s="39" t="b">
        <v>1</v>
      </c>
      <c r="W504" s="39" t="s">
        <v>174</v>
      </c>
      <c r="X504" s="39" t="s">
        <v>706</v>
      </c>
      <c r="Y504" s="4">
        <f t="shared" si="28"/>
        <v>-7.0528000000000048</v>
      </c>
      <c r="Z504" s="39">
        <f t="shared" si="29"/>
        <v>-105.79200000000007</v>
      </c>
      <c r="AA504" s="4">
        <f t="shared" si="30"/>
        <v>1034.2080000000001</v>
      </c>
      <c r="AB504" s="3">
        <f t="shared" si="31"/>
        <v>-0.10229276895943569</v>
      </c>
    </row>
    <row r="505" spans="1:28">
      <c r="A505" s="38">
        <v>44902</v>
      </c>
      <c r="B505" s="39" t="s">
        <v>21</v>
      </c>
      <c r="C505" s="2">
        <v>12</v>
      </c>
      <c r="D505" s="39" t="s">
        <v>70</v>
      </c>
      <c r="E505" s="39" t="s">
        <v>138</v>
      </c>
      <c r="F505" s="3">
        <v>0.54</v>
      </c>
      <c r="G505" s="39" t="s">
        <v>74</v>
      </c>
      <c r="H505" s="39" t="s">
        <v>118</v>
      </c>
      <c r="I505" s="39" t="s">
        <v>123</v>
      </c>
      <c r="J505" s="4">
        <v>72</v>
      </c>
      <c r="K505" s="4">
        <v>79.92</v>
      </c>
      <c r="L505" s="4">
        <v>864</v>
      </c>
      <c r="M505" s="4">
        <v>959.04</v>
      </c>
      <c r="N505">
        <v>7</v>
      </c>
      <c r="O505" s="39" t="s">
        <v>137</v>
      </c>
      <c r="P505" s="2">
        <v>2022</v>
      </c>
      <c r="Q505" s="4">
        <v>517.88160000000005</v>
      </c>
      <c r="R505" s="4">
        <v>7.92</v>
      </c>
      <c r="S505" s="4">
        <v>95.04</v>
      </c>
      <c r="T505" s="3">
        <v>5.6603773584905613E-2</v>
      </c>
      <c r="U505" s="39" t="s">
        <v>166</v>
      </c>
      <c r="V505" s="39" t="b">
        <v>1</v>
      </c>
      <c r="W505" s="39" t="s">
        <v>174</v>
      </c>
      <c r="X505" s="39" t="s">
        <v>708</v>
      </c>
      <c r="Y505" s="4">
        <f t="shared" si="28"/>
        <v>-35.236800000000002</v>
      </c>
      <c r="Z505" s="39">
        <f t="shared" si="29"/>
        <v>-422.84160000000003</v>
      </c>
      <c r="AA505" s="4">
        <f t="shared" si="30"/>
        <v>441.15839999999992</v>
      </c>
      <c r="AB505" s="3">
        <f t="shared" si="31"/>
        <v>-0.95848021934978478</v>
      </c>
    </row>
    <row r="506" spans="1:28">
      <c r="A506" s="38">
        <v>44902</v>
      </c>
      <c r="B506" s="39" t="s">
        <v>41</v>
      </c>
      <c r="C506" s="2">
        <v>13</v>
      </c>
      <c r="D506" s="39" t="s">
        <v>70</v>
      </c>
      <c r="E506" s="39" t="s">
        <v>71</v>
      </c>
      <c r="F506" s="3">
        <v>0.33</v>
      </c>
      <c r="G506" s="39" t="s">
        <v>91</v>
      </c>
      <c r="H506" s="39" t="s">
        <v>120</v>
      </c>
      <c r="I506" s="39" t="s">
        <v>125</v>
      </c>
      <c r="J506" s="4">
        <v>13</v>
      </c>
      <c r="K506" s="4">
        <v>16.64</v>
      </c>
      <c r="L506" s="4">
        <v>169</v>
      </c>
      <c r="M506" s="4">
        <v>216.32</v>
      </c>
      <c r="N506">
        <v>7</v>
      </c>
      <c r="O506" s="39" t="s">
        <v>137</v>
      </c>
      <c r="P506" s="2">
        <v>2022</v>
      </c>
      <c r="Q506" s="4">
        <v>71.385599999999997</v>
      </c>
      <c r="R506" s="4">
        <v>3.64</v>
      </c>
      <c r="S506" s="4">
        <v>47.32</v>
      </c>
      <c r="T506" s="3">
        <v>0.10714285714285711</v>
      </c>
      <c r="U506" s="39" t="s">
        <v>149</v>
      </c>
      <c r="V506" s="39" t="b">
        <v>0</v>
      </c>
      <c r="W506" s="39" t="s">
        <v>174</v>
      </c>
      <c r="X506" s="39" t="s">
        <v>707</v>
      </c>
      <c r="Y506" s="4">
        <f t="shared" si="28"/>
        <v>-1.8511999999999986</v>
      </c>
      <c r="Z506" s="39">
        <f t="shared" si="29"/>
        <v>-24.065599999999982</v>
      </c>
      <c r="AA506" s="4">
        <f t="shared" si="30"/>
        <v>144.93439999999998</v>
      </c>
      <c r="AB506" s="3">
        <f t="shared" si="31"/>
        <v>-0.16604477611940288</v>
      </c>
    </row>
    <row r="507" spans="1:28">
      <c r="A507" s="38">
        <v>44906</v>
      </c>
      <c r="B507" s="39" t="s">
        <v>46</v>
      </c>
      <c r="C507" s="2">
        <v>5</v>
      </c>
      <c r="D507" s="39" t="s">
        <v>70</v>
      </c>
      <c r="E507" s="39" t="s">
        <v>71</v>
      </c>
      <c r="F507" s="3">
        <v>7.0000000000000007E-2</v>
      </c>
      <c r="G507" s="39" t="s">
        <v>97</v>
      </c>
      <c r="H507" s="39" t="s">
        <v>121</v>
      </c>
      <c r="I507" s="39" t="s">
        <v>124</v>
      </c>
      <c r="J507" s="4">
        <v>48</v>
      </c>
      <c r="K507" s="4">
        <v>57.12</v>
      </c>
      <c r="L507" s="4">
        <v>240</v>
      </c>
      <c r="M507" s="4">
        <v>285.60000000000002</v>
      </c>
      <c r="N507">
        <v>11</v>
      </c>
      <c r="O507" s="39" t="s">
        <v>137</v>
      </c>
      <c r="P507" s="2">
        <v>2022</v>
      </c>
      <c r="Q507" s="4">
        <v>19.992000000000001</v>
      </c>
      <c r="R507" s="4">
        <v>9.1199999999999992</v>
      </c>
      <c r="S507" s="4">
        <v>45.6</v>
      </c>
      <c r="T507" s="3">
        <v>0.23664122137404583</v>
      </c>
      <c r="U507" s="39" t="s">
        <v>166</v>
      </c>
      <c r="V507" s="39" t="b">
        <v>0</v>
      </c>
      <c r="W507" s="39" t="s">
        <v>174</v>
      </c>
      <c r="X507" s="39" t="s">
        <v>711</v>
      </c>
      <c r="Y507" s="4">
        <f t="shared" si="28"/>
        <v>5.1216000000000008</v>
      </c>
      <c r="Z507" s="39">
        <f t="shared" si="29"/>
        <v>25.608000000000004</v>
      </c>
      <c r="AA507" s="4">
        <f t="shared" si="30"/>
        <v>265.608</v>
      </c>
      <c r="AB507" s="3">
        <f t="shared" si="31"/>
        <v>9.6412758651847855E-2</v>
      </c>
    </row>
    <row r="508" spans="1:28">
      <c r="A508" s="38">
        <v>44906</v>
      </c>
      <c r="B508" s="39" t="s">
        <v>22</v>
      </c>
      <c r="C508" s="2">
        <v>9</v>
      </c>
      <c r="D508" s="39" t="s">
        <v>68</v>
      </c>
      <c r="E508" s="39" t="s">
        <v>71</v>
      </c>
      <c r="F508" s="3">
        <v>0.47</v>
      </c>
      <c r="G508" s="39" t="s">
        <v>75</v>
      </c>
      <c r="H508" s="39" t="s">
        <v>120</v>
      </c>
      <c r="I508" s="39" t="s">
        <v>123</v>
      </c>
      <c r="J508" s="4">
        <v>112</v>
      </c>
      <c r="K508" s="4">
        <v>122.08</v>
      </c>
      <c r="L508" s="4">
        <v>1008</v>
      </c>
      <c r="M508" s="4">
        <v>1098.72</v>
      </c>
      <c r="N508">
        <v>11</v>
      </c>
      <c r="O508" s="39" t="s">
        <v>137</v>
      </c>
      <c r="P508" s="2">
        <v>2022</v>
      </c>
      <c r="Q508" s="4">
        <v>516.39840000000004</v>
      </c>
      <c r="R508" s="4">
        <v>10.08</v>
      </c>
      <c r="S508" s="4">
        <v>90.72</v>
      </c>
      <c r="T508" s="3">
        <v>0.11504424778761067</v>
      </c>
      <c r="U508" s="39" t="s">
        <v>166</v>
      </c>
      <c r="V508" s="39" t="b">
        <v>0</v>
      </c>
      <c r="W508" s="39" t="s">
        <v>174</v>
      </c>
      <c r="X508" s="39" t="s">
        <v>709</v>
      </c>
      <c r="Y508" s="4">
        <f t="shared" si="28"/>
        <v>-47.297599999999989</v>
      </c>
      <c r="Z508" s="39">
        <f t="shared" si="29"/>
        <v>-425.6783999999999</v>
      </c>
      <c r="AA508" s="4">
        <f t="shared" si="30"/>
        <v>582.32159999999999</v>
      </c>
      <c r="AB508" s="3">
        <f t="shared" si="31"/>
        <v>-0.73100225030292521</v>
      </c>
    </row>
    <row r="509" spans="1:28">
      <c r="A509" s="38">
        <v>44906</v>
      </c>
      <c r="B509" s="39" t="s">
        <v>29</v>
      </c>
      <c r="C509" s="2">
        <v>10</v>
      </c>
      <c r="D509" s="39" t="s">
        <v>71</v>
      </c>
      <c r="E509" s="39" t="s">
        <v>138</v>
      </c>
      <c r="F509" s="3">
        <v>0.28000000000000003</v>
      </c>
      <c r="G509" s="39" t="s">
        <v>113</v>
      </c>
      <c r="H509" s="39" t="s">
        <v>120</v>
      </c>
      <c r="I509" s="39" t="s">
        <v>123</v>
      </c>
      <c r="J509" s="4">
        <v>112</v>
      </c>
      <c r="K509" s="4">
        <v>146.72</v>
      </c>
      <c r="L509" s="4">
        <v>1120</v>
      </c>
      <c r="M509" s="4">
        <v>1467.2</v>
      </c>
      <c r="N509">
        <v>11</v>
      </c>
      <c r="O509" s="39" t="s">
        <v>137</v>
      </c>
      <c r="P509" s="2">
        <v>2022</v>
      </c>
      <c r="Q509" s="4">
        <v>410.81599999999997</v>
      </c>
      <c r="R509" s="4">
        <v>34.72</v>
      </c>
      <c r="S509" s="4">
        <v>347.2</v>
      </c>
      <c r="T509" s="3">
        <v>0.27007299270072993</v>
      </c>
      <c r="U509" s="39" t="s">
        <v>166</v>
      </c>
      <c r="V509" s="39" t="b">
        <v>1</v>
      </c>
      <c r="W509" s="39" t="s">
        <v>174</v>
      </c>
      <c r="X509" s="39" t="s">
        <v>710</v>
      </c>
      <c r="Y509" s="4">
        <f t="shared" si="28"/>
        <v>-6.3616000000000099</v>
      </c>
      <c r="Z509" s="39">
        <f t="shared" si="29"/>
        <v>-63.616000000000099</v>
      </c>
      <c r="AA509" s="4">
        <f t="shared" si="30"/>
        <v>1056.384</v>
      </c>
      <c r="AB509" s="3">
        <f t="shared" si="31"/>
        <v>-6.0220525869380925E-2</v>
      </c>
    </row>
    <row r="510" spans="1:28">
      <c r="A510" s="38">
        <v>44907</v>
      </c>
      <c r="B510" s="39" t="s">
        <v>48</v>
      </c>
      <c r="C510" s="2">
        <v>9</v>
      </c>
      <c r="D510" s="39" t="s">
        <v>68</v>
      </c>
      <c r="E510" s="39" t="s">
        <v>138</v>
      </c>
      <c r="F510" s="3">
        <v>0.28999999999999998</v>
      </c>
      <c r="G510" s="39" t="s">
        <v>99</v>
      </c>
      <c r="H510" s="39" t="s">
        <v>121</v>
      </c>
      <c r="I510" s="39" t="s">
        <v>122</v>
      </c>
      <c r="J510" s="4">
        <v>148</v>
      </c>
      <c r="K510" s="4">
        <v>201.28</v>
      </c>
      <c r="L510" s="4">
        <v>1332</v>
      </c>
      <c r="M510" s="4">
        <v>1811.52</v>
      </c>
      <c r="N510">
        <v>12</v>
      </c>
      <c r="O510" s="39" t="s">
        <v>137</v>
      </c>
      <c r="P510" s="2">
        <v>2022</v>
      </c>
      <c r="Q510" s="4">
        <v>525.34079999999994</v>
      </c>
      <c r="R510" s="4">
        <v>53.28</v>
      </c>
      <c r="S510" s="4">
        <v>479.52</v>
      </c>
      <c r="T510" s="3">
        <v>7.4074074074074056E-2</v>
      </c>
      <c r="U510" s="39" t="s">
        <v>149</v>
      </c>
      <c r="V510" s="39" t="b">
        <v>1</v>
      </c>
      <c r="W510" s="39" t="s">
        <v>174</v>
      </c>
      <c r="X510" s="39" t="s">
        <v>712</v>
      </c>
      <c r="Y510" s="4">
        <f t="shared" si="28"/>
        <v>-5.0911999999999864</v>
      </c>
      <c r="Z510" s="39">
        <f t="shared" si="29"/>
        <v>-45.820799999999878</v>
      </c>
      <c r="AA510" s="4">
        <f t="shared" si="30"/>
        <v>1286.1792</v>
      </c>
      <c r="AB510" s="3">
        <f t="shared" si="31"/>
        <v>-3.5625517812758807E-2</v>
      </c>
    </row>
    <row r="511" spans="1:28">
      <c r="A511" s="38">
        <v>44907</v>
      </c>
      <c r="B511" s="39" t="s">
        <v>61</v>
      </c>
      <c r="C511" s="2">
        <v>10</v>
      </c>
      <c r="D511" s="39" t="s">
        <v>68</v>
      </c>
      <c r="E511" s="39" t="s">
        <v>71</v>
      </c>
      <c r="F511" s="3">
        <v>0.03</v>
      </c>
      <c r="G511" s="39" t="s">
        <v>114</v>
      </c>
      <c r="H511" s="39" t="s">
        <v>118</v>
      </c>
      <c r="I511" s="39" t="s">
        <v>122</v>
      </c>
      <c r="J511" s="4">
        <v>138</v>
      </c>
      <c r="K511" s="4">
        <v>173.88</v>
      </c>
      <c r="L511" s="4">
        <v>1380</v>
      </c>
      <c r="M511" s="4">
        <v>1738.8</v>
      </c>
      <c r="N511">
        <v>12</v>
      </c>
      <c r="O511" s="39" t="s">
        <v>137</v>
      </c>
      <c r="P511" s="2">
        <v>2022</v>
      </c>
      <c r="Q511" s="4">
        <v>52.164000000000001</v>
      </c>
      <c r="R511" s="4">
        <v>35.880000000000003</v>
      </c>
      <c r="S511" s="4">
        <v>358.8</v>
      </c>
      <c r="T511" s="3">
        <v>9.9099099099099114E-2</v>
      </c>
      <c r="U511" s="39" t="s">
        <v>149</v>
      </c>
      <c r="V511" s="39" t="b">
        <v>0</v>
      </c>
      <c r="W511" s="39" t="s">
        <v>174</v>
      </c>
      <c r="X511" s="39" t="s">
        <v>713</v>
      </c>
      <c r="Y511" s="4">
        <f t="shared" si="28"/>
        <v>30.663600000000002</v>
      </c>
      <c r="Z511" s="39">
        <f t="shared" si="29"/>
        <v>306.63600000000002</v>
      </c>
      <c r="AA511" s="4">
        <f t="shared" si="30"/>
        <v>1686.636</v>
      </c>
      <c r="AB511" s="3">
        <f t="shared" si="31"/>
        <v>0.18180330551464574</v>
      </c>
    </row>
    <row r="512" spans="1:28">
      <c r="A512" s="38">
        <v>44909</v>
      </c>
      <c r="B512" s="39" t="s">
        <v>44</v>
      </c>
      <c r="C512" s="2">
        <v>4</v>
      </c>
      <c r="D512" s="39" t="s">
        <v>70</v>
      </c>
      <c r="E512" s="39" t="s">
        <v>138</v>
      </c>
      <c r="F512" s="3">
        <v>0.5</v>
      </c>
      <c r="G512" s="39" t="s">
        <v>95</v>
      </c>
      <c r="H512" s="39" t="s">
        <v>119</v>
      </c>
      <c r="I512" s="39" t="s">
        <v>122</v>
      </c>
      <c r="J512" s="4">
        <v>133</v>
      </c>
      <c r="K512" s="4">
        <v>155.61000000000001</v>
      </c>
      <c r="L512" s="4">
        <v>532</v>
      </c>
      <c r="M512" s="4">
        <v>622.44000000000005</v>
      </c>
      <c r="N512">
        <v>14</v>
      </c>
      <c r="O512" s="39" t="s">
        <v>137</v>
      </c>
      <c r="P512" s="2">
        <v>2022</v>
      </c>
      <c r="Q512" s="4">
        <v>311.22000000000003</v>
      </c>
      <c r="R512" s="4">
        <v>22.61</v>
      </c>
      <c r="S512" s="4">
        <v>90.44</v>
      </c>
      <c r="T512" s="3">
        <v>0.21875000000000003</v>
      </c>
      <c r="U512" s="39" t="s">
        <v>149</v>
      </c>
      <c r="V512" s="39" t="b">
        <v>1</v>
      </c>
      <c r="W512" s="39" t="s">
        <v>174</v>
      </c>
      <c r="X512" s="39" t="s">
        <v>714</v>
      </c>
      <c r="Y512" s="4">
        <f t="shared" si="28"/>
        <v>-55.194999999999993</v>
      </c>
      <c r="Z512" s="39">
        <f t="shared" si="29"/>
        <v>-220.77999999999997</v>
      </c>
      <c r="AA512" s="4">
        <f t="shared" si="30"/>
        <v>311.22000000000003</v>
      </c>
      <c r="AB512" s="3">
        <f t="shared" si="31"/>
        <v>-0.70940170940170921</v>
      </c>
    </row>
    <row r="513" spans="1:28">
      <c r="A513" s="38">
        <v>44910</v>
      </c>
      <c r="B513" s="39" t="s">
        <v>57</v>
      </c>
      <c r="C513" s="2">
        <v>13</v>
      </c>
      <c r="D513" s="39" t="s">
        <v>70</v>
      </c>
      <c r="E513" s="39" t="s">
        <v>71</v>
      </c>
      <c r="F513" s="3">
        <v>0.5</v>
      </c>
      <c r="G513" s="39" t="s">
        <v>109</v>
      </c>
      <c r="H513" s="39" t="s">
        <v>119</v>
      </c>
      <c r="I513" s="39" t="s">
        <v>125</v>
      </c>
      <c r="J513" s="4">
        <v>6</v>
      </c>
      <c r="K513" s="4">
        <v>7.86</v>
      </c>
      <c r="L513" s="4">
        <v>78</v>
      </c>
      <c r="M513" s="4">
        <v>102.18</v>
      </c>
      <c r="N513">
        <v>15</v>
      </c>
      <c r="O513" s="39" t="s">
        <v>137</v>
      </c>
      <c r="P513" s="2">
        <v>2022</v>
      </c>
      <c r="Q513" s="4">
        <v>51.09</v>
      </c>
      <c r="R513" s="4">
        <v>1.86</v>
      </c>
      <c r="S513" s="4">
        <v>24.18</v>
      </c>
      <c r="T513" s="3">
        <v>9.9099099099099128E-2</v>
      </c>
      <c r="U513" s="39" t="s">
        <v>149</v>
      </c>
      <c r="V513" s="39" t="b">
        <v>0</v>
      </c>
      <c r="W513" s="39" t="s">
        <v>174</v>
      </c>
      <c r="X513" s="39" t="s">
        <v>715</v>
      </c>
      <c r="Y513" s="4">
        <f t="shared" si="28"/>
        <v>-2.0699999999999998</v>
      </c>
      <c r="Z513" s="39">
        <f t="shared" si="29"/>
        <v>-26.909999999999997</v>
      </c>
      <c r="AA513" s="4">
        <f t="shared" si="30"/>
        <v>51.09</v>
      </c>
      <c r="AB513" s="3">
        <f t="shared" si="31"/>
        <v>-0.52671755725190827</v>
      </c>
    </row>
    <row r="514" spans="1:28">
      <c r="A514" s="38">
        <v>44914</v>
      </c>
      <c r="B514" s="39" t="s">
        <v>31</v>
      </c>
      <c r="C514" s="2">
        <v>7</v>
      </c>
      <c r="D514" s="39" t="s">
        <v>70</v>
      </c>
      <c r="E514" s="39" t="s">
        <v>71</v>
      </c>
      <c r="F514" s="3">
        <v>0.38</v>
      </c>
      <c r="G514" s="39" t="s">
        <v>81</v>
      </c>
      <c r="H514" s="39" t="s">
        <v>118</v>
      </c>
      <c r="I514" s="39" t="s">
        <v>123</v>
      </c>
      <c r="J514" s="4">
        <v>76</v>
      </c>
      <c r="K514" s="4">
        <v>82.08</v>
      </c>
      <c r="L514" s="4">
        <v>532</v>
      </c>
      <c r="M514" s="4">
        <v>574.55999999999995</v>
      </c>
      <c r="N514">
        <v>19</v>
      </c>
      <c r="O514" s="39" t="s">
        <v>137</v>
      </c>
      <c r="P514" s="2">
        <v>2022</v>
      </c>
      <c r="Q514" s="4">
        <v>218.33279999999999</v>
      </c>
      <c r="R514" s="4">
        <v>6.08</v>
      </c>
      <c r="S514" s="4">
        <v>42.56</v>
      </c>
      <c r="T514" s="3">
        <v>0.15966386554621842</v>
      </c>
      <c r="U514" s="39" t="s">
        <v>166</v>
      </c>
      <c r="V514" s="39" t="b">
        <v>0</v>
      </c>
      <c r="W514" s="39" t="s">
        <v>174</v>
      </c>
      <c r="X514" s="39" t="s">
        <v>718</v>
      </c>
      <c r="Y514" s="4">
        <f t="shared" ref="Y514:Y522" si="32">(K514-(K514*F514)-J514)</f>
        <v>-25.110399999999998</v>
      </c>
      <c r="Z514" s="39">
        <f t="shared" ref="Z514:Z522" si="33">Y514*C514</f>
        <v>-175.77279999999999</v>
      </c>
      <c r="AA514" s="4">
        <f t="shared" ref="AA514:AA522" si="34">M514-Q514</f>
        <v>356.22719999999993</v>
      </c>
      <c r="AB514" s="3">
        <f t="shared" ref="AB514:AB522" si="35">IFERROR(Z514/AA514,0)</f>
        <v>-0.49342891278375156</v>
      </c>
    </row>
    <row r="515" spans="1:28">
      <c r="A515" s="38">
        <v>44914</v>
      </c>
      <c r="B515" s="39" t="s">
        <v>51</v>
      </c>
      <c r="C515" s="2">
        <v>14</v>
      </c>
      <c r="D515" s="39" t="s">
        <v>70</v>
      </c>
      <c r="E515" s="39" t="s">
        <v>138</v>
      </c>
      <c r="F515" s="3">
        <v>0.31</v>
      </c>
      <c r="G515" s="39" t="s">
        <v>103</v>
      </c>
      <c r="H515" s="39" t="s">
        <v>120</v>
      </c>
      <c r="I515" s="39" t="s">
        <v>124</v>
      </c>
      <c r="J515" s="4">
        <v>44</v>
      </c>
      <c r="K515" s="4">
        <v>48.4</v>
      </c>
      <c r="L515" s="4">
        <v>616</v>
      </c>
      <c r="M515" s="4">
        <v>677.6</v>
      </c>
      <c r="N515">
        <v>19</v>
      </c>
      <c r="O515" s="39" t="s">
        <v>137</v>
      </c>
      <c r="P515" s="2">
        <v>2022</v>
      </c>
      <c r="Q515" s="4">
        <v>210.05600000000001</v>
      </c>
      <c r="R515" s="4">
        <v>4.4000000000000004</v>
      </c>
      <c r="S515" s="4">
        <v>61.6</v>
      </c>
      <c r="T515" s="3">
        <v>8.2568807339449532E-2</v>
      </c>
      <c r="U515" s="39" t="s">
        <v>166</v>
      </c>
      <c r="V515" s="39" t="b">
        <v>1</v>
      </c>
      <c r="W515" s="39" t="s">
        <v>174</v>
      </c>
      <c r="X515" s="39" t="s">
        <v>717</v>
      </c>
      <c r="Y515" s="4">
        <f t="shared" si="32"/>
        <v>-10.603999999999999</v>
      </c>
      <c r="Z515" s="39">
        <f t="shared" si="33"/>
        <v>-148.45599999999999</v>
      </c>
      <c r="AA515" s="4">
        <f t="shared" si="34"/>
        <v>467.54399999999998</v>
      </c>
      <c r="AB515" s="3">
        <f t="shared" si="35"/>
        <v>-0.3175230566534914</v>
      </c>
    </row>
    <row r="516" spans="1:28">
      <c r="A516" s="38">
        <v>44914</v>
      </c>
      <c r="B516" s="39" t="s">
        <v>57</v>
      </c>
      <c r="C516" s="2">
        <v>11</v>
      </c>
      <c r="D516" s="39" t="s">
        <v>71</v>
      </c>
      <c r="E516" s="39" t="s">
        <v>71</v>
      </c>
      <c r="F516" s="3">
        <v>0.24</v>
      </c>
      <c r="G516" s="39" t="s">
        <v>109</v>
      </c>
      <c r="H516" s="39" t="s">
        <v>119</v>
      </c>
      <c r="I516" s="39" t="s">
        <v>125</v>
      </c>
      <c r="J516" s="4">
        <v>6</v>
      </c>
      <c r="K516" s="4">
        <v>7.86</v>
      </c>
      <c r="L516" s="4">
        <v>66</v>
      </c>
      <c r="M516" s="4">
        <v>86.46</v>
      </c>
      <c r="N516">
        <v>19</v>
      </c>
      <c r="O516" s="39" t="s">
        <v>137</v>
      </c>
      <c r="P516" s="2">
        <v>2022</v>
      </c>
      <c r="Q516" s="4">
        <v>20.750399999999999</v>
      </c>
      <c r="R516" s="4">
        <v>1.86</v>
      </c>
      <c r="S516" s="4">
        <v>20.46</v>
      </c>
      <c r="T516" s="3">
        <v>0.23664122137404578</v>
      </c>
      <c r="U516" s="39" t="s">
        <v>166</v>
      </c>
      <c r="V516" s="39" t="b">
        <v>0</v>
      </c>
      <c r="W516" s="39" t="s">
        <v>174</v>
      </c>
      <c r="X516" s="39" t="s">
        <v>716</v>
      </c>
      <c r="Y516" s="4">
        <f t="shared" si="32"/>
        <v>-2.6399999999999757E-2</v>
      </c>
      <c r="Z516" s="39">
        <f t="shared" si="33"/>
        <v>-0.29039999999999733</v>
      </c>
      <c r="AA516" s="4">
        <f t="shared" si="34"/>
        <v>65.709599999999995</v>
      </c>
      <c r="AB516" s="3">
        <f t="shared" si="35"/>
        <v>-4.4194455604660106E-3</v>
      </c>
    </row>
    <row r="517" spans="1:28">
      <c r="A517" s="38">
        <v>44916</v>
      </c>
      <c r="B517" s="39" t="s">
        <v>35</v>
      </c>
      <c r="C517" s="2">
        <v>10</v>
      </c>
      <c r="D517" s="39" t="s">
        <v>70</v>
      </c>
      <c r="E517" s="39" t="s">
        <v>71</v>
      </c>
      <c r="F517" s="3">
        <v>0.45</v>
      </c>
      <c r="G517" s="39" t="s">
        <v>85</v>
      </c>
      <c r="H517" s="39" t="s">
        <v>119</v>
      </c>
      <c r="I517" s="39" t="s">
        <v>123</v>
      </c>
      <c r="J517" s="4">
        <v>75</v>
      </c>
      <c r="K517" s="4">
        <v>85.5</v>
      </c>
      <c r="L517" s="4">
        <v>750</v>
      </c>
      <c r="M517" s="4">
        <v>855</v>
      </c>
      <c r="N517">
        <v>21</v>
      </c>
      <c r="O517" s="39" t="s">
        <v>137</v>
      </c>
      <c r="P517" s="2">
        <v>2022</v>
      </c>
      <c r="Q517" s="4">
        <v>384.75</v>
      </c>
      <c r="R517" s="4">
        <v>10.5</v>
      </c>
      <c r="S517" s="4">
        <v>105</v>
      </c>
      <c r="T517" s="3">
        <v>0.20634920634920634</v>
      </c>
      <c r="U517" s="39" t="s">
        <v>166</v>
      </c>
      <c r="V517" s="39" t="b">
        <v>0</v>
      </c>
      <c r="W517" s="39" t="s">
        <v>174</v>
      </c>
      <c r="X517" s="39" t="s">
        <v>719</v>
      </c>
      <c r="Y517" s="4">
        <f t="shared" si="32"/>
        <v>-27.975000000000001</v>
      </c>
      <c r="Z517" s="39">
        <f t="shared" si="33"/>
        <v>-279.75</v>
      </c>
      <c r="AA517" s="4">
        <f t="shared" si="34"/>
        <v>470.25</v>
      </c>
      <c r="AB517" s="3">
        <f t="shared" si="35"/>
        <v>-0.59489633173843703</v>
      </c>
    </row>
    <row r="518" spans="1:28">
      <c r="A518" s="38">
        <v>44924</v>
      </c>
      <c r="B518" s="39" t="s">
        <v>45</v>
      </c>
      <c r="C518" s="2">
        <v>15</v>
      </c>
      <c r="D518" s="39" t="s">
        <v>70</v>
      </c>
      <c r="E518" s="39" t="s">
        <v>71</v>
      </c>
      <c r="F518" s="3">
        <v>0.33</v>
      </c>
      <c r="G518" s="39" t="s">
        <v>96</v>
      </c>
      <c r="H518" s="39" t="s">
        <v>119</v>
      </c>
      <c r="I518" s="39" t="s">
        <v>123</v>
      </c>
      <c r="J518" s="4">
        <v>83</v>
      </c>
      <c r="K518" s="4">
        <v>94.62</v>
      </c>
      <c r="L518" s="4">
        <v>1245</v>
      </c>
      <c r="M518" s="4">
        <v>1419.3</v>
      </c>
      <c r="N518">
        <v>29</v>
      </c>
      <c r="O518" s="39" t="s">
        <v>137</v>
      </c>
      <c r="P518" s="2">
        <v>2022</v>
      </c>
      <c r="Q518" s="4">
        <v>468.36900000000003</v>
      </c>
      <c r="R518" s="4">
        <v>11.62</v>
      </c>
      <c r="S518" s="4">
        <v>174.3</v>
      </c>
      <c r="T518" s="3">
        <v>0.26470588235294118</v>
      </c>
      <c r="U518" s="39" t="s">
        <v>166</v>
      </c>
      <c r="V518" s="39" t="b">
        <v>0</v>
      </c>
      <c r="W518" s="39" t="s">
        <v>174</v>
      </c>
      <c r="X518" s="39" t="s">
        <v>720</v>
      </c>
      <c r="Y518" s="4">
        <f t="shared" si="32"/>
        <v>-19.604599999999998</v>
      </c>
      <c r="Z518" s="39">
        <f t="shared" si="33"/>
        <v>-294.06899999999996</v>
      </c>
      <c r="AA518" s="4">
        <f t="shared" si="34"/>
        <v>950.93099999999993</v>
      </c>
      <c r="AB518" s="3">
        <f t="shared" si="35"/>
        <v>-0.30924325739722441</v>
      </c>
    </row>
    <row r="519" spans="1:28">
      <c r="A519" s="38">
        <v>44924</v>
      </c>
      <c r="B519" s="39" t="s">
        <v>30</v>
      </c>
      <c r="C519" s="2">
        <v>1</v>
      </c>
      <c r="D519" s="39" t="s">
        <v>68</v>
      </c>
      <c r="E519" s="39" t="s">
        <v>138</v>
      </c>
      <c r="F519" s="3">
        <v>0.37</v>
      </c>
      <c r="G519" s="39" t="s">
        <v>80</v>
      </c>
      <c r="H519" s="39" t="s">
        <v>118</v>
      </c>
      <c r="I519" s="39" t="s">
        <v>122</v>
      </c>
      <c r="J519" s="4">
        <v>120</v>
      </c>
      <c r="K519" s="4">
        <v>162</v>
      </c>
      <c r="L519" s="4">
        <v>120</v>
      </c>
      <c r="M519" s="4">
        <v>162</v>
      </c>
      <c r="N519">
        <v>29</v>
      </c>
      <c r="O519" s="39" t="s">
        <v>137</v>
      </c>
      <c r="P519" s="2">
        <v>2022</v>
      </c>
      <c r="Q519" s="4">
        <v>59.94</v>
      </c>
      <c r="R519" s="4">
        <v>42</v>
      </c>
      <c r="S519" s="4">
        <v>42</v>
      </c>
      <c r="T519" s="3">
        <v>0.14529914529914537</v>
      </c>
      <c r="U519" s="39" t="s">
        <v>166</v>
      </c>
      <c r="V519" s="39" t="b">
        <v>1</v>
      </c>
      <c r="W519" s="39" t="s">
        <v>174</v>
      </c>
      <c r="X519" s="39" t="s">
        <v>721</v>
      </c>
      <c r="Y519" s="4">
        <f t="shared" si="32"/>
        <v>-17.939999999999998</v>
      </c>
      <c r="Z519" s="39">
        <f t="shared" si="33"/>
        <v>-17.939999999999998</v>
      </c>
      <c r="AA519" s="4">
        <f t="shared" si="34"/>
        <v>102.06</v>
      </c>
      <c r="AB519" s="3">
        <f t="shared" si="35"/>
        <v>-0.17577895355673132</v>
      </c>
    </row>
    <row r="520" spans="1:28">
      <c r="A520" s="38">
        <v>44925</v>
      </c>
      <c r="B520" s="39" t="s">
        <v>61</v>
      </c>
      <c r="C520" s="2">
        <v>14</v>
      </c>
      <c r="D520" s="39" t="s">
        <v>70</v>
      </c>
      <c r="E520" s="39" t="s">
        <v>71</v>
      </c>
      <c r="F520" s="3">
        <v>0.21</v>
      </c>
      <c r="G520" s="39" t="s">
        <v>114</v>
      </c>
      <c r="H520" s="39" t="s">
        <v>118</v>
      </c>
      <c r="I520" s="39" t="s">
        <v>122</v>
      </c>
      <c r="J520" s="4">
        <v>138</v>
      </c>
      <c r="K520" s="4">
        <v>173.88</v>
      </c>
      <c r="L520" s="4">
        <v>1932</v>
      </c>
      <c r="M520" s="4">
        <v>2434.3200000000002</v>
      </c>
      <c r="N520">
        <v>30</v>
      </c>
      <c r="O520" s="39" t="s">
        <v>137</v>
      </c>
      <c r="P520" s="2">
        <v>2022</v>
      </c>
      <c r="Q520" s="4">
        <v>511.2072</v>
      </c>
      <c r="R520" s="4">
        <v>35.880000000000003</v>
      </c>
      <c r="S520" s="4">
        <v>502.32</v>
      </c>
      <c r="T520" s="3">
        <v>0.23664122137404572</v>
      </c>
      <c r="U520" s="39" t="s">
        <v>149</v>
      </c>
      <c r="V520" s="39" t="b">
        <v>0</v>
      </c>
      <c r="W520" s="39" t="s">
        <v>174</v>
      </c>
      <c r="X520" s="39" t="s">
        <v>722</v>
      </c>
      <c r="Y520" s="4">
        <f t="shared" si="32"/>
        <v>-0.63480000000001269</v>
      </c>
      <c r="Z520" s="39">
        <f t="shared" si="33"/>
        <v>-8.8872000000001776</v>
      </c>
      <c r="AA520" s="4">
        <f t="shared" si="34"/>
        <v>1923.1128000000001</v>
      </c>
      <c r="AB520" s="3">
        <f t="shared" si="35"/>
        <v>-4.6212577858148396E-3</v>
      </c>
    </row>
    <row r="521" spans="1:28">
      <c r="A521" s="38">
        <v>44926</v>
      </c>
      <c r="B521" s="39" t="s">
        <v>58</v>
      </c>
      <c r="C521" s="2">
        <v>12</v>
      </c>
      <c r="D521" s="39" t="s">
        <v>71</v>
      </c>
      <c r="E521" s="39" t="s">
        <v>71</v>
      </c>
      <c r="F521" s="3">
        <v>0.45</v>
      </c>
      <c r="G521" s="39" t="s">
        <v>110</v>
      </c>
      <c r="H521" s="39" t="s">
        <v>121</v>
      </c>
      <c r="I521" s="39" t="s">
        <v>123</v>
      </c>
      <c r="J521" s="4">
        <v>95</v>
      </c>
      <c r="K521" s="4">
        <v>119.7</v>
      </c>
      <c r="L521" s="4">
        <v>1140</v>
      </c>
      <c r="M521" s="4">
        <v>1436.4</v>
      </c>
      <c r="N521">
        <v>31</v>
      </c>
      <c r="O521" s="39" t="s">
        <v>137</v>
      </c>
      <c r="P521" s="2">
        <v>2022</v>
      </c>
      <c r="Q521" s="4">
        <v>646.38</v>
      </c>
      <c r="R521" s="4">
        <v>24.7</v>
      </c>
      <c r="S521" s="4">
        <v>296.39999999999998</v>
      </c>
      <c r="T521" s="3">
        <v>0.23664122137404575</v>
      </c>
      <c r="U521" s="39" t="s">
        <v>166</v>
      </c>
      <c r="V521" s="39" t="b">
        <v>0</v>
      </c>
      <c r="W521" s="39" t="s">
        <v>174</v>
      </c>
      <c r="X521" s="39" t="s">
        <v>724</v>
      </c>
      <c r="Y521" s="4">
        <f t="shared" si="32"/>
        <v>-29.164999999999992</v>
      </c>
      <c r="Z521" s="39">
        <f t="shared" si="33"/>
        <v>-349.9799999999999</v>
      </c>
      <c r="AA521" s="4">
        <f t="shared" si="34"/>
        <v>790.0200000000001</v>
      </c>
      <c r="AB521" s="3">
        <f t="shared" si="35"/>
        <v>-0.44300144300144284</v>
      </c>
    </row>
    <row r="522" spans="1:28">
      <c r="A522" s="38">
        <v>44926</v>
      </c>
      <c r="B522" s="39" t="s">
        <v>51</v>
      </c>
      <c r="C522" s="2">
        <v>6</v>
      </c>
      <c r="D522" s="39" t="s">
        <v>71</v>
      </c>
      <c r="E522" s="39" t="s">
        <v>71</v>
      </c>
      <c r="F522" s="3">
        <v>0.22</v>
      </c>
      <c r="G522" s="39" t="s">
        <v>103</v>
      </c>
      <c r="H522" s="39" t="s">
        <v>120</v>
      </c>
      <c r="I522" s="39" t="s">
        <v>124</v>
      </c>
      <c r="J522" s="4">
        <v>44</v>
      </c>
      <c r="K522" s="4">
        <v>48.4</v>
      </c>
      <c r="L522" s="4">
        <v>264</v>
      </c>
      <c r="M522" s="4">
        <v>290.39999999999998</v>
      </c>
      <c r="N522">
        <v>31</v>
      </c>
      <c r="O522" s="39" t="s">
        <v>137</v>
      </c>
      <c r="P522" s="2">
        <v>2022</v>
      </c>
      <c r="Q522" s="4">
        <v>63.887999999999998</v>
      </c>
      <c r="R522" s="4">
        <v>4.4000000000000004</v>
      </c>
      <c r="S522" s="4">
        <v>26.4</v>
      </c>
      <c r="T522" s="3">
        <v>7.4074074074074056E-2</v>
      </c>
      <c r="U522" s="39" t="s">
        <v>165</v>
      </c>
      <c r="V522" s="39" t="b">
        <v>0</v>
      </c>
      <c r="W522" s="39" t="s">
        <v>174</v>
      </c>
      <c r="X522" s="39" t="s">
        <v>723</v>
      </c>
      <c r="Y522" s="4">
        <f t="shared" si="32"/>
        <v>-6.2480000000000047</v>
      </c>
      <c r="Z522" s="39">
        <f t="shared" si="33"/>
        <v>-37.488000000000028</v>
      </c>
      <c r="AA522" s="4">
        <f t="shared" si="34"/>
        <v>226.51199999999997</v>
      </c>
      <c r="AB522" s="3">
        <f t="shared" si="35"/>
        <v>-0.16550116550116564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432CB-7ACA-4FBE-AA71-A6DA4BCCEC10}">
  <dimension ref="A1:AK530"/>
  <sheetViews>
    <sheetView zoomScaleNormal="100" workbookViewId="0">
      <selection activeCell="O6" sqref="A6:XFD7"/>
    </sheetView>
  </sheetViews>
  <sheetFormatPr baseColWidth="10" defaultColWidth="8.77734375" defaultRowHeight="14.4"/>
  <cols>
    <col min="1" max="1" width="10.5546875" bestFit="1" customWidth="1"/>
    <col min="2" max="2" width="13.33203125" customWidth="1"/>
    <col min="3" max="3" width="11.6640625" customWidth="1"/>
    <col min="4" max="4" width="11.5546875" customWidth="1"/>
    <col min="5" max="5" width="17.109375" customWidth="1"/>
    <col min="6" max="6" width="13.6640625" customWidth="1"/>
    <col min="7" max="7" width="11.109375" customWidth="1"/>
    <col min="8" max="8" width="11.88671875" customWidth="1"/>
    <col min="10" max="10" width="14.6640625" customWidth="1"/>
    <col min="11" max="11" width="15.109375" customWidth="1"/>
    <col min="12" max="12" width="18.5546875" customWidth="1"/>
    <col min="13" max="13" width="18.21875" customWidth="1"/>
    <col min="17" max="17" width="23.109375" customWidth="1"/>
    <col min="18" max="18" width="20.109375" customWidth="1"/>
    <col min="19" max="19" width="13.109375" customWidth="1"/>
    <col min="20" max="20" width="15.21875" customWidth="1"/>
    <col min="21" max="21" width="18.88671875" customWidth="1"/>
    <col min="22" max="22" width="24.44140625" customWidth="1"/>
    <col min="23" max="23" width="13.21875" customWidth="1"/>
    <col min="24" max="24" width="17.6640625" customWidth="1"/>
    <col min="25" max="25" width="8.77734375" customWidth="1"/>
  </cols>
  <sheetData>
    <row r="1" spans="1:37">
      <c r="A1" s="26" t="s">
        <v>0</v>
      </c>
      <c r="B1" s="26" t="s">
        <v>1</v>
      </c>
      <c r="C1" s="26" t="s">
        <v>2</v>
      </c>
      <c r="D1" s="26" t="s">
        <v>3</v>
      </c>
      <c r="E1" s="26" t="s">
        <v>4</v>
      </c>
      <c r="F1" s="26" t="s">
        <v>5</v>
      </c>
      <c r="G1" s="26" t="s">
        <v>6</v>
      </c>
      <c r="H1" s="26" t="s">
        <v>7</v>
      </c>
      <c r="I1" s="26" t="s">
        <v>8</v>
      </c>
      <c r="J1" s="26" t="s">
        <v>9</v>
      </c>
      <c r="K1" s="26" t="s">
        <v>10</v>
      </c>
      <c r="L1" s="26" t="s">
        <v>11</v>
      </c>
      <c r="M1" s="26" t="s">
        <v>12</v>
      </c>
      <c r="N1" s="26" t="s">
        <v>13</v>
      </c>
      <c r="O1" s="26" t="s">
        <v>14</v>
      </c>
      <c r="P1" s="27" t="s">
        <v>15</v>
      </c>
      <c r="Q1" s="13" t="s">
        <v>139</v>
      </c>
      <c r="R1" s="13" t="s">
        <v>140</v>
      </c>
      <c r="S1" s="13" t="s">
        <v>141</v>
      </c>
      <c r="T1" s="13" t="s">
        <v>142</v>
      </c>
      <c r="U1" s="13" t="s">
        <v>143</v>
      </c>
      <c r="V1" s="13" t="s">
        <v>144</v>
      </c>
      <c r="W1" s="13" t="s">
        <v>145</v>
      </c>
      <c r="X1" s="14" t="s">
        <v>146</v>
      </c>
    </row>
    <row r="2" spans="1:37">
      <c r="A2" s="28">
        <v>44197</v>
      </c>
      <c r="B2" s="17" t="s">
        <v>20</v>
      </c>
      <c r="C2" s="29">
        <v>9</v>
      </c>
      <c r="D2" s="17" t="s">
        <v>68</v>
      </c>
      <c r="E2" s="17" t="s">
        <v>71</v>
      </c>
      <c r="F2" s="30">
        <v>0.28000000000000003</v>
      </c>
      <c r="G2" s="17" t="s">
        <v>73</v>
      </c>
      <c r="H2" s="17" t="s">
        <v>117</v>
      </c>
      <c r="I2" s="18" t="s">
        <v>122</v>
      </c>
      <c r="J2" s="16">
        <v>144</v>
      </c>
      <c r="K2" s="16">
        <v>156.96</v>
      </c>
      <c r="L2" s="16">
        <v>1296</v>
      </c>
      <c r="M2" s="16">
        <v>1412.64</v>
      </c>
      <c r="N2" s="29">
        <v>1</v>
      </c>
      <c r="O2" s="17" t="s">
        <v>126</v>
      </c>
      <c r="P2" s="18">
        <v>2021</v>
      </c>
      <c r="Q2" s="15">
        <f>F2*M2</f>
        <v>395.53920000000005</v>
      </c>
      <c r="R2" s="16">
        <f t="shared" ref="R2:R65" si="0">K2-J2</f>
        <v>12.960000000000008</v>
      </c>
      <c r="S2" s="16">
        <f t="shared" ref="S2:S65" si="1">R2*C2</f>
        <v>116.64000000000007</v>
      </c>
      <c r="T2" s="30">
        <f>IFERROR(S2/M2,0)</f>
        <v>8.2568807339449588E-2</v>
      </c>
      <c r="U2" s="17" t="str">
        <f>IF([1]!Tabla1[[#This Row],[Total Buying Value]]&gt;=((2/3)*MAX([1]!Tabla1[Total Buying Value])),"Grande",IF([1]!Tabla1[[#This Row],[Total Buying Value]]&lt;=((1/3)*MAX([1]!Tabla1[Total Buying Value])),"Pequeña","Mediana"))</f>
        <v>Mediana</v>
      </c>
      <c r="V2" s="18" t="b">
        <f t="shared" ref="V2:V65" si="2">IF(E2="CASH",TRUE,FALSE)</f>
        <v>0</v>
      </c>
      <c r="W2" s="17" t="str">
        <f t="shared" ref="W2:W65" si="3">_xlfn.CONCAT(O2,P2)</f>
        <v>Jan2021</v>
      </c>
      <c r="X2" s="17" t="str">
        <f t="shared" ref="X2:X65" si="4">_xlfn.CONCAT(A2,B2)</f>
        <v>44197P0024</v>
      </c>
      <c r="AA2" s="5"/>
      <c r="AK2" s="3"/>
    </row>
    <row r="3" spans="1:37">
      <c r="A3" s="31">
        <v>44197</v>
      </c>
      <c r="B3" s="21" t="s">
        <v>20</v>
      </c>
      <c r="C3" s="32">
        <v>9</v>
      </c>
      <c r="D3" s="21" t="s">
        <v>68</v>
      </c>
      <c r="E3" s="21" t="s">
        <v>71</v>
      </c>
      <c r="F3" s="33">
        <v>0.5</v>
      </c>
      <c r="G3" s="21" t="s">
        <v>73</v>
      </c>
      <c r="H3" s="21" t="s">
        <v>117</v>
      </c>
      <c r="I3" s="22" t="s">
        <v>122</v>
      </c>
      <c r="J3" s="20">
        <v>144</v>
      </c>
      <c r="K3" s="20">
        <v>156.96</v>
      </c>
      <c r="L3" s="20">
        <v>1296</v>
      </c>
      <c r="M3" s="20">
        <v>1412.64</v>
      </c>
      <c r="N3" s="32">
        <v>1</v>
      </c>
      <c r="O3" s="21" t="s">
        <v>126</v>
      </c>
      <c r="P3" s="22">
        <v>2021</v>
      </c>
      <c r="Q3" s="19">
        <f t="shared" ref="Q3:Q65" si="5">F3*M3</f>
        <v>706.32</v>
      </c>
      <c r="R3" s="20">
        <f t="shared" si="0"/>
        <v>12.960000000000008</v>
      </c>
      <c r="S3" s="20">
        <f t="shared" si="1"/>
        <v>116.64000000000007</v>
      </c>
      <c r="T3" s="33">
        <f t="shared" ref="T3:T65" si="6">IFERROR(S3/M3,0)</f>
        <v>8.2568807339449588E-2</v>
      </c>
      <c r="U3" s="21" t="str">
        <f>IF([1]!Tabla1[[#This Row],[Total Buying Value]]&gt;=((2/3)*MAX([1]!Tabla1[Total Buying Value])),"Grande",IF([1]!Tabla1[[#This Row],[Total Buying Value]]&lt;=((1/3)*MAX([1]!Tabla1[Total Buying Value])),"Pequeña","Mediana"))</f>
        <v>Pequeña</v>
      </c>
      <c r="V3" s="22" t="b">
        <f t="shared" si="2"/>
        <v>0</v>
      </c>
      <c r="W3" s="21" t="str">
        <f t="shared" si="3"/>
        <v>Jan2021</v>
      </c>
      <c r="X3" s="21" t="str">
        <f t="shared" si="4"/>
        <v>44197P0024</v>
      </c>
      <c r="AA3" s="5"/>
      <c r="AK3" s="3"/>
    </row>
    <row r="4" spans="1:37">
      <c r="A4" s="34">
        <v>44198</v>
      </c>
      <c r="B4" s="25" t="s">
        <v>22</v>
      </c>
      <c r="C4" s="35">
        <v>6</v>
      </c>
      <c r="D4" s="25" t="s">
        <v>70</v>
      </c>
      <c r="E4" s="25" t="s">
        <v>138</v>
      </c>
      <c r="F4" s="36">
        <v>0.38</v>
      </c>
      <c r="G4" s="25" t="s">
        <v>75</v>
      </c>
      <c r="H4" s="25" t="s">
        <v>120</v>
      </c>
      <c r="I4" s="12" t="s">
        <v>123</v>
      </c>
      <c r="J4" s="24">
        <v>112</v>
      </c>
      <c r="K4" s="24">
        <v>122.08</v>
      </c>
      <c r="L4" s="24">
        <v>672</v>
      </c>
      <c r="M4" s="24">
        <v>732.48</v>
      </c>
      <c r="N4" s="35">
        <v>2</v>
      </c>
      <c r="O4" s="25" t="s">
        <v>126</v>
      </c>
      <c r="P4" s="12">
        <v>2021</v>
      </c>
      <c r="Q4" s="23">
        <f t="shared" si="5"/>
        <v>278.3424</v>
      </c>
      <c r="R4" s="24">
        <f t="shared" si="0"/>
        <v>10.079999999999998</v>
      </c>
      <c r="S4" s="24">
        <f t="shared" si="1"/>
        <v>60.47999999999999</v>
      </c>
      <c r="T4" s="36">
        <f t="shared" si="6"/>
        <v>8.2568807339449532E-2</v>
      </c>
      <c r="U4" s="25" t="str">
        <f>IF([1]!Tabla1[[#This Row],[Total Buying Value]]&gt;=((2/3)*MAX([1]!Tabla1[Total Buying Value])),"Grande",IF([1]!Tabla1[[#This Row],[Total Buying Value]]&lt;=((1/3)*MAX([1]!Tabla1[Total Buying Value])),"Pequeña","Mediana"))</f>
        <v>Mediana</v>
      </c>
      <c r="V4" s="12" t="b">
        <f t="shared" si="2"/>
        <v>1</v>
      </c>
      <c r="W4" s="25" t="str">
        <f t="shared" si="3"/>
        <v>Jan2021</v>
      </c>
      <c r="X4" s="25" t="str">
        <f t="shared" si="4"/>
        <v>44198P0013</v>
      </c>
      <c r="AA4" s="5"/>
      <c r="AK4" s="3"/>
    </row>
    <row r="5" spans="1:37">
      <c r="A5" s="31">
        <v>44198</v>
      </c>
      <c r="B5" s="21" t="s">
        <v>21</v>
      </c>
      <c r="C5" s="32">
        <v>15</v>
      </c>
      <c r="D5" s="21" t="s">
        <v>71</v>
      </c>
      <c r="E5" s="21" t="s">
        <v>138</v>
      </c>
      <c r="F5" s="33">
        <v>0.36</v>
      </c>
      <c r="G5" s="21" t="s">
        <v>74</v>
      </c>
      <c r="H5" s="21" t="s">
        <v>118</v>
      </c>
      <c r="I5" s="22" t="s">
        <v>123</v>
      </c>
      <c r="J5" s="20">
        <v>72</v>
      </c>
      <c r="K5" s="20">
        <v>79.92</v>
      </c>
      <c r="L5" s="20">
        <v>1080</v>
      </c>
      <c r="M5" s="20">
        <v>1198.8</v>
      </c>
      <c r="N5" s="32">
        <v>2</v>
      </c>
      <c r="O5" s="21" t="s">
        <v>126</v>
      </c>
      <c r="P5" s="22">
        <v>2021</v>
      </c>
      <c r="Q5" s="19">
        <f t="shared" si="5"/>
        <v>431.56799999999998</v>
      </c>
      <c r="R5" s="20">
        <f t="shared" si="0"/>
        <v>7.9200000000000017</v>
      </c>
      <c r="S5" s="20">
        <f t="shared" si="1"/>
        <v>118.80000000000003</v>
      </c>
      <c r="T5" s="33">
        <f t="shared" si="6"/>
        <v>9.9099099099099128E-2</v>
      </c>
      <c r="U5" s="21" t="str">
        <f>IF([1]!Tabla1[[#This Row],[Total Buying Value]]&gt;=((2/3)*MAX([1]!Tabla1[Total Buying Value])),"Grande",IF([1]!Tabla1[[#This Row],[Total Buying Value]]&lt;=((1/3)*MAX([1]!Tabla1[Total Buying Value])),"Pequeña","Mediana"))</f>
        <v>Mediana</v>
      </c>
      <c r="V5" s="22" t="b">
        <f t="shared" si="2"/>
        <v>1</v>
      </c>
      <c r="W5" s="21" t="str">
        <f t="shared" si="3"/>
        <v>Jan2021</v>
      </c>
      <c r="X5" s="21" t="str">
        <f t="shared" si="4"/>
        <v>44198P0038</v>
      </c>
      <c r="AA5" s="5"/>
      <c r="AK5" s="3"/>
    </row>
    <row r="6" spans="1:37">
      <c r="A6" s="34">
        <v>44198</v>
      </c>
      <c r="B6" s="25" t="s">
        <v>21</v>
      </c>
      <c r="C6" s="35">
        <v>15</v>
      </c>
      <c r="D6" s="25" t="s">
        <v>71</v>
      </c>
      <c r="E6" s="25" t="s">
        <v>138</v>
      </c>
      <c r="F6" s="36">
        <v>0.34</v>
      </c>
      <c r="G6" s="25" t="s">
        <v>74</v>
      </c>
      <c r="H6" s="25" t="s">
        <v>118</v>
      </c>
      <c r="I6" s="12" t="s">
        <v>123</v>
      </c>
      <c r="J6" s="24">
        <v>72</v>
      </c>
      <c r="K6" s="24">
        <v>79.92</v>
      </c>
      <c r="L6" s="24">
        <v>1080</v>
      </c>
      <c r="M6" s="24">
        <v>1198.8</v>
      </c>
      <c r="N6" s="35">
        <v>2</v>
      </c>
      <c r="O6" s="25" t="s">
        <v>126</v>
      </c>
      <c r="P6" s="12">
        <v>2021</v>
      </c>
      <c r="Q6" s="23">
        <f t="shared" si="5"/>
        <v>407.59200000000004</v>
      </c>
      <c r="R6" s="24">
        <f t="shared" si="0"/>
        <v>7.9200000000000017</v>
      </c>
      <c r="S6" s="24">
        <f t="shared" si="1"/>
        <v>118.80000000000003</v>
      </c>
      <c r="T6" s="36">
        <f t="shared" si="6"/>
        <v>9.9099099099099128E-2</v>
      </c>
      <c r="U6" s="25" t="str">
        <f>IF([1]!Tabla1[[#This Row],[Total Buying Value]]&gt;=((2/3)*MAX([1]!Tabla1[Total Buying Value])),"Grande",IF([1]!Tabla1[[#This Row],[Total Buying Value]]&lt;=((1/3)*MAX([1]!Tabla1[Total Buying Value])),"Pequeña","Mediana"))</f>
        <v>Pequeña</v>
      </c>
      <c r="V6" s="12" t="b">
        <f t="shared" si="2"/>
        <v>1</v>
      </c>
      <c r="W6" s="25" t="str">
        <f t="shared" si="3"/>
        <v>Jan2021</v>
      </c>
      <c r="X6" s="25" t="str">
        <f t="shared" si="4"/>
        <v>44198P0038</v>
      </c>
      <c r="AA6" s="5"/>
      <c r="AK6" s="3"/>
    </row>
    <row r="7" spans="1:37">
      <c r="A7" s="31">
        <v>44199</v>
      </c>
      <c r="B7" s="21" t="s">
        <v>23</v>
      </c>
      <c r="C7" s="32">
        <v>5</v>
      </c>
      <c r="D7" s="21" t="s">
        <v>70</v>
      </c>
      <c r="E7" s="21" t="s">
        <v>71</v>
      </c>
      <c r="F7" s="33">
        <v>0.43</v>
      </c>
      <c r="G7" s="21" t="s">
        <v>76</v>
      </c>
      <c r="H7" s="21" t="s">
        <v>119</v>
      </c>
      <c r="I7" s="22" t="s">
        <v>124</v>
      </c>
      <c r="J7" s="20">
        <v>44</v>
      </c>
      <c r="K7" s="20">
        <v>48.84</v>
      </c>
      <c r="L7" s="20">
        <v>220</v>
      </c>
      <c r="M7" s="20">
        <v>244.2</v>
      </c>
      <c r="N7" s="32">
        <v>3</v>
      </c>
      <c r="O7" s="21" t="s">
        <v>126</v>
      </c>
      <c r="P7" s="22">
        <v>2021</v>
      </c>
      <c r="Q7" s="19">
        <f t="shared" si="5"/>
        <v>105.006</v>
      </c>
      <c r="R7" s="20">
        <f t="shared" si="0"/>
        <v>4.8400000000000034</v>
      </c>
      <c r="S7" s="20">
        <f t="shared" si="1"/>
        <v>24.200000000000017</v>
      </c>
      <c r="T7" s="33">
        <f t="shared" si="6"/>
        <v>9.9099099099099169E-2</v>
      </c>
      <c r="U7" s="21" t="str">
        <f>IF([1]!Tabla1[[#This Row],[Total Buying Value]]&gt;=((2/3)*MAX([1]!Tabla1[Total Buying Value])),"Grande",IF([1]!Tabla1[[#This Row],[Total Buying Value]]&lt;=((1/3)*MAX([1]!Tabla1[Total Buying Value])),"Pequeña","Mediana"))</f>
        <v>Pequeña</v>
      </c>
      <c r="V7" s="22" t="b">
        <f t="shared" si="2"/>
        <v>0</v>
      </c>
      <c r="W7" s="21" t="str">
        <f t="shared" si="3"/>
        <v>Jan2021</v>
      </c>
      <c r="X7" s="21" t="str">
        <f t="shared" si="4"/>
        <v>44199P0004</v>
      </c>
      <c r="AA7" s="5"/>
      <c r="AK7" s="3"/>
    </row>
    <row r="8" spans="1:37">
      <c r="A8" s="34">
        <v>44200</v>
      </c>
      <c r="B8" s="25" t="s">
        <v>24</v>
      </c>
      <c r="C8" s="35">
        <v>12</v>
      </c>
      <c r="D8" s="25" t="s">
        <v>71</v>
      </c>
      <c r="E8" s="25" t="s">
        <v>71</v>
      </c>
      <c r="F8" s="36">
        <v>0.12</v>
      </c>
      <c r="G8" s="25" t="s">
        <v>77</v>
      </c>
      <c r="H8" s="25" t="s">
        <v>121</v>
      </c>
      <c r="I8" s="12" t="s">
        <v>125</v>
      </c>
      <c r="J8" s="24">
        <v>5</v>
      </c>
      <c r="K8" s="24">
        <v>6.7</v>
      </c>
      <c r="L8" s="24">
        <v>60</v>
      </c>
      <c r="M8" s="24">
        <v>80.400000000000006</v>
      </c>
      <c r="N8" s="35">
        <v>4</v>
      </c>
      <c r="O8" s="25" t="s">
        <v>126</v>
      </c>
      <c r="P8" s="12">
        <v>2021</v>
      </c>
      <c r="Q8" s="23">
        <f t="shared" si="5"/>
        <v>9.6479999999999997</v>
      </c>
      <c r="R8" s="24">
        <f t="shared" si="0"/>
        <v>1.7000000000000002</v>
      </c>
      <c r="S8" s="24">
        <f t="shared" si="1"/>
        <v>20.400000000000002</v>
      </c>
      <c r="T8" s="36">
        <f t="shared" si="6"/>
        <v>0.2537313432835821</v>
      </c>
      <c r="U8" s="25" t="str">
        <f>IF([1]!Tabla1[[#This Row],[Total Buying Value]]&gt;=((2/3)*MAX([1]!Tabla1[Total Buying Value])),"Grande",IF([1]!Tabla1[[#This Row],[Total Buying Value]]&lt;=((1/3)*MAX([1]!Tabla1[Total Buying Value])),"Pequeña","Mediana"))</f>
        <v>Mediana</v>
      </c>
      <c r="V8" s="12" t="b">
        <f t="shared" si="2"/>
        <v>0</v>
      </c>
      <c r="W8" s="25" t="str">
        <f t="shared" si="3"/>
        <v>Jan2021</v>
      </c>
      <c r="X8" s="25" t="str">
        <f t="shared" si="4"/>
        <v>44200P0035</v>
      </c>
      <c r="AA8" s="5"/>
      <c r="AK8" s="3"/>
    </row>
    <row r="9" spans="1:37">
      <c r="A9" s="31">
        <v>44205</v>
      </c>
      <c r="B9" s="21" t="s">
        <v>27</v>
      </c>
      <c r="C9" s="32">
        <v>4</v>
      </c>
      <c r="D9" s="21" t="s">
        <v>70</v>
      </c>
      <c r="E9" s="21" t="s">
        <v>71</v>
      </c>
      <c r="F9" s="33">
        <v>0.18</v>
      </c>
      <c r="G9" s="21" t="s">
        <v>100</v>
      </c>
      <c r="H9" s="21" t="s">
        <v>117</v>
      </c>
      <c r="I9" s="22" t="s">
        <v>125</v>
      </c>
      <c r="J9" s="20">
        <v>7</v>
      </c>
      <c r="K9" s="20">
        <v>8.33</v>
      </c>
      <c r="L9" s="20">
        <v>28</v>
      </c>
      <c r="M9" s="20">
        <v>33.32</v>
      </c>
      <c r="N9" s="32">
        <v>9</v>
      </c>
      <c r="O9" s="21" t="s">
        <v>126</v>
      </c>
      <c r="P9" s="22">
        <v>2021</v>
      </c>
      <c r="Q9" s="19">
        <f t="shared" si="5"/>
        <v>5.9976000000000003</v>
      </c>
      <c r="R9" s="20">
        <f t="shared" si="0"/>
        <v>1.33</v>
      </c>
      <c r="S9" s="20">
        <f t="shared" si="1"/>
        <v>5.32</v>
      </c>
      <c r="T9" s="33">
        <f t="shared" si="6"/>
        <v>0.1596638655462185</v>
      </c>
      <c r="U9" s="21" t="str">
        <f>IF([1]!Tabla1[[#This Row],[Total Buying Value]]&gt;=((2/3)*MAX([1]!Tabla1[Total Buying Value])),"Grande",IF([1]!Tabla1[[#This Row],[Total Buying Value]]&lt;=((1/3)*MAX([1]!Tabla1[Total Buying Value])),"Pequeña","Mediana"))</f>
        <v>Pequeña</v>
      </c>
      <c r="V9" s="22" t="b">
        <f t="shared" si="2"/>
        <v>0</v>
      </c>
      <c r="W9" s="21" t="str">
        <f t="shared" si="3"/>
        <v>Jan2021</v>
      </c>
      <c r="X9" s="21" t="str">
        <f t="shared" si="4"/>
        <v>44205P0025</v>
      </c>
      <c r="AA9" s="5"/>
      <c r="AK9" s="3"/>
    </row>
    <row r="10" spans="1:37">
      <c r="A10" s="31">
        <v>44205</v>
      </c>
      <c r="B10" s="21" t="s">
        <v>25</v>
      </c>
      <c r="C10" s="32">
        <v>1</v>
      </c>
      <c r="D10" s="21" t="s">
        <v>70</v>
      </c>
      <c r="E10" s="21" t="s">
        <v>138</v>
      </c>
      <c r="F10" s="33">
        <v>0.28000000000000003</v>
      </c>
      <c r="G10" s="21" t="s">
        <v>78</v>
      </c>
      <c r="H10" s="21" t="s">
        <v>121</v>
      </c>
      <c r="I10" s="22" t="s">
        <v>123</v>
      </c>
      <c r="J10" s="20">
        <v>93</v>
      </c>
      <c r="K10" s="20">
        <v>104.16</v>
      </c>
      <c r="L10" s="20">
        <v>93</v>
      </c>
      <c r="M10" s="20">
        <v>104.16</v>
      </c>
      <c r="N10" s="32">
        <v>9</v>
      </c>
      <c r="O10" s="21" t="s">
        <v>126</v>
      </c>
      <c r="P10" s="22">
        <v>2021</v>
      </c>
      <c r="Q10" s="19">
        <f t="shared" si="5"/>
        <v>29.164800000000003</v>
      </c>
      <c r="R10" s="20">
        <f t="shared" si="0"/>
        <v>11.159999999999997</v>
      </c>
      <c r="S10" s="20">
        <f t="shared" si="1"/>
        <v>11.159999999999997</v>
      </c>
      <c r="T10" s="33">
        <f t="shared" si="6"/>
        <v>0.10714285714285711</v>
      </c>
      <c r="U10" s="21" t="str">
        <f>IF([1]!Tabla1[[#This Row],[Total Buying Value]]&gt;=((2/3)*MAX([1]!Tabla1[Total Buying Value])),"Grande",IF([1]!Tabla1[[#This Row],[Total Buying Value]]&lt;=((1/3)*MAX([1]!Tabla1[Total Buying Value])),"Pequeña","Mediana"))</f>
        <v>Pequeña</v>
      </c>
      <c r="V10" s="22" t="b">
        <f t="shared" si="2"/>
        <v>1</v>
      </c>
      <c r="W10" s="21" t="str">
        <f t="shared" si="3"/>
        <v>Jan2021</v>
      </c>
      <c r="X10" s="21" t="str">
        <f t="shared" si="4"/>
        <v>44205P0031</v>
      </c>
      <c r="AA10" s="5"/>
      <c r="AK10" s="3"/>
    </row>
    <row r="11" spans="1:37">
      <c r="A11" s="34">
        <v>44205</v>
      </c>
      <c r="B11" s="25" t="s">
        <v>26</v>
      </c>
      <c r="C11" s="35">
        <v>8</v>
      </c>
      <c r="D11" s="25" t="s">
        <v>70</v>
      </c>
      <c r="E11" s="25" t="s">
        <v>138</v>
      </c>
      <c r="F11" s="36">
        <v>0.45</v>
      </c>
      <c r="G11" s="25" t="s">
        <v>79</v>
      </c>
      <c r="H11" s="25" t="s">
        <v>119</v>
      </c>
      <c r="I11" s="12" t="s">
        <v>123</v>
      </c>
      <c r="J11" s="24">
        <v>71</v>
      </c>
      <c r="K11" s="24">
        <v>80.94</v>
      </c>
      <c r="L11" s="24">
        <v>568</v>
      </c>
      <c r="M11" s="24">
        <v>647.52</v>
      </c>
      <c r="N11" s="35">
        <v>9</v>
      </c>
      <c r="O11" s="25" t="s">
        <v>126</v>
      </c>
      <c r="P11" s="12">
        <v>2021</v>
      </c>
      <c r="Q11" s="23">
        <f t="shared" si="5"/>
        <v>291.38400000000001</v>
      </c>
      <c r="R11" s="24">
        <f t="shared" si="0"/>
        <v>9.9399999999999977</v>
      </c>
      <c r="S11" s="24">
        <f t="shared" si="1"/>
        <v>79.519999999999982</v>
      </c>
      <c r="T11" s="36">
        <f t="shared" si="6"/>
        <v>0.12280701754385963</v>
      </c>
      <c r="U11" s="25" t="str">
        <f>IF([1]!Tabla1[[#This Row],[Total Buying Value]]&gt;=((2/3)*MAX([1]!Tabla1[Total Buying Value])),"Grande",IF([1]!Tabla1[[#This Row],[Total Buying Value]]&lt;=((1/3)*MAX([1]!Tabla1[Total Buying Value])),"Pequeña","Mediana"))</f>
        <v>Pequeña</v>
      </c>
      <c r="V11" s="12" t="b">
        <f t="shared" si="2"/>
        <v>1</v>
      </c>
      <c r="W11" s="25" t="str">
        <f t="shared" si="3"/>
        <v>Jan2021</v>
      </c>
      <c r="X11" s="25" t="str">
        <f t="shared" si="4"/>
        <v>44205P0003</v>
      </c>
      <c r="AA11" s="5"/>
      <c r="AK11" s="3"/>
    </row>
    <row r="12" spans="1:37">
      <c r="A12" s="34">
        <v>44207</v>
      </c>
      <c r="B12" s="25" t="s">
        <v>28</v>
      </c>
      <c r="C12" s="35">
        <v>3</v>
      </c>
      <c r="D12" s="25" t="s">
        <v>70</v>
      </c>
      <c r="E12" s="25" t="s">
        <v>138</v>
      </c>
      <c r="F12" s="36">
        <v>0.33</v>
      </c>
      <c r="G12" s="25" t="s">
        <v>93</v>
      </c>
      <c r="H12" s="25" t="s">
        <v>118</v>
      </c>
      <c r="I12" s="12" t="s">
        <v>123</v>
      </c>
      <c r="J12" s="24">
        <v>67</v>
      </c>
      <c r="K12" s="24">
        <v>85.76</v>
      </c>
      <c r="L12" s="24">
        <v>201</v>
      </c>
      <c r="M12" s="24">
        <v>257.27999999999997</v>
      </c>
      <c r="N12" s="35">
        <v>11</v>
      </c>
      <c r="O12" s="25" t="s">
        <v>126</v>
      </c>
      <c r="P12" s="12">
        <v>2021</v>
      </c>
      <c r="Q12" s="23">
        <f t="shared" si="5"/>
        <v>84.9024</v>
      </c>
      <c r="R12" s="24">
        <f t="shared" si="0"/>
        <v>18.760000000000005</v>
      </c>
      <c r="S12" s="24">
        <f t="shared" si="1"/>
        <v>56.280000000000015</v>
      </c>
      <c r="T12" s="36">
        <f t="shared" si="6"/>
        <v>0.21875000000000008</v>
      </c>
      <c r="U12" s="25" t="str">
        <f>IF([1]!Tabla1[[#This Row],[Total Buying Value]]&gt;=((2/3)*MAX([1]!Tabla1[Total Buying Value])),"Grande",IF([1]!Tabla1[[#This Row],[Total Buying Value]]&lt;=((1/3)*MAX([1]!Tabla1[Total Buying Value])),"Pequeña","Mediana"))</f>
        <v>Pequeña</v>
      </c>
      <c r="V12" s="12" t="b">
        <f t="shared" si="2"/>
        <v>1</v>
      </c>
      <c r="W12" s="25" t="str">
        <f t="shared" si="3"/>
        <v>Jan2021</v>
      </c>
      <c r="X12" s="25" t="str">
        <f t="shared" si="4"/>
        <v>44207P0037</v>
      </c>
      <c r="AA12" s="5"/>
      <c r="AK12" s="3"/>
    </row>
    <row r="13" spans="1:37">
      <c r="A13" s="31">
        <v>44207</v>
      </c>
      <c r="B13" s="21" t="s">
        <v>29</v>
      </c>
      <c r="C13" s="32">
        <v>4</v>
      </c>
      <c r="D13" s="21" t="s">
        <v>68</v>
      </c>
      <c r="E13" s="21" t="s">
        <v>71</v>
      </c>
      <c r="F13" s="33">
        <v>0.15</v>
      </c>
      <c r="G13" s="21" t="s">
        <v>113</v>
      </c>
      <c r="H13" s="21" t="s">
        <v>120</v>
      </c>
      <c r="I13" s="22" t="s">
        <v>123</v>
      </c>
      <c r="J13" s="20">
        <v>112</v>
      </c>
      <c r="K13" s="20">
        <v>146.72</v>
      </c>
      <c r="L13" s="20">
        <v>448</v>
      </c>
      <c r="M13" s="20">
        <v>586.88</v>
      </c>
      <c r="N13" s="32">
        <v>11</v>
      </c>
      <c r="O13" s="21" t="s">
        <v>126</v>
      </c>
      <c r="P13" s="22">
        <v>2021</v>
      </c>
      <c r="Q13" s="19">
        <f t="shared" si="5"/>
        <v>88.031999999999996</v>
      </c>
      <c r="R13" s="20">
        <f t="shared" si="0"/>
        <v>34.72</v>
      </c>
      <c r="S13" s="20">
        <f t="shared" si="1"/>
        <v>138.88</v>
      </c>
      <c r="T13" s="33">
        <f t="shared" si="6"/>
        <v>0.23664122137404581</v>
      </c>
      <c r="U13" s="21" t="str">
        <f>IF([1]!Tabla1[[#This Row],[Total Buying Value]]&gt;=((2/3)*MAX([1]!Tabla1[Total Buying Value])),"Grande",IF([1]!Tabla1[[#This Row],[Total Buying Value]]&lt;=((1/3)*MAX([1]!Tabla1[Total Buying Value])),"Pequeña","Mediana"))</f>
        <v>Pequeña</v>
      </c>
      <c r="V13" s="22" t="b">
        <f t="shared" si="2"/>
        <v>0</v>
      </c>
      <c r="W13" s="21" t="str">
        <f t="shared" si="3"/>
        <v>Jan2021</v>
      </c>
      <c r="X13" s="21" t="str">
        <f t="shared" si="4"/>
        <v>44207P0014</v>
      </c>
      <c r="AA13" s="5"/>
      <c r="AK13" s="3"/>
    </row>
    <row r="14" spans="1:37">
      <c r="A14" s="34">
        <v>44207</v>
      </c>
      <c r="B14" s="25" t="s">
        <v>30</v>
      </c>
      <c r="C14" s="35">
        <v>4</v>
      </c>
      <c r="D14" s="25" t="s">
        <v>70</v>
      </c>
      <c r="E14" s="25" t="s">
        <v>71</v>
      </c>
      <c r="F14" s="36">
        <v>0.23</v>
      </c>
      <c r="G14" s="25" t="s">
        <v>80</v>
      </c>
      <c r="H14" s="25" t="s">
        <v>118</v>
      </c>
      <c r="I14" s="12" t="s">
        <v>122</v>
      </c>
      <c r="J14" s="24">
        <v>120</v>
      </c>
      <c r="K14" s="24">
        <v>162</v>
      </c>
      <c r="L14" s="24">
        <v>480</v>
      </c>
      <c r="M14" s="24">
        <v>648</v>
      </c>
      <c r="N14" s="35">
        <v>11</v>
      </c>
      <c r="O14" s="25" t="s">
        <v>126</v>
      </c>
      <c r="P14" s="12">
        <v>2021</v>
      </c>
      <c r="Q14" s="23">
        <f t="shared" si="5"/>
        <v>149.04000000000002</v>
      </c>
      <c r="R14" s="24">
        <f t="shared" si="0"/>
        <v>42</v>
      </c>
      <c r="S14" s="24">
        <f t="shared" si="1"/>
        <v>168</v>
      </c>
      <c r="T14" s="36">
        <f t="shared" si="6"/>
        <v>0.25925925925925924</v>
      </c>
      <c r="U14" s="25" t="str">
        <f>IF([1]!Tabla1[[#This Row],[Total Buying Value]]&gt;=((2/3)*MAX([1]!Tabla1[Total Buying Value])),"Grande",IF([1]!Tabla1[[#This Row],[Total Buying Value]]&lt;=((1/3)*MAX([1]!Tabla1[Total Buying Value])),"Pequeña","Mediana"))</f>
        <v>Pequeña</v>
      </c>
      <c r="V14" s="12" t="b">
        <f t="shared" si="2"/>
        <v>0</v>
      </c>
      <c r="W14" s="25" t="str">
        <f t="shared" si="3"/>
        <v>Jan2021</v>
      </c>
      <c r="X14" s="25" t="str">
        <f t="shared" si="4"/>
        <v>44207P0042</v>
      </c>
      <c r="AA14" s="5"/>
      <c r="AK14" s="3"/>
    </row>
    <row r="15" spans="1:37">
      <c r="A15" s="31">
        <v>44208</v>
      </c>
      <c r="B15" s="21" t="s">
        <v>30</v>
      </c>
      <c r="C15" s="32">
        <v>10</v>
      </c>
      <c r="D15" s="21" t="s">
        <v>71</v>
      </c>
      <c r="E15" s="21" t="s">
        <v>138</v>
      </c>
      <c r="F15" s="33">
        <v>0.16</v>
      </c>
      <c r="G15" s="21" t="s">
        <v>80</v>
      </c>
      <c r="H15" s="21" t="s">
        <v>118</v>
      </c>
      <c r="I15" s="22" t="s">
        <v>122</v>
      </c>
      <c r="J15" s="20">
        <v>120</v>
      </c>
      <c r="K15" s="20">
        <v>162</v>
      </c>
      <c r="L15" s="20">
        <v>1200</v>
      </c>
      <c r="M15" s="20">
        <v>1620</v>
      </c>
      <c r="N15" s="32">
        <v>12</v>
      </c>
      <c r="O15" s="21" t="s">
        <v>126</v>
      </c>
      <c r="P15" s="22">
        <v>2021</v>
      </c>
      <c r="Q15" s="19">
        <f t="shared" si="5"/>
        <v>259.2</v>
      </c>
      <c r="R15" s="20">
        <f t="shared" si="0"/>
        <v>42</v>
      </c>
      <c r="S15" s="20">
        <f t="shared" si="1"/>
        <v>420</v>
      </c>
      <c r="T15" s="33">
        <f t="shared" si="6"/>
        <v>0.25925925925925924</v>
      </c>
      <c r="U15" s="21" t="str">
        <f>IF([1]!Tabla1[[#This Row],[Total Buying Value]]&gt;=((2/3)*MAX([1]!Tabla1[Total Buying Value])),"Grande",IF([1]!Tabla1[[#This Row],[Total Buying Value]]&lt;=((1/3)*MAX([1]!Tabla1[Total Buying Value])),"Pequeña","Mediana"))</f>
        <v>Pequeña</v>
      </c>
      <c r="V15" s="22" t="b">
        <f t="shared" si="2"/>
        <v>1</v>
      </c>
      <c r="W15" s="21" t="str">
        <f t="shared" si="3"/>
        <v>Jan2021</v>
      </c>
      <c r="X15" s="21" t="str">
        <f t="shared" si="4"/>
        <v>44208P0042</v>
      </c>
      <c r="AA15" s="5"/>
      <c r="AK15" s="3"/>
    </row>
    <row r="16" spans="1:37">
      <c r="A16" s="34">
        <v>44214</v>
      </c>
      <c r="B16" s="25" t="s">
        <v>31</v>
      </c>
      <c r="C16" s="35">
        <v>13</v>
      </c>
      <c r="D16" s="25" t="s">
        <v>70</v>
      </c>
      <c r="E16" s="25" t="s">
        <v>71</v>
      </c>
      <c r="F16" s="36">
        <v>0.51</v>
      </c>
      <c r="G16" s="25" t="s">
        <v>81</v>
      </c>
      <c r="H16" s="25" t="s">
        <v>118</v>
      </c>
      <c r="I16" s="12" t="s">
        <v>123</v>
      </c>
      <c r="J16" s="24">
        <v>76</v>
      </c>
      <c r="K16" s="24">
        <v>82.08</v>
      </c>
      <c r="L16" s="24">
        <v>988</v>
      </c>
      <c r="M16" s="24">
        <v>1067.04</v>
      </c>
      <c r="N16" s="35">
        <v>18</v>
      </c>
      <c r="O16" s="25" t="s">
        <v>126</v>
      </c>
      <c r="P16" s="12">
        <v>2021</v>
      </c>
      <c r="Q16" s="23">
        <f t="shared" si="5"/>
        <v>544.19039999999995</v>
      </c>
      <c r="R16" s="24">
        <f t="shared" si="0"/>
        <v>6.0799999999999983</v>
      </c>
      <c r="S16" s="24">
        <f t="shared" si="1"/>
        <v>79.039999999999978</v>
      </c>
      <c r="T16" s="33">
        <f t="shared" si="6"/>
        <v>7.4074074074074056E-2</v>
      </c>
      <c r="U16" s="25" t="str">
        <f>IF([1]!Tabla1[[#This Row],[Total Buying Value]]&gt;=((2/3)*MAX([1]!Tabla1[Total Buying Value])),"Grande",IF([1]!Tabla1[[#This Row],[Total Buying Value]]&lt;=((1/3)*MAX([1]!Tabla1[Total Buying Value])),"Pequeña","Mediana"))</f>
        <v>Pequeña</v>
      </c>
      <c r="V16" s="12" t="b">
        <f t="shared" si="2"/>
        <v>0</v>
      </c>
      <c r="W16" s="25" t="str">
        <f t="shared" si="3"/>
        <v>Jan2021</v>
      </c>
      <c r="X16" s="25" t="str">
        <f t="shared" si="4"/>
        <v>44214P0044</v>
      </c>
      <c r="AA16" s="5"/>
      <c r="AK16" s="3"/>
    </row>
    <row r="17" spans="1:37">
      <c r="A17" s="31">
        <v>44214</v>
      </c>
      <c r="B17" s="21" t="s">
        <v>32</v>
      </c>
      <c r="C17" s="32">
        <v>3</v>
      </c>
      <c r="D17" s="21" t="s">
        <v>71</v>
      </c>
      <c r="E17" s="21" t="s">
        <v>138</v>
      </c>
      <c r="F17" s="33">
        <v>0.09</v>
      </c>
      <c r="G17" s="21" t="s">
        <v>82</v>
      </c>
      <c r="H17" s="21" t="s">
        <v>117</v>
      </c>
      <c r="I17" s="22" t="s">
        <v>122</v>
      </c>
      <c r="J17" s="20">
        <v>141</v>
      </c>
      <c r="K17" s="20">
        <v>149</v>
      </c>
      <c r="L17" s="20">
        <v>423</v>
      </c>
      <c r="M17" s="20">
        <v>448.38</v>
      </c>
      <c r="N17" s="32">
        <v>18</v>
      </c>
      <c r="O17" s="21" t="s">
        <v>126</v>
      </c>
      <c r="P17" s="22">
        <v>2021</v>
      </c>
      <c r="Q17" s="19">
        <f t="shared" si="5"/>
        <v>40.354199999999999</v>
      </c>
      <c r="R17" s="20">
        <f t="shared" si="0"/>
        <v>8</v>
      </c>
      <c r="S17" s="20">
        <f t="shared" si="1"/>
        <v>24</v>
      </c>
      <c r="T17" s="33">
        <f t="shared" si="6"/>
        <v>5.3526027030643651E-2</v>
      </c>
      <c r="U17" s="21" t="str">
        <f>IF([1]!Tabla1[[#This Row],[Total Buying Value]]&gt;=((2/3)*MAX([1]!Tabla1[Total Buying Value])),"Grande",IF([1]!Tabla1[[#This Row],[Total Buying Value]]&lt;=((1/3)*MAX([1]!Tabla1[Total Buying Value])),"Pequeña","Mediana"))</f>
        <v>Mediana</v>
      </c>
      <c r="V17" s="22" t="b">
        <f t="shared" si="2"/>
        <v>1</v>
      </c>
      <c r="W17" s="21" t="str">
        <f t="shared" si="3"/>
        <v>Jan2021</v>
      </c>
      <c r="X17" s="21" t="str">
        <f t="shared" si="4"/>
        <v>44214P0023</v>
      </c>
      <c r="AA17" s="5"/>
      <c r="AK17" s="3"/>
    </row>
    <row r="18" spans="1:37">
      <c r="A18" s="34">
        <v>44215</v>
      </c>
      <c r="B18" s="25" t="s">
        <v>24</v>
      </c>
      <c r="C18" s="35">
        <v>6</v>
      </c>
      <c r="D18" s="25" t="s">
        <v>70</v>
      </c>
      <c r="E18" s="25" t="s">
        <v>138</v>
      </c>
      <c r="F18" s="36">
        <v>0.43</v>
      </c>
      <c r="G18" s="25" t="s">
        <v>77</v>
      </c>
      <c r="H18" s="25" t="s">
        <v>121</v>
      </c>
      <c r="I18" s="12" t="s">
        <v>125</v>
      </c>
      <c r="J18" s="24">
        <v>5</v>
      </c>
      <c r="K18" s="24">
        <v>6.7</v>
      </c>
      <c r="L18" s="24">
        <v>30</v>
      </c>
      <c r="M18" s="24">
        <v>40.200000000000003</v>
      </c>
      <c r="N18" s="35">
        <v>19</v>
      </c>
      <c r="O18" s="25" t="s">
        <v>126</v>
      </c>
      <c r="P18" s="12">
        <v>2021</v>
      </c>
      <c r="Q18" s="23">
        <f t="shared" si="5"/>
        <v>17.286000000000001</v>
      </c>
      <c r="R18" s="24">
        <f t="shared" si="0"/>
        <v>1.7000000000000002</v>
      </c>
      <c r="S18" s="24">
        <f t="shared" si="1"/>
        <v>10.200000000000001</v>
      </c>
      <c r="T18" s="36">
        <f t="shared" si="6"/>
        <v>0.2537313432835821</v>
      </c>
      <c r="U18" s="25" t="str">
        <f>IF([1]!Tabla1[[#This Row],[Total Buying Value]]&gt;=((2/3)*MAX([1]!Tabla1[Total Buying Value])),"Grande",IF([1]!Tabla1[[#This Row],[Total Buying Value]]&lt;=((1/3)*MAX([1]!Tabla1[Total Buying Value])),"Pequeña","Mediana"))</f>
        <v>Mediana</v>
      </c>
      <c r="V18" s="12" t="b">
        <f t="shared" si="2"/>
        <v>1</v>
      </c>
      <c r="W18" s="25" t="str">
        <f t="shared" si="3"/>
        <v>Jan2021</v>
      </c>
      <c r="X18" s="25" t="str">
        <f t="shared" si="4"/>
        <v>44215P0035</v>
      </c>
      <c r="AA18" s="5"/>
      <c r="AK18" s="3"/>
    </row>
    <row r="19" spans="1:37">
      <c r="A19" s="31">
        <v>44216</v>
      </c>
      <c r="B19" s="21" t="s">
        <v>33</v>
      </c>
      <c r="C19" s="32">
        <v>4</v>
      </c>
      <c r="D19" s="21" t="s">
        <v>70</v>
      </c>
      <c r="E19" s="21" t="s">
        <v>138</v>
      </c>
      <c r="F19" s="33">
        <v>0.45</v>
      </c>
      <c r="G19" s="21" t="s">
        <v>83</v>
      </c>
      <c r="H19" s="21" t="s">
        <v>121</v>
      </c>
      <c r="I19" s="22" t="s">
        <v>124</v>
      </c>
      <c r="J19" s="20">
        <v>55</v>
      </c>
      <c r="K19" s="20">
        <v>58.3</v>
      </c>
      <c r="L19" s="20">
        <v>220</v>
      </c>
      <c r="M19" s="20">
        <v>233.2</v>
      </c>
      <c r="N19" s="32">
        <v>20</v>
      </c>
      <c r="O19" s="21" t="s">
        <v>126</v>
      </c>
      <c r="P19" s="22">
        <v>2021</v>
      </c>
      <c r="Q19" s="19">
        <f t="shared" si="5"/>
        <v>104.94</v>
      </c>
      <c r="R19" s="20">
        <f t="shared" si="0"/>
        <v>3.2999999999999972</v>
      </c>
      <c r="S19" s="20">
        <f t="shared" si="1"/>
        <v>13.199999999999989</v>
      </c>
      <c r="T19" s="33">
        <f t="shared" si="6"/>
        <v>5.6603773584905613E-2</v>
      </c>
      <c r="U19" s="21" t="str">
        <f>IF([1]!Tabla1[[#This Row],[Total Buying Value]]&gt;=((2/3)*MAX([1]!Tabla1[Total Buying Value])),"Grande",IF([1]!Tabla1[[#This Row],[Total Buying Value]]&lt;=((1/3)*MAX([1]!Tabla1[Total Buying Value])),"Pequeña","Mediana"))</f>
        <v>Pequeña</v>
      </c>
      <c r="V19" s="22" t="b">
        <f t="shared" si="2"/>
        <v>1</v>
      </c>
      <c r="W19" s="21" t="str">
        <f t="shared" si="3"/>
        <v>Jan2021</v>
      </c>
      <c r="X19" s="21" t="str">
        <f t="shared" si="4"/>
        <v>44216P0034</v>
      </c>
      <c r="AA19" s="5"/>
      <c r="AK19" s="3"/>
    </row>
    <row r="20" spans="1:37">
      <c r="A20" s="34">
        <v>44216</v>
      </c>
      <c r="B20" s="25" t="s">
        <v>34</v>
      </c>
      <c r="C20" s="35">
        <v>4</v>
      </c>
      <c r="D20" s="25" t="s">
        <v>70</v>
      </c>
      <c r="E20" s="25" t="s">
        <v>138</v>
      </c>
      <c r="F20" s="36">
        <v>0.53</v>
      </c>
      <c r="G20" s="25" t="s">
        <v>84</v>
      </c>
      <c r="H20" s="25" t="s">
        <v>117</v>
      </c>
      <c r="I20" s="12" t="s">
        <v>124</v>
      </c>
      <c r="J20" s="24">
        <v>61</v>
      </c>
      <c r="K20" s="24">
        <v>76.25</v>
      </c>
      <c r="L20" s="24">
        <v>244</v>
      </c>
      <c r="M20" s="24">
        <v>305</v>
      </c>
      <c r="N20" s="35">
        <v>20</v>
      </c>
      <c r="O20" s="25" t="s">
        <v>126</v>
      </c>
      <c r="P20" s="12">
        <v>2021</v>
      </c>
      <c r="Q20" s="23">
        <f t="shared" si="5"/>
        <v>161.65</v>
      </c>
      <c r="R20" s="24">
        <f t="shared" si="0"/>
        <v>15.25</v>
      </c>
      <c r="S20" s="24">
        <f t="shared" si="1"/>
        <v>61</v>
      </c>
      <c r="T20" s="36">
        <f t="shared" si="6"/>
        <v>0.2</v>
      </c>
      <c r="U20" s="25" t="str">
        <f>IF([1]!Tabla1[[#This Row],[Total Buying Value]]&gt;=((2/3)*MAX([1]!Tabla1[Total Buying Value])),"Grande",IF([1]!Tabla1[[#This Row],[Total Buying Value]]&lt;=((1/3)*MAX([1]!Tabla1[Total Buying Value])),"Pequeña","Mediana"))</f>
        <v>Pequeña</v>
      </c>
      <c r="V20" s="12" t="b">
        <f t="shared" si="2"/>
        <v>1</v>
      </c>
      <c r="W20" s="25" t="str">
        <f t="shared" si="3"/>
        <v>Jan2021</v>
      </c>
      <c r="X20" s="25" t="str">
        <f t="shared" si="4"/>
        <v>44216P0020</v>
      </c>
      <c r="AA20" s="5"/>
      <c r="AK20" s="3"/>
    </row>
    <row r="21" spans="1:37">
      <c r="A21" s="31">
        <v>44217</v>
      </c>
      <c r="B21" s="21" t="s">
        <v>23</v>
      </c>
      <c r="C21" s="32">
        <v>15</v>
      </c>
      <c r="D21" s="21" t="s">
        <v>68</v>
      </c>
      <c r="E21" s="21" t="s">
        <v>138</v>
      </c>
      <c r="F21" s="33">
        <v>0.34</v>
      </c>
      <c r="G21" s="21" t="s">
        <v>76</v>
      </c>
      <c r="H21" s="21" t="s">
        <v>119</v>
      </c>
      <c r="I21" s="22" t="s">
        <v>124</v>
      </c>
      <c r="J21" s="20">
        <v>44</v>
      </c>
      <c r="K21" s="20">
        <v>48.84</v>
      </c>
      <c r="L21" s="20">
        <v>660</v>
      </c>
      <c r="M21" s="20">
        <v>732.6</v>
      </c>
      <c r="N21" s="32">
        <v>21</v>
      </c>
      <c r="O21" s="21" t="s">
        <v>126</v>
      </c>
      <c r="P21" s="22">
        <v>2021</v>
      </c>
      <c r="Q21" s="19">
        <f t="shared" si="5"/>
        <v>249.08400000000003</v>
      </c>
      <c r="R21" s="20">
        <f t="shared" si="0"/>
        <v>4.8400000000000034</v>
      </c>
      <c r="S21" s="20">
        <f t="shared" si="1"/>
        <v>72.600000000000051</v>
      </c>
      <c r="T21" s="33">
        <f t="shared" si="6"/>
        <v>9.9099099099099169E-2</v>
      </c>
      <c r="U21" s="21" t="str">
        <f>IF([1]!Tabla1[[#This Row],[Total Buying Value]]&gt;=((2/3)*MAX([1]!Tabla1[Total Buying Value])),"Grande",IF([1]!Tabla1[[#This Row],[Total Buying Value]]&lt;=((1/3)*MAX([1]!Tabla1[Total Buying Value])),"Pequeña","Mediana"))</f>
        <v>Pequeña</v>
      </c>
      <c r="V21" s="22" t="b">
        <f t="shared" si="2"/>
        <v>1</v>
      </c>
      <c r="W21" s="21" t="str">
        <f t="shared" si="3"/>
        <v>Jan2021</v>
      </c>
      <c r="X21" s="21" t="str">
        <f t="shared" si="4"/>
        <v>44217P0004</v>
      </c>
      <c r="AA21" s="5"/>
      <c r="AK21" s="3"/>
    </row>
    <row r="22" spans="1:37">
      <c r="A22" s="34">
        <v>44217</v>
      </c>
      <c r="B22" s="25" t="s">
        <v>26</v>
      </c>
      <c r="C22" s="35">
        <v>9</v>
      </c>
      <c r="D22" s="25" t="s">
        <v>70</v>
      </c>
      <c r="E22" s="25" t="s">
        <v>71</v>
      </c>
      <c r="F22" s="36">
        <v>0.28000000000000003</v>
      </c>
      <c r="G22" s="25" t="s">
        <v>79</v>
      </c>
      <c r="H22" s="25" t="s">
        <v>119</v>
      </c>
      <c r="I22" s="12" t="s">
        <v>123</v>
      </c>
      <c r="J22" s="24">
        <v>71</v>
      </c>
      <c r="K22" s="24">
        <v>80.94</v>
      </c>
      <c r="L22" s="24">
        <v>639</v>
      </c>
      <c r="M22" s="24">
        <v>728.46</v>
      </c>
      <c r="N22" s="35">
        <v>21</v>
      </c>
      <c r="O22" s="25" t="s">
        <v>126</v>
      </c>
      <c r="P22" s="12">
        <v>2021</v>
      </c>
      <c r="Q22" s="23">
        <f t="shared" si="5"/>
        <v>203.96880000000002</v>
      </c>
      <c r="R22" s="24">
        <f t="shared" si="0"/>
        <v>9.9399999999999977</v>
      </c>
      <c r="S22" s="24">
        <f t="shared" si="1"/>
        <v>89.45999999999998</v>
      </c>
      <c r="T22" s="36">
        <f t="shared" si="6"/>
        <v>0.12280701754385961</v>
      </c>
      <c r="U22" s="25" t="str">
        <f>IF([1]!Tabla1[[#This Row],[Total Buying Value]]&gt;=((2/3)*MAX([1]!Tabla1[Total Buying Value])),"Grande",IF([1]!Tabla1[[#This Row],[Total Buying Value]]&lt;=((1/3)*MAX([1]!Tabla1[Total Buying Value])),"Pequeña","Mediana"))</f>
        <v>Pequeña</v>
      </c>
      <c r="V22" s="12" t="b">
        <f t="shared" si="2"/>
        <v>0</v>
      </c>
      <c r="W22" s="25" t="str">
        <f t="shared" si="3"/>
        <v>Jan2021</v>
      </c>
      <c r="X22" s="25" t="str">
        <f t="shared" si="4"/>
        <v>44217P0003</v>
      </c>
      <c r="AA22" s="5"/>
      <c r="AK22" s="3"/>
    </row>
    <row r="23" spans="1:37">
      <c r="A23" s="31">
        <v>44217</v>
      </c>
      <c r="B23" s="21" t="s">
        <v>30</v>
      </c>
      <c r="C23" s="32">
        <v>6</v>
      </c>
      <c r="D23" s="21" t="s">
        <v>70</v>
      </c>
      <c r="E23" s="21" t="s">
        <v>71</v>
      </c>
      <c r="F23" s="33">
        <v>0</v>
      </c>
      <c r="G23" s="21" t="s">
        <v>80</v>
      </c>
      <c r="H23" s="21" t="s">
        <v>118</v>
      </c>
      <c r="I23" s="22" t="s">
        <v>122</v>
      </c>
      <c r="J23" s="20">
        <v>120</v>
      </c>
      <c r="K23" s="20">
        <v>162</v>
      </c>
      <c r="L23" s="20">
        <v>720</v>
      </c>
      <c r="M23" s="20">
        <v>972</v>
      </c>
      <c r="N23" s="32">
        <v>21</v>
      </c>
      <c r="O23" s="21" t="s">
        <v>126</v>
      </c>
      <c r="P23" s="22">
        <v>2021</v>
      </c>
      <c r="Q23" s="19">
        <f t="shared" si="5"/>
        <v>0</v>
      </c>
      <c r="R23" s="20">
        <f t="shared" si="0"/>
        <v>42</v>
      </c>
      <c r="S23" s="20">
        <f t="shared" si="1"/>
        <v>252</v>
      </c>
      <c r="T23" s="33">
        <f t="shared" si="6"/>
        <v>0.25925925925925924</v>
      </c>
      <c r="U23" s="21" t="str">
        <f>IF([1]!Tabla1[[#This Row],[Total Buying Value]]&gt;=((2/3)*MAX([1]!Tabla1[Total Buying Value])),"Grande",IF([1]!Tabla1[[#This Row],[Total Buying Value]]&lt;=((1/3)*MAX([1]!Tabla1[Total Buying Value])),"Pequeña","Mediana"))</f>
        <v>Pequeña</v>
      </c>
      <c r="V23" s="22" t="b">
        <f t="shared" si="2"/>
        <v>0</v>
      </c>
      <c r="W23" s="21" t="str">
        <f t="shared" si="3"/>
        <v>Jan2021</v>
      </c>
      <c r="X23" s="21" t="str">
        <f t="shared" si="4"/>
        <v>44217P0042</v>
      </c>
      <c r="AA23" s="5"/>
      <c r="AK23" s="3"/>
    </row>
    <row r="24" spans="1:37">
      <c r="A24" s="31">
        <v>44221</v>
      </c>
      <c r="B24" s="21" t="s">
        <v>24</v>
      </c>
      <c r="C24" s="32">
        <v>7</v>
      </c>
      <c r="D24" s="21" t="s">
        <v>70</v>
      </c>
      <c r="E24" s="21" t="s">
        <v>71</v>
      </c>
      <c r="F24" s="33">
        <v>0.25</v>
      </c>
      <c r="G24" s="21" t="s">
        <v>77</v>
      </c>
      <c r="H24" s="21" t="s">
        <v>121</v>
      </c>
      <c r="I24" s="22" t="s">
        <v>125</v>
      </c>
      <c r="J24" s="20">
        <v>5</v>
      </c>
      <c r="K24" s="20">
        <v>6.7</v>
      </c>
      <c r="L24" s="20">
        <v>35</v>
      </c>
      <c r="M24" s="20">
        <v>46.9</v>
      </c>
      <c r="N24" s="32">
        <v>25</v>
      </c>
      <c r="O24" s="21" t="s">
        <v>126</v>
      </c>
      <c r="P24" s="22">
        <v>2021</v>
      </c>
      <c r="Q24" s="19">
        <f t="shared" si="5"/>
        <v>11.725</v>
      </c>
      <c r="R24" s="20">
        <f t="shared" si="0"/>
        <v>1.7000000000000002</v>
      </c>
      <c r="S24" s="20">
        <f t="shared" si="1"/>
        <v>11.900000000000002</v>
      </c>
      <c r="T24" s="33">
        <f t="shared" si="6"/>
        <v>0.25373134328358216</v>
      </c>
      <c r="U24" s="21" t="str">
        <f>IF([1]!Tabla1[[#This Row],[Total Buying Value]]&gt;=((2/3)*MAX([1]!Tabla1[Total Buying Value])),"Grande",IF([1]!Tabla1[[#This Row],[Total Buying Value]]&lt;=((1/3)*MAX([1]!Tabla1[Total Buying Value])),"Pequeña","Mediana"))</f>
        <v>Pequeña</v>
      </c>
      <c r="V24" s="22" t="b">
        <f t="shared" si="2"/>
        <v>0</v>
      </c>
      <c r="W24" s="21" t="str">
        <f t="shared" si="3"/>
        <v>Jan2021</v>
      </c>
      <c r="X24" s="21" t="str">
        <f t="shared" si="4"/>
        <v>44221P0035</v>
      </c>
      <c r="AA24" s="5"/>
      <c r="AK24" s="3"/>
    </row>
    <row r="25" spans="1:37">
      <c r="A25" s="34">
        <v>44221</v>
      </c>
      <c r="B25" s="25" t="s">
        <v>33</v>
      </c>
      <c r="C25" s="35">
        <v>6</v>
      </c>
      <c r="D25" s="25" t="s">
        <v>70</v>
      </c>
      <c r="E25" s="25" t="s">
        <v>138</v>
      </c>
      <c r="F25" s="36">
        <v>0.13</v>
      </c>
      <c r="G25" s="25" t="s">
        <v>83</v>
      </c>
      <c r="H25" s="25" t="s">
        <v>121</v>
      </c>
      <c r="I25" s="12" t="s">
        <v>124</v>
      </c>
      <c r="J25" s="24">
        <v>55</v>
      </c>
      <c r="K25" s="24">
        <v>58.3</v>
      </c>
      <c r="L25" s="24">
        <v>330</v>
      </c>
      <c r="M25" s="24">
        <v>349.8</v>
      </c>
      <c r="N25" s="35">
        <v>25</v>
      </c>
      <c r="O25" s="25" t="s">
        <v>126</v>
      </c>
      <c r="P25" s="12">
        <v>2021</v>
      </c>
      <c r="Q25" s="23">
        <f t="shared" si="5"/>
        <v>45.474000000000004</v>
      </c>
      <c r="R25" s="24">
        <f t="shared" si="0"/>
        <v>3.2999999999999972</v>
      </c>
      <c r="S25" s="24">
        <f t="shared" si="1"/>
        <v>19.799999999999983</v>
      </c>
      <c r="T25" s="36">
        <f t="shared" si="6"/>
        <v>5.6603773584905613E-2</v>
      </c>
      <c r="U25" s="25" t="str">
        <f>IF([1]!Tabla1[[#This Row],[Total Buying Value]]&gt;=((2/3)*MAX([1]!Tabla1[Total Buying Value])),"Grande",IF([1]!Tabla1[[#This Row],[Total Buying Value]]&lt;=((1/3)*MAX([1]!Tabla1[Total Buying Value])),"Pequeña","Mediana"))</f>
        <v>Pequeña</v>
      </c>
      <c r="V25" s="12" t="b">
        <f t="shared" si="2"/>
        <v>1</v>
      </c>
      <c r="W25" s="25" t="str">
        <f t="shared" si="3"/>
        <v>Jan2021</v>
      </c>
      <c r="X25" s="25" t="str">
        <f t="shared" si="4"/>
        <v>44221P0034</v>
      </c>
      <c r="AA25" s="5"/>
      <c r="AK25" s="3"/>
    </row>
    <row r="26" spans="1:37">
      <c r="A26" s="34">
        <v>44221</v>
      </c>
      <c r="B26" s="25" t="s">
        <v>25</v>
      </c>
      <c r="C26" s="35">
        <v>14</v>
      </c>
      <c r="D26" s="25" t="s">
        <v>70</v>
      </c>
      <c r="E26" s="25" t="s">
        <v>71</v>
      </c>
      <c r="F26" s="36">
        <v>0.08</v>
      </c>
      <c r="G26" s="25" t="s">
        <v>78</v>
      </c>
      <c r="H26" s="25" t="s">
        <v>121</v>
      </c>
      <c r="I26" s="12" t="s">
        <v>123</v>
      </c>
      <c r="J26" s="24">
        <v>93</v>
      </c>
      <c r="K26" s="24">
        <v>104.16</v>
      </c>
      <c r="L26" s="24">
        <v>1302</v>
      </c>
      <c r="M26" s="24">
        <v>1458.24</v>
      </c>
      <c r="N26" s="35">
        <v>25</v>
      </c>
      <c r="O26" s="25" t="s">
        <v>126</v>
      </c>
      <c r="P26" s="12">
        <v>2021</v>
      </c>
      <c r="Q26" s="23">
        <f t="shared" si="5"/>
        <v>116.6592</v>
      </c>
      <c r="R26" s="24">
        <f t="shared" si="0"/>
        <v>11.159999999999997</v>
      </c>
      <c r="S26" s="24">
        <f t="shared" si="1"/>
        <v>156.23999999999995</v>
      </c>
      <c r="T26" s="36">
        <f t="shared" si="6"/>
        <v>0.10714285714285711</v>
      </c>
      <c r="U26" s="25" t="str">
        <f>IF([1]!Tabla1[[#This Row],[Total Buying Value]]&gt;=((2/3)*MAX([1]!Tabla1[Total Buying Value])),"Grande",IF([1]!Tabla1[[#This Row],[Total Buying Value]]&lt;=((1/3)*MAX([1]!Tabla1[Total Buying Value])),"Pequeña","Mediana"))</f>
        <v>Pequeña</v>
      </c>
      <c r="V26" s="12" t="b">
        <f t="shared" si="2"/>
        <v>0</v>
      </c>
      <c r="W26" s="25" t="str">
        <f t="shared" si="3"/>
        <v>Jan2021</v>
      </c>
      <c r="X26" s="25" t="str">
        <f t="shared" si="4"/>
        <v>44221P0031</v>
      </c>
      <c r="AA26" s="5"/>
      <c r="AK26" s="3"/>
    </row>
    <row r="27" spans="1:37">
      <c r="A27" s="31">
        <v>44222</v>
      </c>
      <c r="B27" s="21" t="s">
        <v>36</v>
      </c>
      <c r="C27" s="32">
        <v>7</v>
      </c>
      <c r="D27" s="21" t="s">
        <v>71</v>
      </c>
      <c r="E27" s="21" t="s">
        <v>71</v>
      </c>
      <c r="F27" s="33">
        <v>0.53</v>
      </c>
      <c r="G27" s="21" t="s">
        <v>86</v>
      </c>
      <c r="H27" s="21" t="s">
        <v>119</v>
      </c>
      <c r="I27" s="22" t="s">
        <v>123</v>
      </c>
      <c r="J27" s="20">
        <v>98</v>
      </c>
      <c r="K27" s="20">
        <v>103.88</v>
      </c>
      <c r="L27" s="20">
        <v>686</v>
      </c>
      <c r="M27" s="20">
        <v>727.16</v>
      </c>
      <c r="N27" s="32">
        <v>26</v>
      </c>
      <c r="O27" s="21" t="s">
        <v>126</v>
      </c>
      <c r="P27" s="22">
        <v>2021</v>
      </c>
      <c r="Q27" s="19">
        <f t="shared" si="5"/>
        <v>385.39479999999998</v>
      </c>
      <c r="R27" s="20">
        <f t="shared" si="0"/>
        <v>5.8799999999999955</v>
      </c>
      <c r="S27" s="20">
        <f t="shared" si="1"/>
        <v>41.159999999999968</v>
      </c>
      <c r="T27" s="33">
        <f t="shared" si="6"/>
        <v>5.660377358490562E-2</v>
      </c>
      <c r="U27" s="21" t="str">
        <f>IF([1]!Tabla1[[#This Row],[Total Buying Value]]&gt;=((2/3)*MAX([1]!Tabla1[Total Buying Value])),"Grande",IF([1]!Tabla1[[#This Row],[Total Buying Value]]&lt;=((1/3)*MAX([1]!Tabla1[Total Buying Value])),"Pequeña","Mediana"))</f>
        <v>Pequeña</v>
      </c>
      <c r="V27" s="22" t="b">
        <f t="shared" si="2"/>
        <v>0</v>
      </c>
      <c r="W27" s="21" t="str">
        <f t="shared" si="3"/>
        <v>Jan2021</v>
      </c>
      <c r="X27" s="21" t="str">
        <f t="shared" si="4"/>
        <v>44222P0001</v>
      </c>
      <c r="AA27" s="5"/>
      <c r="AK27" s="3"/>
    </row>
    <row r="28" spans="1:37">
      <c r="A28" s="31">
        <v>44222</v>
      </c>
      <c r="B28" s="21" t="s">
        <v>31</v>
      </c>
      <c r="C28" s="32">
        <v>9</v>
      </c>
      <c r="D28" s="21" t="s">
        <v>68</v>
      </c>
      <c r="E28" s="21" t="s">
        <v>138</v>
      </c>
      <c r="F28" s="33">
        <v>0.05</v>
      </c>
      <c r="G28" s="21" t="s">
        <v>81</v>
      </c>
      <c r="H28" s="21" t="s">
        <v>118</v>
      </c>
      <c r="I28" s="22" t="s">
        <v>123</v>
      </c>
      <c r="J28" s="20">
        <v>76</v>
      </c>
      <c r="K28" s="20">
        <v>82.08</v>
      </c>
      <c r="L28" s="20">
        <v>684</v>
      </c>
      <c r="M28" s="20">
        <v>738.72</v>
      </c>
      <c r="N28" s="32">
        <v>26</v>
      </c>
      <c r="O28" s="21" t="s">
        <v>126</v>
      </c>
      <c r="P28" s="22">
        <v>2021</v>
      </c>
      <c r="Q28" s="19">
        <f t="shared" si="5"/>
        <v>36.936</v>
      </c>
      <c r="R28" s="20">
        <f t="shared" si="0"/>
        <v>6.0799999999999983</v>
      </c>
      <c r="S28" s="20">
        <f t="shared" si="1"/>
        <v>54.719999999999985</v>
      </c>
      <c r="T28" s="33">
        <f t="shared" si="6"/>
        <v>7.4074074074074056E-2</v>
      </c>
      <c r="U28" s="21" t="str">
        <f>IF([1]!Tabla1[[#This Row],[Total Buying Value]]&gt;=((2/3)*MAX([1]!Tabla1[Total Buying Value])),"Grande",IF([1]!Tabla1[[#This Row],[Total Buying Value]]&lt;=((1/3)*MAX([1]!Tabla1[Total Buying Value])),"Pequeña","Mediana"))</f>
        <v>Pequeña</v>
      </c>
      <c r="V28" s="22" t="b">
        <f t="shared" si="2"/>
        <v>1</v>
      </c>
      <c r="W28" s="21" t="str">
        <f t="shared" si="3"/>
        <v>Jan2021</v>
      </c>
      <c r="X28" s="21" t="str">
        <f t="shared" si="4"/>
        <v>44222P0044</v>
      </c>
      <c r="AA28" s="5"/>
      <c r="AK28" s="3"/>
    </row>
    <row r="29" spans="1:37">
      <c r="A29" s="34">
        <v>44222</v>
      </c>
      <c r="B29" s="25" t="s">
        <v>35</v>
      </c>
      <c r="C29" s="35">
        <v>7</v>
      </c>
      <c r="D29" s="25" t="s">
        <v>71</v>
      </c>
      <c r="E29" s="25" t="s">
        <v>138</v>
      </c>
      <c r="F29" s="36">
        <v>0.53</v>
      </c>
      <c r="G29" s="25" t="s">
        <v>85</v>
      </c>
      <c r="H29" s="25" t="s">
        <v>119</v>
      </c>
      <c r="I29" s="12" t="s">
        <v>123</v>
      </c>
      <c r="J29" s="24">
        <v>75</v>
      </c>
      <c r="K29" s="24">
        <v>85.5</v>
      </c>
      <c r="L29" s="24">
        <v>525</v>
      </c>
      <c r="M29" s="24">
        <v>598.5</v>
      </c>
      <c r="N29" s="35">
        <v>26</v>
      </c>
      <c r="O29" s="25" t="s">
        <v>126</v>
      </c>
      <c r="P29" s="12">
        <v>2021</v>
      </c>
      <c r="Q29" s="23">
        <f t="shared" si="5"/>
        <v>317.20500000000004</v>
      </c>
      <c r="R29" s="24">
        <f t="shared" si="0"/>
        <v>10.5</v>
      </c>
      <c r="S29" s="24">
        <f t="shared" si="1"/>
        <v>73.5</v>
      </c>
      <c r="T29" s="36">
        <f t="shared" si="6"/>
        <v>0.12280701754385964</v>
      </c>
      <c r="U29" s="25" t="str">
        <f>IF([1]!Tabla1[[#This Row],[Total Buying Value]]&gt;=((2/3)*MAX([1]!Tabla1[Total Buying Value])),"Grande",IF([1]!Tabla1[[#This Row],[Total Buying Value]]&lt;=((1/3)*MAX([1]!Tabla1[Total Buying Value])),"Pequeña","Mediana"))</f>
        <v>Mediana</v>
      </c>
      <c r="V29" s="12" t="b">
        <f t="shared" si="2"/>
        <v>1</v>
      </c>
      <c r="W29" s="25" t="str">
        <f t="shared" si="3"/>
        <v>Jan2021</v>
      </c>
      <c r="X29" s="25" t="str">
        <f t="shared" si="4"/>
        <v>44222P0006</v>
      </c>
      <c r="AA29" s="5"/>
      <c r="AK29" s="3"/>
    </row>
    <row r="30" spans="1:37">
      <c r="A30" s="31">
        <v>44223</v>
      </c>
      <c r="B30" s="21" t="s">
        <v>38</v>
      </c>
      <c r="C30" s="32">
        <v>3</v>
      </c>
      <c r="D30" s="21" t="s">
        <v>68</v>
      </c>
      <c r="E30" s="21" t="s">
        <v>71</v>
      </c>
      <c r="F30" s="33">
        <v>0.22</v>
      </c>
      <c r="G30" s="21" t="s">
        <v>88</v>
      </c>
      <c r="H30" s="21" t="s">
        <v>121</v>
      </c>
      <c r="I30" s="22" t="s">
        <v>123</v>
      </c>
      <c r="J30" s="20">
        <v>89</v>
      </c>
      <c r="K30" s="20">
        <v>117.48</v>
      </c>
      <c r="L30" s="20">
        <v>267</v>
      </c>
      <c r="M30" s="20">
        <v>352.44</v>
      </c>
      <c r="N30" s="32">
        <v>27</v>
      </c>
      <c r="O30" s="21" t="s">
        <v>126</v>
      </c>
      <c r="P30" s="22">
        <v>2021</v>
      </c>
      <c r="Q30" s="19">
        <f t="shared" si="5"/>
        <v>77.536799999999999</v>
      </c>
      <c r="R30" s="20">
        <f t="shared" si="0"/>
        <v>28.480000000000004</v>
      </c>
      <c r="S30" s="20">
        <f t="shared" si="1"/>
        <v>85.440000000000012</v>
      </c>
      <c r="T30" s="33">
        <f t="shared" si="6"/>
        <v>0.24242424242424246</v>
      </c>
      <c r="U30" s="21" t="str">
        <f>IF([1]!Tabla1[[#This Row],[Total Buying Value]]&gt;=((2/3)*MAX([1]!Tabla1[Total Buying Value])),"Grande",IF([1]!Tabla1[[#This Row],[Total Buying Value]]&lt;=((1/3)*MAX([1]!Tabla1[Total Buying Value])),"Pequeña","Mediana"))</f>
        <v>Pequeña</v>
      </c>
      <c r="V30" s="22" t="b">
        <f t="shared" si="2"/>
        <v>0</v>
      </c>
      <c r="W30" s="21" t="str">
        <f t="shared" si="3"/>
        <v>Jan2021</v>
      </c>
      <c r="X30" s="21" t="str">
        <f t="shared" si="4"/>
        <v>44223P0032</v>
      </c>
      <c r="AA30" s="5"/>
      <c r="AK30" s="3"/>
    </row>
    <row r="31" spans="1:37">
      <c r="A31" s="34">
        <v>44223</v>
      </c>
      <c r="B31" s="25" t="s">
        <v>37</v>
      </c>
      <c r="C31" s="35">
        <v>7</v>
      </c>
      <c r="D31" s="25" t="s">
        <v>68</v>
      </c>
      <c r="E31" s="25" t="s">
        <v>71</v>
      </c>
      <c r="F31" s="36">
        <v>0.35</v>
      </c>
      <c r="G31" s="25" t="s">
        <v>87</v>
      </c>
      <c r="H31" s="25" t="s">
        <v>118</v>
      </c>
      <c r="I31" s="12" t="s">
        <v>123</v>
      </c>
      <c r="J31" s="24">
        <v>90</v>
      </c>
      <c r="K31" s="24">
        <v>115.2</v>
      </c>
      <c r="L31" s="24">
        <v>630</v>
      </c>
      <c r="M31" s="24">
        <v>806.4</v>
      </c>
      <c r="N31" s="35">
        <v>27</v>
      </c>
      <c r="O31" s="25" t="s">
        <v>126</v>
      </c>
      <c r="P31" s="12">
        <v>2021</v>
      </c>
      <c r="Q31" s="23">
        <f t="shared" si="5"/>
        <v>282.23999999999995</v>
      </c>
      <c r="R31" s="24">
        <f t="shared" si="0"/>
        <v>25.200000000000003</v>
      </c>
      <c r="S31" s="24">
        <f t="shared" si="1"/>
        <v>176.40000000000003</v>
      </c>
      <c r="T31" s="36">
        <f t="shared" si="6"/>
        <v>0.21875000000000006</v>
      </c>
      <c r="U31" s="25" t="str">
        <f>IF([1]!Tabla1[[#This Row],[Total Buying Value]]&gt;=((2/3)*MAX([1]!Tabla1[Total Buying Value])),"Grande",IF([1]!Tabla1[[#This Row],[Total Buying Value]]&lt;=((1/3)*MAX([1]!Tabla1[Total Buying Value])),"Pequeña","Mediana"))</f>
        <v>Pequeña</v>
      </c>
      <c r="V31" s="12" t="b">
        <f t="shared" si="2"/>
        <v>0</v>
      </c>
      <c r="W31" s="25" t="str">
        <f t="shared" si="3"/>
        <v>Jan2021</v>
      </c>
      <c r="X31" s="25" t="str">
        <f t="shared" si="4"/>
        <v>44223P0040</v>
      </c>
      <c r="AA31" s="5"/>
      <c r="AK31" s="3"/>
    </row>
    <row r="32" spans="1:37">
      <c r="A32" s="31">
        <v>44224</v>
      </c>
      <c r="B32" s="21" t="s">
        <v>39</v>
      </c>
      <c r="C32" s="32">
        <v>2</v>
      </c>
      <c r="D32" s="21" t="s">
        <v>70</v>
      </c>
      <c r="E32" s="21" t="s">
        <v>138</v>
      </c>
      <c r="F32" s="33">
        <v>0.28000000000000003</v>
      </c>
      <c r="G32" s="21" t="s">
        <v>89</v>
      </c>
      <c r="H32" s="21" t="s">
        <v>121</v>
      </c>
      <c r="I32" s="22" t="s">
        <v>124</v>
      </c>
      <c r="J32" s="20">
        <v>47</v>
      </c>
      <c r="K32" s="20">
        <v>53.11</v>
      </c>
      <c r="L32" s="20">
        <v>94</v>
      </c>
      <c r="M32" s="20">
        <v>106.22</v>
      </c>
      <c r="N32" s="32">
        <v>28</v>
      </c>
      <c r="O32" s="21" t="s">
        <v>126</v>
      </c>
      <c r="P32" s="22">
        <v>2021</v>
      </c>
      <c r="Q32" s="19">
        <f t="shared" si="5"/>
        <v>29.741600000000002</v>
      </c>
      <c r="R32" s="20">
        <f t="shared" si="0"/>
        <v>6.1099999999999994</v>
      </c>
      <c r="S32" s="20">
        <f t="shared" si="1"/>
        <v>12.219999999999999</v>
      </c>
      <c r="T32" s="33">
        <f t="shared" si="6"/>
        <v>0.1150442477876106</v>
      </c>
      <c r="U32" s="21" t="str">
        <f>IF([1]!Tabla1[[#This Row],[Total Buying Value]]&gt;=((2/3)*MAX([1]!Tabla1[Total Buying Value])),"Grande",IF([1]!Tabla1[[#This Row],[Total Buying Value]]&lt;=((1/3)*MAX([1]!Tabla1[Total Buying Value])),"Pequeña","Mediana"))</f>
        <v>Pequeña</v>
      </c>
      <c r="V32" s="22" t="b">
        <f t="shared" si="2"/>
        <v>1</v>
      </c>
      <c r="W32" s="21" t="str">
        <f t="shared" si="3"/>
        <v>Jan2021</v>
      </c>
      <c r="X32" s="21" t="str">
        <f t="shared" si="4"/>
        <v>44224P0029</v>
      </c>
      <c r="AA32" s="5"/>
      <c r="AK32" s="3"/>
    </row>
    <row r="33" spans="1:37">
      <c r="A33" s="34">
        <v>44224</v>
      </c>
      <c r="B33" s="25" t="s">
        <v>23</v>
      </c>
      <c r="C33" s="35">
        <v>10</v>
      </c>
      <c r="D33" s="25" t="s">
        <v>71</v>
      </c>
      <c r="E33" s="25" t="s">
        <v>138</v>
      </c>
      <c r="F33" s="36">
        <v>0.5</v>
      </c>
      <c r="G33" s="25" t="s">
        <v>76</v>
      </c>
      <c r="H33" s="25" t="s">
        <v>119</v>
      </c>
      <c r="I33" s="12" t="s">
        <v>124</v>
      </c>
      <c r="J33" s="24">
        <v>44</v>
      </c>
      <c r="K33" s="24">
        <v>48.84</v>
      </c>
      <c r="L33" s="24">
        <v>440</v>
      </c>
      <c r="M33" s="24">
        <v>488.4</v>
      </c>
      <c r="N33" s="35">
        <v>28</v>
      </c>
      <c r="O33" s="25" t="s">
        <v>126</v>
      </c>
      <c r="P33" s="12">
        <v>2021</v>
      </c>
      <c r="Q33" s="23">
        <f t="shared" si="5"/>
        <v>244.2</v>
      </c>
      <c r="R33" s="24">
        <f t="shared" si="0"/>
        <v>4.8400000000000034</v>
      </c>
      <c r="S33" s="24">
        <f t="shared" si="1"/>
        <v>48.400000000000034</v>
      </c>
      <c r="T33" s="36">
        <f t="shared" si="6"/>
        <v>9.9099099099099169E-2</v>
      </c>
      <c r="U33" s="25" t="str">
        <f>IF([1]!Tabla1[[#This Row],[Total Buying Value]]&gt;=((2/3)*MAX([1]!Tabla1[Total Buying Value])),"Grande",IF([1]!Tabla1[[#This Row],[Total Buying Value]]&lt;=((1/3)*MAX([1]!Tabla1[Total Buying Value])),"Pequeña","Mediana"))</f>
        <v>Pequeña</v>
      </c>
      <c r="V33" s="12" t="b">
        <f t="shared" si="2"/>
        <v>1</v>
      </c>
      <c r="W33" s="25" t="str">
        <f t="shared" si="3"/>
        <v>Jan2021</v>
      </c>
      <c r="X33" s="25" t="str">
        <f t="shared" si="4"/>
        <v>44224P0004</v>
      </c>
      <c r="AA33" s="5"/>
      <c r="AK33" s="3"/>
    </row>
    <row r="34" spans="1:37">
      <c r="A34" s="34">
        <v>44229</v>
      </c>
      <c r="B34" s="25" t="s">
        <v>40</v>
      </c>
      <c r="C34" s="35">
        <v>7</v>
      </c>
      <c r="D34" s="25" t="s">
        <v>71</v>
      </c>
      <c r="E34" s="25" t="s">
        <v>71</v>
      </c>
      <c r="F34" s="36">
        <v>0.24</v>
      </c>
      <c r="G34" s="25" t="s">
        <v>90</v>
      </c>
      <c r="H34" s="25" t="s">
        <v>120</v>
      </c>
      <c r="I34" s="12" t="s">
        <v>122</v>
      </c>
      <c r="J34" s="24">
        <v>148</v>
      </c>
      <c r="K34" s="24">
        <v>164.28</v>
      </c>
      <c r="L34" s="24">
        <v>1036</v>
      </c>
      <c r="M34" s="24">
        <v>1149.96</v>
      </c>
      <c r="N34" s="35">
        <v>2</v>
      </c>
      <c r="O34" s="25" t="s">
        <v>127</v>
      </c>
      <c r="P34" s="12">
        <v>2021</v>
      </c>
      <c r="Q34" s="23">
        <f t="shared" si="5"/>
        <v>275.99040000000002</v>
      </c>
      <c r="R34" s="24">
        <f t="shared" si="0"/>
        <v>16.28</v>
      </c>
      <c r="S34" s="24">
        <f t="shared" si="1"/>
        <v>113.96000000000001</v>
      </c>
      <c r="T34" s="36">
        <f t="shared" si="6"/>
        <v>9.90990990990991E-2</v>
      </c>
      <c r="U34" s="25" t="str">
        <f>IF([1]!Tabla1[[#This Row],[Total Buying Value]]&gt;=((2/3)*MAX([1]!Tabla1[Total Buying Value])),"Grande",IF([1]!Tabla1[[#This Row],[Total Buying Value]]&lt;=((1/3)*MAX([1]!Tabla1[Total Buying Value])),"Pequeña","Mediana"))</f>
        <v>Pequeña</v>
      </c>
      <c r="V34" s="12" t="b">
        <f t="shared" si="2"/>
        <v>0</v>
      </c>
      <c r="W34" s="25" t="str">
        <f t="shared" si="3"/>
        <v>Feb2021</v>
      </c>
      <c r="X34" s="25" t="str">
        <f t="shared" si="4"/>
        <v>44229P0010</v>
      </c>
      <c r="AA34" s="5"/>
      <c r="AK34" s="3"/>
    </row>
    <row r="35" spans="1:37">
      <c r="A35" s="34">
        <v>44230</v>
      </c>
      <c r="B35" s="25" t="s">
        <v>42</v>
      </c>
      <c r="C35" s="35">
        <v>2</v>
      </c>
      <c r="D35" s="25" t="s">
        <v>68</v>
      </c>
      <c r="E35" s="25" t="s">
        <v>138</v>
      </c>
      <c r="F35" s="36">
        <v>0.45</v>
      </c>
      <c r="G35" s="25" t="s">
        <v>92</v>
      </c>
      <c r="H35" s="25" t="s">
        <v>117</v>
      </c>
      <c r="I35" s="12" t="s">
        <v>122</v>
      </c>
      <c r="J35" s="24">
        <v>121</v>
      </c>
      <c r="K35" s="24">
        <v>141.57</v>
      </c>
      <c r="L35" s="24">
        <v>242</v>
      </c>
      <c r="M35" s="24">
        <v>283.14</v>
      </c>
      <c r="N35" s="35">
        <v>3</v>
      </c>
      <c r="O35" s="25" t="s">
        <v>127</v>
      </c>
      <c r="P35" s="12">
        <v>2021</v>
      </c>
      <c r="Q35" s="23">
        <f t="shared" si="5"/>
        <v>127.413</v>
      </c>
      <c r="R35" s="24">
        <f t="shared" si="0"/>
        <v>20.569999999999993</v>
      </c>
      <c r="S35" s="24">
        <f t="shared" si="1"/>
        <v>41.139999999999986</v>
      </c>
      <c r="T35" s="36">
        <f t="shared" si="6"/>
        <v>0.14529914529914525</v>
      </c>
      <c r="U35" s="25" t="str">
        <f>IF([1]!Tabla1[[#This Row],[Total Buying Value]]&gt;=((2/3)*MAX([1]!Tabla1[Total Buying Value])),"Grande",IF([1]!Tabla1[[#This Row],[Total Buying Value]]&lt;=((1/3)*MAX([1]!Tabla1[Total Buying Value])),"Pequeña","Mediana"))</f>
        <v>Mediana</v>
      </c>
      <c r="V35" s="12" t="b">
        <f t="shared" si="2"/>
        <v>1</v>
      </c>
      <c r="W35" s="25" t="str">
        <f t="shared" si="3"/>
        <v>Feb2021</v>
      </c>
      <c r="X35" s="25" t="str">
        <f t="shared" si="4"/>
        <v>44230P0022</v>
      </c>
      <c r="AA35" s="5"/>
      <c r="AK35" s="3"/>
    </row>
    <row r="36" spans="1:37">
      <c r="A36" s="31">
        <v>44230</v>
      </c>
      <c r="B36" s="21" t="s">
        <v>41</v>
      </c>
      <c r="C36" s="32">
        <v>13</v>
      </c>
      <c r="D36" s="21" t="s">
        <v>70</v>
      </c>
      <c r="E36" s="21" t="s">
        <v>71</v>
      </c>
      <c r="F36" s="33">
        <v>0.2</v>
      </c>
      <c r="G36" s="21" t="s">
        <v>91</v>
      </c>
      <c r="H36" s="21" t="s">
        <v>120</v>
      </c>
      <c r="I36" s="22" t="s">
        <v>125</v>
      </c>
      <c r="J36" s="20">
        <v>13</v>
      </c>
      <c r="K36" s="20">
        <v>16.64</v>
      </c>
      <c r="L36" s="20">
        <v>169</v>
      </c>
      <c r="M36" s="20">
        <v>216.32</v>
      </c>
      <c r="N36" s="32">
        <v>3</v>
      </c>
      <c r="O36" s="21" t="s">
        <v>127</v>
      </c>
      <c r="P36" s="22">
        <v>2021</v>
      </c>
      <c r="Q36" s="19">
        <f t="shared" si="5"/>
        <v>43.264000000000003</v>
      </c>
      <c r="R36" s="20">
        <f t="shared" si="0"/>
        <v>3.6400000000000006</v>
      </c>
      <c r="S36" s="20">
        <f t="shared" si="1"/>
        <v>47.320000000000007</v>
      </c>
      <c r="T36" s="33">
        <f t="shared" si="6"/>
        <v>0.21875000000000003</v>
      </c>
      <c r="U36" s="21" t="str">
        <f>IF([1]!Tabla1[[#This Row],[Total Buying Value]]&gt;=((2/3)*MAX([1]!Tabla1[Total Buying Value])),"Grande",IF([1]!Tabla1[[#This Row],[Total Buying Value]]&lt;=((1/3)*MAX([1]!Tabla1[Total Buying Value])),"Pequeña","Mediana"))</f>
        <v>Pequeña</v>
      </c>
      <c r="V36" s="22" t="b">
        <f t="shared" si="2"/>
        <v>0</v>
      </c>
      <c r="W36" s="21" t="str">
        <f t="shared" si="3"/>
        <v>Feb2021</v>
      </c>
      <c r="X36" s="21" t="str">
        <f t="shared" si="4"/>
        <v>44230P0016</v>
      </c>
      <c r="AA36" s="5"/>
      <c r="AK36" s="3"/>
    </row>
    <row r="37" spans="1:37">
      <c r="A37" s="31">
        <v>44231</v>
      </c>
      <c r="B37" s="21" t="s">
        <v>28</v>
      </c>
      <c r="C37" s="32">
        <v>4</v>
      </c>
      <c r="D37" s="21" t="s">
        <v>71</v>
      </c>
      <c r="E37" s="21" t="s">
        <v>71</v>
      </c>
      <c r="F37" s="33">
        <v>0.06</v>
      </c>
      <c r="G37" s="21" t="s">
        <v>93</v>
      </c>
      <c r="H37" s="21" t="s">
        <v>118</v>
      </c>
      <c r="I37" s="22" t="s">
        <v>123</v>
      </c>
      <c r="J37" s="20">
        <v>67</v>
      </c>
      <c r="K37" s="20">
        <v>85.76</v>
      </c>
      <c r="L37" s="20">
        <v>268</v>
      </c>
      <c r="M37" s="20">
        <v>343.04</v>
      </c>
      <c r="N37" s="32">
        <v>4</v>
      </c>
      <c r="O37" s="21" t="s">
        <v>127</v>
      </c>
      <c r="P37" s="22">
        <v>2021</v>
      </c>
      <c r="Q37" s="19">
        <f t="shared" si="5"/>
        <v>20.5824</v>
      </c>
      <c r="R37" s="20">
        <f t="shared" si="0"/>
        <v>18.760000000000005</v>
      </c>
      <c r="S37" s="20">
        <f t="shared" si="1"/>
        <v>75.04000000000002</v>
      </c>
      <c r="T37" s="33">
        <f t="shared" si="6"/>
        <v>0.21875000000000006</v>
      </c>
      <c r="U37" s="21" t="str">
        <f>IF([1]!Tabla1[[#This Row],[Total Buying Value]]&gt;=((2/3)*MAX([1]!Tabla1[Total Buying Value])),"Grande",IF([1]!Tabla1[[#This Row],[Total Buying Value]]&lt;=((1/3)*MAX([1]!Tabla1[Total Buying Value])),"Pequeña","Mediana"))</f>
        <v>Pequeña</v>
      </c>
      <c r="V37" s="22" t="b">
        <f t="shared" si="2"/>
        <v>0</v>
      </c>
      <c r="W37" s="21" t="str">
        <f t="shared" si="3"/>
        <v>Feb2021</v>
      </c>
      <c r="X37" s="21" t="str">
        <f t="shared" si="4"/>
        <v>44231P0037</v>
      </c>
      <c r="AA37" s="5"/>
      <c r="AK37" s="3"/>
    </row>
    <row r="38" spans="1:37">
      <c r="A38" s="31">
        <v>44232</v>
      </c>
      <c r="B38" s="21" t="s">
        <v>44</v>
      </c>
      <c r="C38" s="32">
        <v>1</v>
      </c>
      <c r="D38" s="21" t="s">
        <v>70</v>
      </c>
      <c r="E38" s="21" t="s">
        <v>138</v>
      </c>
      <c r="F38" s="33">
        <v>0.37</v>
      </c>
      <c r="G38" s="21" t="s">
        <v>95</v>
      </c>
      <c r="H38" s="21" t="s">
        <v>119</v>
      </c>
      <c r="I38" s="22" t="s">
        <v>122</v>
      </c>
      <c r="J38" s="20">
        <v>133</v>
      </c>
      <c r="K38" s="20">
        <v>155.61000000000001</v>
      </c>
      <c r="L38" s="20">
        <v>133</v>
      </c>
      <c r="M38" s="20">
        <v>155.61000000000001</v>
      </c>
      <c r="N38" s="32">
        <v>5</v>
      </c>
      <c r="O38" s="21" t="s">
        <v>127</v>
      </c>
      <c r="P38" s="22">
        <v>2021</v>
      </c>
      <c r="Q38" s="19">
        <f t="shared" si="5"/>
        <v>57.575700000000005</v>
      </c>
      <c r="R38" s="20">
        <f t="shared" si="0"/>
        <v>22.610000000000014</v>
      </c>
      <c r="S38" s="20">
        <f t="shared" si="1"/>
        <v>22.610000000000014</v>
      </c>
      <c r="T38" s="33">
        <f t="shared" si="6"/>
        <v>0.14529914529914537</v>
      </c>
      <c r="U38" s="21" t="str">
        <f>IF([1]!Tabla1[[#This Row],[Total Buying Value]]&gt;=((2/3)*MAX([1]!Tabla1[Total Buying Value])),"Grande",IF([1]!Tabla1[[#This Row],[Total Buying Value]]&lt;=((1/3)*MAX([1]!Tabla1[Total Buying Value])),"Pequeña","Mediana"))</f>
        <v>Pequeña</v>
      </c>
      <c r="V38" s="22" t="b">
        <f t="shared" si="2"/>
        <v>1</v>
      </c>
      <c r="W38" s="21" t="str">
        <f t="shared" si="3"/>
        <v>Feb2021</v>
      </c>
      <c r="X38" s="21" t="str">
        <f t="shared" si="4"/>
        <v>44232P0005</v>
      </c>
      <c r="AA38" s="5"/>
      <c r="AK38" s="3"/>
    </row>
    <row r="39" spans="1:37">
      <c r="A39" s="34">
        <v>44232</v>
      </c>
      <c r="B39" s="25" t="s">
        <v>43</v>
      </c>
      <c r="C39" s="35">
        <v>7</v>
      </c>
      <c r="D39" s="25" t="s">
        <v>71</v>
      </c>
      <c r="E39" s="25" t="s">
        <v>138</v>
      </c>
      <c r="F39" s="36">
        <v>0.37</v>
      </c>
      <c r="G39" s="25" t="s">
        <v>94</v>
      </c>
      <c r="H39" s="25" t="s">
        <v>118</v>
      </c>
      <c r="I39" s="12" t="s">
        <v>123</v>
      </c>
      <c r="J39" s="24">
        <v>67</v>
      </c>
      <c r="K39" s="24">
        <v>83.08</v>
      </c>
      <c r="L39" s="24">
        <v>469</v>
      </c>
      <c r="M39" s="24">
        <v>581.55999999999995</v>
      </c>
      <c r="N39" s="35">
        <v>5</v>
      </c>
      <c r="O39" s="25" t="s">
        <v>127</v>
      </c>
      <c r="P39" s="12">
        <v>2021</v>
      </c>
      <c r="Q39" s="23">
        <f t="shared" si="5"/>
        <v>215.17719999999997</v>
      </c>
      <c r="R39" s="24">
        <f t="shared" si="0"/>
        <v>16.079999999999998</v>
      </c>
      <c r="S39" s="24">
        <f t="shared" si="1"/>
        <v>112.55999999999999</v>
      </c>
      <c r="T39" s="36">
        <f t="shared" si="6"/>
        <v>0.19354838709677419</v>
      </c>
      <c r="U39" s="25" t="str">
        <f>IF([1]!Tabla1[[#This Row],[Total Buying Value]]&gt;=((2/3)*MAX([1]!Tabla1[Total Buying Value])),"Grande",IF([1]!Tabla1[[#This Row],[Total Buying Value]]&lt;=((1/3)*MAX([1]!Tabla1[Total Buying Value])),"Pequeña","Mediana"))</f>
        <v>Pequeña</v>
      </c>
      <c r="V39" s="12" t="b">
        <f t="shared" si="2"/>
        <v>1</v>
      </c>
      <c r="W39" s="25" t="str">
        <f t="shared" si="3"/>
        <v>Feb2021</v>
      </c>
      <c r="X39" s="25" t="str">
        <f t="shared" si="4"/>
        <v>44232P0043</v>
      </c>
      <c r="AA39" s="5"/>
      <c r="AK39" s="3"/>
    </row>
    <row r="40" spans="1:37">
      <c r="A40" s="34">
        <v>44232</v>
      </c>
      <c r="B40" s="25" t="s">
        <v>43</v>
      </c>
      <c r="C40" s="35">
        <v>9</v>
      </c>
      <c r="D40" s="25" t="s">
        <v>70</v>
      </c>
      <c r="E40" s="25" t="s">
        <v>138</v>
      </c>
      <c r="F40" s="36">
        <v>0.5</v>
      </c>
      <c r="G40" s="25" t="s">
        <v>94</v>
      </c>
      <c r="H40" s="25" t="s">
        <v>118</v>
      </c>
      <c r="I40" s="12" t="s">
        <v>123</v>
      </c>
      <c r="J40" s="24">
        <v>67</v>
      </c>
      <c r="K40" s="24">
        <v>83.08</v>
      </c>
      <c r="L40" s="24">
        <v>603</v>
      </c>
      <c r="M40" s="24">
        <v>747.72</v>
      </c>
      <c r="N40" s="35">
        <v>5</v>
      </c>
      <c r="O40" s="25" t="s">
        <v>127</v>
      </c>
      <c r="P40" s="12">
        <v>2021</v>
      </c>
      <c r="Q40" s="23">
        <f t="shared" si="5"/>
        <v>373.86</v>
      </c>
      <c r="R40" s="24">
        <f t="shared" si="0"/>
        <v>16.079999999999998</v>
      </c>
      <c r="S40" s="24">
        <f t="shared" si="1"/>
        <v>144.71999999999997</v>
      </c>
      <c r="T40" s="36">
        <f t="shared" si="6"/>
        <v>0.19354838709677416</v>
      </c>
      <c r="U40" s="25" t="str">
        <f>IF([1]!Tabla1[[#This Row],[Total Buying Value]]&gt;=((2/3)*MAX([1]!Tabla1[Total Buying Value])),"Grande",IF([1]!Tabla1[[#This Row],[Total Buying Value]]&lt;=((1/3)*MAX([1]!Tabla1[Total Buying Value])),"Pequeña","Mediana"))</f>
        <v>Pequeña</v>
      </c>
      <c r="V40" s="12" t="b">
        <f t="shared" si="2"/>
        <v>1</v>
      </c>
      <c r="W40" s="25" t="str">
        <f t="shared" si="3"/>
        <v>Feb2021</v>
      </c>
      <c r="X40" s="25" t="str">
        <f t="shared" si="4"/>
        <v>44232P0043</v>
      </c>
      <c r="AA40" s="5"/>
      <c r="AK40" s="3"/>
    </row>
    <row r="41" spans="1:37">
      <c r="A41" s="31">
        <v>44233</v>
      </c>
      <c r="B41" s="21" t="s">
        <v>24</v>
      </c>
      <c r="C41" s="32">
        <v>1</v>
      </c>
      <c r="D41" s="21" t="s">
        <v>70</v>
      </c>
      <c r="E41" s="21" t="s">
        <v>138</v>
      </c>
      <c r="F41" s="33">
        <v>0.47</v>
      </c>
      <c r="G41" s="21" t="s">
        <v>77</v>
      </c>
      <c r="H41" s="21" t="s">
        <v>121</v>
      </c>
      <c r="I41" s="22" t="s">
        <v>125</v>
      </c>
      <c r="J41" s="20">
        <v>5</v>
      </c>
      <c r="K41" s="20">
        <v>6.7</v>
      </c>
      <c r="L41" s="20">
        <v>5</v>
      </c>
      <c r="M41" s="20">
        <v>6.7</v>
      </c>
      <c r="N41" s="32">
        <v>6</v>
      </c>
      <c r="O41" s="21" t="s">
        <v>127</v>
      </c>
      <c r="P41" s="22">
        <v>2021</v>
      </c>
      <c r="Q41" s="19">
        <f t="shared" si="5"/>
        <v>3.149</v>
      </c>
      <c r="R41" s="20">
        <f t="shared" si="0"/>
        <v>1.7000000000000002</v>
      </c>
      <c r="S41" s="20">
        <f t="shared" si="1"/>
        <v>1.7000000000000002</v>
      </c>
      <c r="T41" s="33">
        <f t="shared" si="6"/>
        <v>0.2537313432835821</v>
      </c>
      <c r="U41" s="21" t="str">
        <f>IF([1]!Tabla1[[#This Row],[Total Buying Value]]&gt;=((2/3)*MAX([1]!Tabla1[Total Buying Value])),"Grande",IF([1]!Tabla1[[#This Row],[Total Buying Value]]&lt;=((1/3)*MAX([1]!Tabla1[Total Buying Value])),"Pequeña","Mediana"))</f>
        <v>Pequeña</v>
      </c>
      <c r="V41" s="22" t="b">
        <f t="shared" si="2"/>
        <v>1</v>
      </c>
      <c r="W41" s="21" t="str">
        <f t="shared" si="3"/>
        <v>Feb2021</v>
      </c>
      <c r="X41" s="21" t="str">
        <f t="shared" si="4"/>
        <v>44233P0035</v>
      </c>
      <c r="AA41" s="5"/>
      <c r="AK41" s="3"/>
    </row>
    <row r="42" spans="1:37">
      <c r="A42" s="34">
        <v>44236</v>
      </c>
      <c r="B42" s="25" t="s">
        <v>33</v>
      </c>
      <c r="C42" s="35">
        <v>14</v>
      </c>
      <c r="D42" s="25" t="s">
        <v>70</v>
      </c>
      <c r="E42" s="25" t="s">
        <v>71</v>
      </c>
      <c r="F42" s="36">
        <v>0.02</v>
      </c>
      <c r="G42" s="25" t="s">
        <v>83</v>
      </c>
      <c r="H42" s="25" t="s">
        <v>121</v>
      </c>
      <c r="I42" s="12" t="s">
        <v>124</v>
      </c>
      <c r="J42" s="24">
        <v>55</v>
      </c>
      <c r="K42" s="24">
        <v>58.3</v>
      </c>
      <c r="L42" s="24">
        <v>770</v>
      </c>
      <c r="M42" s="24">
        <v>816.19999999999993</v>
      </c>
      <c r="N42" s="35">
        <v>9</v>
      </c>
      <c r="O42" s="25" t="s">
        <v>127</v>
      </c>
      <c r="P42" s="12">
        <v>2021</v>
      </c>
      <c r="Q42" s="23">
        <f t="shared" si="5"/>
        <v>16.323999999999998</v>
      </c>
      <c r="R42" s="24">
        <f t="shared" si="0"/>
        <v>3.2999999999999972</v>
      </c>
      <c r="S42" s="24">
        <f t="shared" si="1"/>
        <v>46.19999999999996</v>
      </c>
      <c r="T42" s="36">
        <f t="shared" si="6"/>
        <v>5.6603773584905613E-2</v>
      </c>
      <c r="U42" s="25" t="str">
        <f>IF([1]!Tabla1[[#This Row],[Total Buying Value]]&gt;=((2/3)*MAX([1]!Tabla1[Total Buying Value])),"Grande",IF([1]!Tabla1[[#This Row],[Total Buying Value]]&lt;=((1/3)*MAX([1]!Tabla1[Total Buying Value])),"Pequeña","Mediana"))</f>
        <v>Pequeña</v>
      </c>
      <c r="V42" s="12" t="b">
        <f t="shared" si="2"/>
        <v>0</v>
      </c>
      <c r="W42" s="25" t="str">
        <f t="shared" si="3"/>
        <v>Feb2021</v>
      </c>
      <c r="X42" s="25" t="str">
        <f t="shared" si="4"/>
        <v>44236P0034</v>
      </c>
      <c r="AA42" s="5"/>
      <c r="AK42" s="3"/>
    </row>
    <row r="43" spans="1:37">
      <c r="A43" s="34">
        <v>44239</v>
      </c>
      <c r="B43" s="25" t="s">
        <v>32</v>
      </c>
      <c r="C43" s="35">
        <v>9</v>
      </c>
      <c r="D43" s="25" t="s">
        <v>71</v>
      </c>
      <c r="E43" s="25" t="s">
        <v>138</v>
      </c>
      <c r="F43" s="36">
        <v>0.44</v>
      </c>
      <c r="G43" s="25" t="s">
        <v>82</v>
      </c>
      <c r="H43" s="25" t="s">
        <v>117</v>
      </c>
      <c r="I43" s="12" t="s">
        <v>122</v>
      </c>
      <c r="J43" s="24">
        <v>141</v>
      </c>
      <c r="K43" s="24">
        <v>149.46</v>
      </c>
      <c r="L43" s="24">
        <v>1269</v>
      </c>
      <c r="M43" s="24">
        <v>1345.14</v>
      </c>
      <c r="N43" s="35">
        <v>12</v>
      </c>
      <c r="O43" s="25" t="s">
        <v>127</v>
      </c>
      <c r="P43" s="12">
        <v>2021</v>
      </c>
      <c r="Q43" s="23">
        <f t="shared" si="5"/>
        <v>591.86160000000007</v>
      </c>
      <c r="R43" s="24">
        <f t="shared" si="0"/>
        <v>8.460000000000008</v>
      </c>
      <c r="S43" s="24">
        <f t="shared" si="1"/>
        <v>76.140000000000072</v>
      </c>
      <c r="T43" s="36">
        <f t="shared" si="6"/>
        <v>5.660377358490571E-2</v>
      </c>
      <c r="U43" s="25" t="str">
        <f>IF([1]!Tabla1[[#This Row],[Total Buying Value]]&gt;=((2/3)*MAX([1]!Tabla1[Total Buying Value])),"Grande",IF([1]!Tabla1[[#This Row],[Total Buying Value]]&lt;=((1/3)*MAX([1]!Tabla1[Total Buying Value])),"Pequeña","Mediana"))</f>
        <v>Mediana</v>
      </c>
      <c r="V43" s="12" t="b">
        <f t="shared" si="2"/>
        <v>1</v>
      </c>
      <c r="W43" s="25" t="str">
        <f t="shared" si="3"/>
        <v>Feb2021</v>
      </c>
      <c r="X43" s="25" t="str">
        <f t="shared" si="4"/>
        <v>44239P0023</v>
      </c>
      <c r="AA43" s="5"/>
      <c r="AK43" s="3"/>
    </row>
    <row r="44" spans="1:37">
      <c r="A44" s="31">
        <v>44239</v>
      </c>
      <c r="B44" s="21" t="s">
        <v>45</v>
      </c>
      <c r="C44" s="32">
        <v>7</v>
      </c>
      <c r="D44" s="21" t="s">
        <v>70</v>
      </c>
      <c r="E44" s="21" t="s">
        <v>138</v>
      </c>
      <c r="F44" s="33">
        <v>0.49</v>
      </c>
      <c r="G44" s="21" t="s">
        <v>96</v>
      </c>
      <c r="H44" s="21" t="s">
        <v>119</v>
      </c>
      <c r="I44" s="22" t="s">
        <v>123</v>
      </c>
      <c r="J44" s="20">
        <v>83</v>
      </c>
      <c r="K44" s="20">
        <v>94.62</v>
      </c>
      <c r="L44" s="20">
        <v>581</v>
      </c>
      <c r="M44" s="20">
        <v>662.34</v>
      </c>
      <c r="N44" s="32">
        <v>12</v>
      </c>
      <c r="O44" s="21" t="s">
        <v>127</v>
      </c>
      <c r="P44" s="22">
        <v>2021</v>
      </c>
      <c r="Q44" s="19">
        <f t="shared" si="5"/>
        <v>324.54660000000001</v>
      </c>
      <c r="R44" s="20">
        <f t="shared" si="0"/>
        <v>11.620000000000005</v>
      </c>
      <c r="S44" s="20">
        <f t="shared" si="1"/>
        <v>81.340000000000032</v>
      </c>
      <c r="T44" s="33">
        <f t="shared" si="6"/>
        <v>0.1228070175438597</v>
      </c>
      <c r="U44" s="21" t="str">
        <f>IF([1]!Tabla1[[#This Row],[Total Buying Value]]&gt;=((2/3)*MAX([1]!Tabla1[Total Buying Value])),"Grande",IF([1]!Tabla1[[#This Row],[Total Buying Value]]&lt;=((1/3)*MAX([1]!Tabla1[Total Buying Value])),"Pequeña","Mediana"))</f>
        <v>Pequeña</v>
      </c>
      <c r="V44" s="22" t="b">
        <f t="shared" si="2"/>
        <v>1</v>
      </c>
      <c r="W44" s="21" t="str">
        <f t="shared" si="3"/>
        <v>Feb2021</v>
      </c>
      <c r="X44" s="21" t="str">
        <f t="shared" si="4"/>
        <v>44239P0008</v>
      </c>
      <c r="AA44" s="5"/>
      <c r="AK44" s="3"/>
    </row>
    <row r="45" spans="1:37">
      <c r="A45" s="31">
        <v>44242</v>
      </c>
      <c r="B45" s="21" t="s">
        <v>46</v>
      </c>
      <c r="C45" s="32">
        <v>4</v>
      </c>
      <c r="D45" s="21" t="s">
        <v>70</v>
      </c>
      <c r="E45" s="21" t="s">
        <v>71</v>
      </c>
      <c r="F45" s="33">
        <v>0</v>
      </c>
      <c r="G45" s="21" t="s">
        <v>97</v>
      </c>
      <c r="H45" s="21" t="s">
        <v>121</v>
      </c>
      <c r="I45" s="22" t="s">
        <v>124</v>
      </c>
      <c r="J45" s="20">
        <v>48</v>
      </c>
      <c r="K45" s="20">
        <v>57.12</v>
      </c>
      <c r="L45" s="20">
        <v>192</v>
      </c>
      <c r="M45" s="20">
        <v>228.48</v>
      </c>
      <c r="N45" s="32">
        <v>15</v>
      </c>
      <c r="O45" s="21" t="s">
        <v>127</v>
      </c>
      <c r="P45" s="22">
        <v>2021</v>
      </c>
      <c r="Q45" s="19">
        <f t="shared" si="5"/>
        <v>0</v>
      </c>
      <c r="R45" s="20">
        <f t="shared" si="0"/>
        <v>9.1199999999999974</v>
      </c>
      <c r="S45" s="20">
        <f t="shared" si="1"/>
        <v>36.47999999999999</v>
      </c>
      <c r="T45" s="33">
        <f t="shared" si="6"/>
        <v>0.15966386554621845</v>
      </c>
      <c r="U45" s="21" t="str">
        <f>IF([1]!Tabla1[[#This Row],[Total Buying Value]]&gt;=((2/3)*MAX([1]!Tabla1[Total Buying Value])),"Grande",IF([1]!Tabla1[[#This Row],[Total Buying Value]]&lt;=((1/3)*MAX([1]!Tabla1[Total Buying Value])),"Pequeña","Mediana"))</f>
        <v>Pequeña</v>
      </c>
      <c r="V45" s="22" t="b">
        <f t="shared" si="2"/>
        <v>0</v>
      </c>
      <c r="W45" s="21" t="str">
        <f t="shared" si="3"/>
        <v>Feb2021</v>
      </c>
      <c r="X45" s="21" t="str">
        <f t="shared" si="4"/>
        <v>44242P0027</v>
      </c>
      <c r="AA45" s="5"/>
      <c r="AK45" s="3"/>
    </row>
    <row r="46" spans="1:37">
      <c r="A46" s="34">
        <v>44245</v>
      </c>
      <c r="B46" s="25" t="s">
        <v>47</v>
      </c>
      <c r="C46" s="35">
        <v>6</v>
      </c>
      <c r="D46" s="25" t="s">
        <v>71</v>
      </c>
      <c r="E46" s="25" t="s">
        <v>138</v>
      </c>
      <c r="F46" s="36">
        <v>0.25</v>
      </c>
      <c r="G46" s="25" t="s">
        <v>98</v>
      </c>
      <c r="H46" s="25" t="s">
        <v>120</v>
      </c>
      <c r="I46" s="12" t="s">
        <v>125</v>
      </c>
      <c r="J46" s="24">
        <v>12</v>
      </c>
      <c r="K46" s="24">
        <v>15.72</v>
      </c>
      <c r="L46" s="24">
        <v>72</v>
      </c>
      <c r="M46" s="24">
        <v>94.32</v>
      </c>
      <c r="N46" s="35">
        <v>18</v>
      </c>
      <c r="O46" s="25" t="s">
        <v>127</v>
      </c>
      <c r="P46" s="12">
        <v>2021</v>
      </c>
      <c r="Q46" s="23">
        <f t="shared" si="5"/>
        <v>23.58</v>
      </c>
      <c r="R46" s="24">
        <f t="shared" si="0"/>
        <v>3.7200000000000006</v>
      </c>
      <c r="S46" s="24">
        <f t="shared" si="1"/>
        <v>22.320000000000004</v>
      </c>
      <c r="T46" s="36">
        <f t="shared" si="6"/>
        <v>0.23664122137404586</v>
      </c>
      <c r="U46" s="25" t="str">
        <f>IF([1]!Tabla1[[#This Row],[Total Buying Value]]&gt;=((2/3)*MAX([1]!Tabla1[Total Buying Value])),"Grande",IF([1]!Tabla1[[#This Row],[Total Buying Value]]&lt;=((1/3)*MAX([1]!Tabla1[Total Buying Value])),"Pequeña","Mediana"))</f>
        <v>Mediana</v>
      </c>
      <c r="V46" s="12" t="b">
        <f t="shared" si="2"/>
        <v>1</v>
      </c>
      <c r="W46" s="25" t="str">
        <f t="shared" si="3"/>
        <v>Feb2021</v>
      </c>
      <c r="X46" s="25" t="str">
        <f t="shared" si="4"/>
        <v>44245P0015</v>
      </c>
      <c r="AA46" s="5"/>
      <c r="AK46" s="3"/>
    </row>
    <row r="47" spans="1:37">
      <c r="A47" s="31">
        <v>44247</v>
      </c>
      <c r="B47" s="21" t="s">
        <v>48</v>
      </c>
      <c r="C47" s="32">
        <v>11</v>
      </c>
      <c r="D47" s="21" t="s">
        <v>71</v>
      </c>
      <c r="E47" s="21" t="s">
        <v>138</v>
      </c>
      <c r="F47" s="33">
        <v>0.5</v>
      </c>
      <c r="G47" s="21" t="s">
        <v>99</v>
      </c>
      <c r="H47" s="21" t="s">
        <v>121</v>
      </c>
      <c r="I47" s="22" t="s">
        <v>122</v>
      </c>
      <c r="J47" s="20">
        <v>148</v>
      </c>
      <c r="K47" s="20">
        <v>201.28</v>
      </c>
      <c r="L47" s="20">
        <v>1628</v>
      </c>
      <c r="M47" s="20">
        <v>2214.08</v>
      </c>
      <c r="N47" s="32">
        <v>20</v>
      </c>
      <c r="O47" s="21" t="s">
        <v>127</v>
      </c>
      <c r="P47" s="22">
        <v>2021</v>
      </c>
      <c r="Q47" s="19">
        <f t="shared" si="5"/>
        <v>1107.04</v>
      </c>
      <c r="R47" s="20">
        <f t="shared" si="0"/>
        <v>53.28</v>
      </c>
      <c r="S47" s="20">
        <f t="shared" si="1"/>
        <v>586.08000000000004</v>
      </c>
      <c r="T47" s="33">
        <f t="shared" si="6"/>
        <v>0.26470588235294118</v>
      </c>
      <c r="U47" s="21" t="str">
        <f>IF([1]!Tabla1[[#This Row],[Total Buying Value]]&gt;=((2/3)*MAX([1]!Tabla1[Total Buying Value])),"Grande",IF([1]!Tabla1[[#This Row],[Total Buying Value]]&lt;=((1/3)*MAX([1]!Tabla1[Total Buying Value])),"Pequeña","Mediana"))</f>
        <v>Pequeña</v>
      </c>
      <c r="V47" s="22" t="b">
        <f t="shared" si="2"/>
        <v>1</v>
      </c>
      <c r="W47" s="21" t="str">
        <f t="shared" si="3"/>
        <v>Feb2021</v>
      </c>
      <c r="X47" s="21" t="str">
        <f t="shared" si="4"/>
        <v>44247P0030</v>
      </c>
      <c r="AA47" s="5"/>
      <c r="AK47" s="3"/>
    </row>
    <row r="48" spans="1:37">
      <c r="A48" s="34">
        <v>44249</v>
      </c>
      <c r="B48" s="25" t="s">
        <v>22</v>
      </c>
      <c r="C48" s="35">
        <v>5</v>
      </c>
      <c r="D48" s="25" t="s">
        <v>71</v>
      </c>
      <c r="E48" s="25" t="s">
        <v>138</v>
      </c>
      <c r="F48" s="36">
        <v>0.14000000000000001</v>
      </c>
      <c r="G48" s="25" t="s">
        <v>75</v>
      </c>
      <c r="H48" s="25" t="s">
        <v>120</v>
      </c>
      <c r="I48" s="12" t="s">
        <v>123</v>
      </c>
      <c r="J48" s="24">
        <v>112</v>
      </c>
      <c r="K48" s="24">
        <v>122.08</v>
      </c>
      <c r="L48" s="24">
        <v>560</v>
      </c>
      <c r="M48" s="24">
        <v>610.4</v>
      </c>
      <c r="N48" s="35">
        <v>22</v>
      </c>
      <c r="O48" s="25" t="s">
        <v>127</v>
      </c>
      <c r="P48" s="12">
        <v>2021</v>
      </c>
      <c r="Q48" s="23">
        <f t="shared" si="5"/>
        <v>85.456000000000003</v>
      </c>
      <c r="R48" s="24">
        <f t="shared" si="0"/>
        <v>10.079999999999998</v>
      </c>
      <c r="S48" s="24">
        <f t="shared" si="1"/>
        <v>50.399999999999991</v>
      </c>
      <c r="T48" s="36">
        <f t="shared" si="6"/>
        <v>8.2568807339449532E-2</v>
      </c>
      <c r="U48" s="25" t="str">
        <f>IF([1]!Tabla1[[#This Row],[Total Buying Value]]&gt;=((2/3)*MAX([1]!Tabla1[Total Buying Value])),"Grande",IF([1]!Tabla1[[#This Row],[Total Buying Value]]&lt;=((1/3)*MAX([1]!Tabla1[Total Buying Value])),"Pequeña","Mediana"))</f>
        <v>Pequeña</v>
      </c>
      <c r="V48" s="12" t="b">
        <f t="shared" si="2"/>
        <v>1</v>
      </c>
      <c r="W48" s="25" t="str">
        <f t="shared" si="3"/>
        <v>Feb2021</v>
      </c>
      <c r="X48" s="25" t="str">
        <f t="shared" si="4"/>
        <v>44249P0013</v>
      </c>
      <c r="AA48" s="5"/>
      <c r="AK48" s="3"/>
    </row>
    <row r="49" spans="1:37">
      <c r="A49" s="31">
        <v>44250</v>
      </c>
      <c r="B49" s="21" t="s">
        <v>27</v>
      </c>
      <c r="C49" s="32">
        <v>3</v>
      </c>
      <c r="D49" s="21" t="s">
        <v>70</v>
      </c>
      <c r="E49" s="21" t="s">
        <v>138</v>
      </c>
      <c r="F49" s="33">
        <v>0.42</v>
      </c>
      <c r="G49" s="21" t="s">
        <v>100</v>
      </c>
      <c r="H49" s="21" t="s">
        <v>117</v>
      </c>
      <c r="I49" s="22" t="s">
        <v>125</v>
      </c>
      <c r="J49" s="20">
        <v>7</v>
      </c>
      <c r="K49" s="20">
        <v>8.33</v>
      </c>
      <c r="L49" s="20">
        <v>21</v>
      </c>
      <c r="M49" s="20">
        <v>24.99</v>
      </c>
      <c r="N49" s="32">
        <v>23</v>
      </c>
      <c r="O49" s="21" t="s">
        <v>127</v>
      </c>
      <c r="P49" s="22">
        <v>2021</v>
      </c>
      <c r="Q49" s="19">
        <f t="shared" si="5"/>
        <v>10.495799999999999</v>
      </c>
      <c r="R49" s="20">
        <f t="shared" si="0"/>
        <v>1.33</v>
      </c>
      <c r="S49" s="20">
        <f t="shared" si="1"/>
        <v>3.99</v>
      </c>
      <c r="T49" s="33">
        <f t="shared" si="6"/>
        <v>0.1596638655462185</v>
      </c>
      <c r="U49" s="21" t="str">
        <f>IF([1]!Tabla1[[#This Row],[Total Buying Value]]&gt;=((2/3)*MAX([1]!Tabla1[Total Buying Value])),"Grande",IF([1]!Tabla1[[#This Row],[Total Buying Value]]&lt;=((1/3)*MAX([1]!Tabla1[Total Buying Value])),"Pequeña","Mediana"))</f>
        <v>Grande</v>
      </c>
      <c r="V49" s="22" t="b">
        <f t="shared" si="2"/>
        <v>1</v>
      </c>
      <c r="W49" s="21" t="str">
        <f t="shared" si="3"/>
        <v>Feb2021</v>
      </c>
      <c r="X49" s="21" t="str">
        <f t="shared" si="4"/>
        <v>44250P0025</v>
      </c>
      <c r="AA49" s="5"/>
      <c r="AK49" s="3"/>
    </row>
    <row r="50" spans="1:37">
      <c r="A50" s="34">
        <v>44250</v>
      </c>
      <c r="B50" s="25" t="s">
        <v>44</v>
      </c>
      <c r="C50" s="35">
        <v>2</v>
      </c>
      <c r="D50" s="25" t="s">
        <v>70</v>
      </c>
      <c r="E50" s="25" t="s">
        <v>71</v>
      </c>
      <c r="F50" s="36">
        <v>0.14000000000000001</v>
      </c>
      <c r="G50" s="25" t="s">
        <v>95</v>
      </c>
      <c r="H50" s="25" t="s">
        <v>119</v>
      </c>
      <c r="I50" s="12" t="s">
        <v>122</v>
      </c>
      <c r="J50" s="24">
        <v>133</v>
      </c>
      <c r="K50" s="24">
        <v>155.61000000000001</v>
      </c>
      <c r="L50" s="24">
        <v>266</v>
      </c>
      <c r="M50" s="24">
        <v>311.22000000000003</v>
      </c>
      <c r="N50" s="35">
        <v>23</v>
      </c>
      <c r="O50" s="25" t="s">
        <v>127</v>
      </c>
      <c r="P50" s="12">
        <v>2021</v>
      </c>
      <c r="Q50" s="23">
        <f t="shared" si="5"/>
        <v>43.570800000000006</v>
      </c>
      <c r="R50" s="24">
        <f t="shared" si="0"/>
        <v>22.610000000000014</v>
      </c>
      <c r="S50" s="24">
        <f t="shared" si="1"/>
        <v>45.220000000000027</v>
      </c>
      <c r="T50" s="36">
        <f t="shared" si="6"/>
        <v>0.14529914529914537</v>
      </c>
      <c r="U50" s="25" t="str">
        <f>IF([1]!Tabla1[[#This Row],[Total Buying Value]]&gt;=((2/3)*MAX([1]!Tabla1[Total Buying Value])),"Grande",IF([1]!Tabla1[[#This Row],[Total Buying Value]]&lt;=((1/3)*MAX([1]!Tabla1[Total Buying Value])),"Pequeña","Mediana"))</f>
        <v>Pequeña</v>
      </c>
      <c r="V50" s="12" t="b">
        <f t="shared" si="2"/>
        <v>0</v>
      </c>
      <c r="W50" s="25" t="str">
        <f t="shared" si="3"/>
        <v>Feb2021</v>
      </c>
      <c r="X50" s="25" t="str">
        <f t="shared" si="4"/>
        <v>44250P0005</v>
      </c>
      <c r="AA50" s="5"/>
      <c r="AK50" s="3"/>
    </row>
    <row r="51" spans="1:37">
      <c r="A51" s="31">
        <v>44252</v>
      </c>
      <c r="B51" s="21" t="s">
        <v>48</v>
      </c>
      <c r="C51" s="32">
        <v>2</v>
      </c>
      <c r="D51" s="21" t="s">
        <v>70</v>
      </c>
      <c r="E51" s="21" t="s">
        <v>71</v>
      </c>
      <c r="F51" s="33">
        <v>0.45</v>
      </c>
      <c r="G51" s="21" t="s">
        <v>99</v>
      </c>
      <c r="H51" s="21" t="s">
        <v>121</v>
      </c>
      <c r="I51" s="22" t="s">
        <v>122</v>
      </c>
      <c r="J51" s="20">
        <v>148</v>
      </c>
      <c r="K51" s="20">
        <v>201.28</v>
      </c>
      <c r="L51" s="20">
        <v>296</v>
      </c>
      <c r="M51" s="20">
        <v>402.56</v>
      </c>
      <c r="N51" s="32">
        <v>25</v>
      </c>
      <c r="O51" s="21" t="s">
        <v>127</v>
      </c>
      <c r="P51" s="22">
        <v>2021</v>
      </c>
      <c r="Q51" s="19">
        <f t="shared" si="5"/>
        <v>181.15200000000002</v>
      </c>
      <c r="R51" s="20">
        <f t="shared" si="0"/>
        <v>53.28</v>
      </c>
      <c r="S51" s="20">
        <f t="shared" si="1"/>
        <v>106.56</v>
      </c>
      <c r="T51" s="33">
        <f t="shared" si="6"/>
        <v>0.26470588235294118</v>
      </c>
      <c r="U51" s="21" t="str">
        <f>IF([1]!Tabla1[[#This Row],[Total Buying Value]]&gt;=((2/3)*MAX([1]!Tabla1[Total Buying Value])),"Grande",IF([1]!Tabla1[[#This Row],[Total Buying Value]]&lt;=((1/3)*MAX([1]!Tabla1[Total Buying Value])),"Pequeña","Mediana"))</f>
        <v>Pequeña</v>
      </c>
      <c r="V51" s="22" t="b">
        <f t="shared" si="2"/>
        <v>0</v>
      </c>
      <c r="W51" s="21" t="str">
        <f t="shared" si="3"/>
        <v>Feb2021</v>
      </c>
      <c r="X51" s="21" t="str">
        <f t="shared" si="4"/>
        <v>44252P0030</v>
      </c>
      <c r="AA51" s="5"/>
      <c r="AK51" s="3"/>
    </row>
    <row r="52" spans="1:37">
      <c r="A52" s="31">
        <v>44252</v>
      </c>
      <c r="B52" s="21" t="s">
        <v>49</v>
      </c>
      <c r="C52" s="32">
        <v>4</v>
      </c>
      <c r="D52" s="21" t="s">
        <v>68</v>
      </c>
      <c r="E52" s="21" t="s">
        <v>71</v>
      </c>
      <c r="F52" s="33">
        <v>0.34</v>
      </c>
      <c r="G52" s="21" t="s">
        <v>101</v>
      </c>
      <c r="H52" s="21" t="s">
        <v>119</v>
      </c>
      <c r="I52" s="22" t="s">
        <v>123</v>
      </c>
      <c r="J52" s="20">
        <v>105</v>
      </c>
      <c r="K52" s="20">
        <v>142.80000000000001</v>
      </c>
      <c r="L52" s="20">
        <v>420</v>
      </c>
      <c r="M52" s="20">
        <v>571.20000000000005</v>
      </c>
      <c r="N52" s="32">
        <v>25</v>
      </c>
      <c r="O52" s="21" t="s">
        <v>127</v>
      </c>
      <c r="P52" s="22">
        <v>2021</v>
      </c>
      <c r="Q52" s="19">
        <f t="shared" si="5"/>
        <v>194.20800000000003</v>
      </c>
      <c r="R52" s="20">
        <f t="shared" si="0"/>
        <v>37.800000000000011</v>
      </c>
      <c r="S52" s="20">
        <f t="shared" si="1"/>
        <v>151.20000000000005</v>
      </c>
      <c r="T52" s="33">
        <f t="shared" si="6"/>
        <v>0.26470588235294124</v>
      </c>
      <c r="U52" s="21" t="str">
        <f>IF([1]!Tabla1[[#This Row],[Total Buying Value]]&gt;=((2/3)*MAX([1]!Tabla1[Total Buying Value])),"Grande",IF([1]!Tabla1[[#This Row],[Total Buying Value]]&lt;=((1/3)*MAX([1]!Tabla1[Total Buying Value])),"Pequeña","Mediana"))</f>
        <v>Pequeña</v>
      </c>
      <c r="V52" s="22" t="b">
        <f t="shared" si="2"/>
        <v>0</v>
      </c>
      <c r="W52" s="21" t="str">
        <f t="shared" si="3"/>
        <v>Feb2021</v>
      </c>
      <c r="X52" s="21" t="str">
        <f t="shared" si="4"/>
        <v>44252P0002</v>
      </c>
      <c r="AA52" s="5"/>
      <c r="AK52" s="3"/>
    </row>
    <row r="53" spans="1:37">
      <c r="A53" s="34">
        <v>44252</v>
      </c>
      <c r="B53" s="25" t="s">
        <v>38</v>
      </c>
      <c r="C53" s="35">
        <v>11</v>
      </c>
      <c r="D53" s="25" t="s">
        <v>71</v>
      </c>
      <c r="E53" s="25" t="s">
        <v>138</v>
      </c>
      <c r="F53" s="36">
        <v>0.02</v>
      </c>
      <c r="G53" s="25" t="s">
        <v>88</v>
      </c>
      <c r="H53" s="25" t="s">
        <v>121</v>
      </c>
      <c r="I53" s="12" t="s">
        <v>123</v>
      </c>
      <c r="J53" s="24">
        <v>89</v>
      </c>
      <c r="K53" s="24">
        <v>117.48</v>
      </c>
      <c r="L53" s="24">
        <v>979</v>
      </c>
      <c r="M53" s="24">
        <v>1292.28</v>
      </c>
      <c r="N53" s="35">
        <v>25</v>
      </c>
      <c r="O53" s="25" t="s">
        <v>127</v>
      </c>
      <c r="P53" s="12">
        <v>2021</v>
      </c>
      <c r="Q53" s="23">
        <f t="shared" si="5"/>
        <v>25.845600000000001</v>
      </c>
      <c r="R53" s="24">
        <f t="shared" si="0"/>
        <v>28.480000000000004</v>
      </c>
      <c r="S53" s="24">
        <f t="shared" si="1"/>
        <v>313.28000000000003</v>
      </c>
      <c r="T53" s="36">
        <f t="shared" si="6"/>
        <v>0.24242424242424246</v>
      </c>
      <c r="U53" s="25" t="str">
        <f>IF([1]!Tabla1[[#This Row],[Total Buying Value]]&gt;=((2/3)*MAX([1]!Tabla1[Total Buying Value])),"Grande",IF([1]!Tabla1[[#This Row],[Total Buying Value]]&lt;=((1/3)*MAX([1]!Tabla1[Total Buying Value])),"Pequeña","Mediana"))</f>
        <v>Pequeña</v>
      </c>
      <c r="V53" s="12" t="b">
        <f t="shared" si="2"/>
        <v>1</v>
      </c>
      <c r="W53" s="25" t="str">
        <f t="shared" si="3"/>
        <v>Feb2021</v>
      </c>
      <c r="X53" s="25" t="str">
        <f t="shared" si="4"/>
        <v>44252P0032</v>
      </c>
      <c r="AA53" s="5"/>
      <c r="AK53" s="3"/>
    </row>
    <row r="54" spans="1:37">
      <c r="A54" s="34">
        <v>44254</v>
      </c>
      <c r="B54" s="25" t="s">
        <v>50</v>
      </c>
      <c r="C54" s="35">
        <v>11</v>
      </c>
      <c r="D54" s="25" t="s">
        <v>68</v>
      </c>
      <c r="E54" s="25" t="s">
        <v>71</v>
      </c>
      <c r="F54" s="36">
        <v>0.45</v>
      </c>
      <c r="G54" s="25" t="s">
        <v>102</v>
      </c>
      <c r="H54" s="25" t="s">
        <v>120</v>
      </c>
      <c r="I54" s="12" t="s">
        <v>125</v>
      </c>
      <c r="J54" s="24">
        <v>37</v>
      </c>
      <c r="K54" s="24">
        <v>49.21</v>
      </c>
      <c r="L54" s="24">
        <v>407</v>
      </c>
      <c r="M54" s="24">
        <v>541.31000000000006</v>
      </c>
      <c r="N54" s="35">
        <v>27</v>
      </c>
      <c r="O54" s="25" t="s">
        <v>127</v>
      </c>
      <c r="P54" s="12">
        <v>2021</v>
      </c>
      <c r="Q54" s="23">
        <f t="shared" si="5"/>
        <v>243.58950000000004</v>
      </c>
      <c r="R54" s="24">
        <f t="shared" si="0"/>
        <v>12.21</v>
      </c>
      <c r="S54" s="24">
        <f t="shared" si="1"/>
        <v>134.31</v>
      </c>
      <c r="T54" s="36">
        <f t="shared" si="6"/>
        <v>0.24812030075187969</v>
      </c>
      <c r="U54" s="25" t="str">
        <f>IF([1]!Tabla1[[#This Row],[Total Buying Value]]&gt;=((2/3)*MAX([1]!Tabla1[Total Buying Value])),"Grande",IF([1]!Tabla1[[#This Row],[Total Buying Value]]&lt;=((1/3)*MAX([1]!Tabla1[Total Buying Value])),"Pequeña","Mediana"))</f>
        <v>Mediana</v>
      </c>
      <c r="V54" s="12" t="b">
        <f t="shared" si="2"/>
        <v>0</v>
      </c>
      <c r="W54" s="25" t="str">
        <f t="shared" si="3"/>
        <v>Feb2021</v>
      </c>
      <c r="X54" s="25" t="str">
        <f t="shared" si="4"/>
        <v>44254P0018</v>
      </c>
      <c r="AA54" s="5"/>
      <c r="AK54" s="3"/>
    </row>
    <row r="55" spans="1:37">
      <c r="A55" s="31">
        <v>44258</v>
      </c>
      <c r="B55" s="21" t="s">
        <v>51</v>
      </c>
      <c r="C55" s="32">
        <v>1</v>
      </c>
      <c r="D55" s="21" t="s">
        <v>70</v>
      </c>
      <c r="E55" s="21" t="s">
        <v>71</v>
      </c>
      <c r="F55" s="33">
        <v>0.53</v>
      </c>
      <c r="G55" s="21" t="s">
        <v>103</v>
      </c>
      <c r="H55" s="21" t="s">
        <v>120</v>
      </c>
      <c r="I55" s="22" t="s">
        <v>124</v>
      </c>
      <c r="J55" s="20">
        <v>44</v>
      </c>
      <c r="K55" s="20">
        <v>48.4</v>
      </c>
      <c r="L55" s="20">
        <v>44</v>
      </c>
      <c r="M55" s="20">
        <v>48.4</v>
      </c>
      <c r="N55" s="32">
        <v>3</v>
      </c>
      <c r="O55" s="21" t="s">
        <v>128</v>
      </c>
      <c r="P55" s="22">
        <v>2021</v>
      </c>
      <c r="Q55" s="19">
        <f t="shared" si="5"/>
        <v>25.652000000000001</v>
      </c>
      <c r="R55" s="20">
        <f t="shared" si="0"/>
        <v>4.3999999999999986</v>
      </c>
      <c r="S55" s="20">
        <f t="shared" si="1"/>
        <v>4.3999999999999986</v>
      </c>
      <c r="T55" s="33">
        <f t="shared" si="6"/>
        <v>9.0909090909090884E-2</v>
      </c>
      <c r="U55" s="21" t="str">
        <f>IF([1]!Tabla1[[#This Row],[Total Buying Value]]&gt;=((2/3)*MAX([1]!Tabla1[Total Buying Value])),"Grande",IF([1]!Tabla1[[#This Row],[Total Buying Value]]&lt;=((1/3)*MAX([1]!Tabla1[Total Buying Value])),"Pequeña","Mediana"))</f>
        <v>Pequeña</v>
      </c>
      <c r="V55" s="22" t="b">
        <f t="shared" si="2"/>
        <v>0</v>
      </c>
      <c r="W55" s="21" t="str">
        <f t="shared" si="3"/>
        <v>Mar2021</v>
      </c>
      <c r="X55" s="21" t="str">
        <f t="shared" si="4"/>
        <v>44258P0011</v>
      </c>
      <c r="AA55" s="5"/>
      <c r="AK55" s="3"/>
    </row>
    <row r="56" spans="1:37">
      <c r="A56" s="34">
        <v>44262</v>
      </c>
      <c r="B56" s="25" t="s">
        <v>52</v>
      </c>
      <c r="C56" s="35">
        <v>9</v>
      </c>
      <c r="D56" s="25" t="s">
        <v>70</v>
      </c>
      <c r="E56" s="25" t="s">
        <v>138</v>
      </c>
      <c r="F56" s="36">
        <v>0.49</v>
      </c>
      <c r="G56" s="25" t="s">
        <v>104</v>
      </c>
      <c r="H56" s="25" t="s">
        <v>117</v>
      </c>
      <c r="I56" s="12" t="s">
        <v>122</v>
      </c>
      <c r="J56" s="24">
        <v>126</v>
      </c>
      <c r="K56" s="24">
        <v>162.54</v>
      </c>
      <c r="L56" s="24">
        <v>1134</v>
      </c>
      <c r="M56" s="24">
        <v>1462.86</v>
      </c>
      <c r="N56" s="35">
        <v>7</v>
      </c>
      <c r="O56" s="25" t="s">
        <v>128</v>
      </c>
      <c r="P56" s="12">
        <v>2021</v>
      </c>
      <c r="Q56" s="23">
        <f t="shared" si="5"/>
        <v>716.80139999999994</v>
      </c>
      <c r="R56" s="24">
        <f t="shared" si="0"/>
        <v>36.539999999999992</v>
      </c>
      <c r="S56" s="24">
        <f t="shared" si="1"/>
        <v>328.8599999999999</v>
      </c>
      <c r="T56" s="36">
        <f t="shared" si="6"/>
        <v>0.22480620155038755</v>
      </c>
      <c r="U56" s="25" t="str">
        <f>IF([1]!Tabla1[[#This Row],[Total Buying Value]]&gt;=((2/3)*MAX([1]!Tabla1[Total Buying Value])),"Grande",IF([1]!Tabla1[[#This Row],[Total Buying Value]]&lt;=((1/3)*MAX([1]!Tabla1[Total Buying Value])),"Pequeña","Mediana"))</f>
        <v>Pequeña</v>
      </c>
      <c r="V56" s="12" t="b">
        <f t="shared" si="2"/>
        <v>1</v>
      </c>
      <c r="W56" s="25" t="str">
        <f t="shared" si="3"/>
        <v>Mar2021</v>
      </c>
      <c r="X56" s="25" t="str">
        <f t="shared" si="4"/>
        <v>44262P0021</v>
      </c>
      <c r="AA56" s="5"/>
      <c r="AK56" s="3"/>
    </row>
    <row r="57" spans="1:37">
      <c r="A57" s="31">
        <v>44263</v>
      </c>
      <c r="B57" s="21" t="s">
        <v>46</v>
      </c>
      <c r="C57" s="32">
        <v>6</v>
      </c>
      <c r="D57" s="21" t="s">
        <v>71</v>
      </c>
      <c r="E57" s="21" t="s">
        <v>138</v>
      </c>
      <c r="F57" s="33">
        <v>0.36</v>
      </c>
      <c r="G57" s="21" t="s">
        <v>97</v>
      </c>
      <c r="H57" s="21" t="s">
        <v>121</v>
      </c>
      <c r="I57" s="22" t="s">
        <v>124</v>
      </c>
      <c r="J57" s="20">
        <v>48</v>
      </c>
      <c r="K57" s="20">
        <v>57.12</v>
      </c>
      <c r="L57" s="20">
        <v>288</v>
      </c>
      <c r="M57" s="20">
        <v>342.72</v>
      </c>
      <c r="N57" s="32">
        <v>8</v>
      </c>
      <c r="O57" s="21" t="s">
        <v>128</v>
      </c>
      <c r="P57" s="22">
        <v>2021</v>
      </c>
      <c r="Q57" s="19">
        <f t="shared" si="5"/>
        <v>123.37920000000001</v>
      </c>
      <c r="R57" s="20">
        <f t="shared" si="0"/>
        <v>9.1199999999999974</v>
      </c>
      <c r="S57" s="20">
        <f t="shared" si="1"/>
        <v>54.719999999999985</v>
      </c>
      <c r="T57" s="33">
        <f t="shared" si="6"/>
        <v>0.15966386554621842</v>
      </c>
      <c r="U57" s="21" t="str">
        <f>IF([1]!Tabla1[[#This Row],[Total Buying Value]]&gt;=((2/3)*MAX([1]!Tabla1[Total Buying Value])),"Grande",IF([1]!Tabla1[[#This Row],[Total Buying Value]]&lt;=((1/3)*MAX([1]!Tabla1[Total Buying Value])),"Pequeña","Mediana"))</f>
        <v>Pequeña</v>
      </c>
      <c r="V57" s="22" t="b">
        <f t="shared" si="2"/>
        <v>1</v>
      </c>
      <c r="W57" s="21" t="str">
        <f t="shared" si="3"/>
        <v>Mar2021</v>
      </c>
      <c r="X57" s="21" t="str">
        <f t="shared" si="4"/>
        <v>44263P0027</v>
      </c>
      <c r="AA57" s="5"/>
      <c r="AK57" s="3"/>
    </row>
    <row r="58" spans="1:37">
      <c r="A58" s="34">
        <v>44263</v>
      </c>
      <c r="B58" s="25" t="s">
        <v>31</v>
      </c>
      <c r="C58" s="35">
        <v>9</v>
      </c>
      <c r="D58" s="25" t="s">
        <v>71</v>
      </c>
      <c r="E58" s="25" t="s">
        <v>71</v>
      </c>
      <c r="F58" s="36">
        <v>0.1</v>
      </c>
      <c r="G58" s="25" t="s">
        <v>81</v>
      </c>
      <c r="H58" s="25" t="s">
        <v>118</v>
      </c>
      <c r="I58" s="12" t="s">
        <v>123</v>
      </c>
      <c r="J58" s="24">
        <v>76</v>
      </c>
      <c r="K58" s="24">
        <v>82.08</v>
      </c>
      <c r="L58" s="24">
        <v>684</v>
      </c>
      <c r="M58" s="24">
        <v>738.72</v>
      </c>
      <c r="N58" s="35">
        <v>8</v>
      </c>
      <c r="O58" s="25" t="s">
        <v>128</v>
      </c>
      <c r="P58" s="12">
        <v>2021</v>
      </c>
      <c r="Q58" s="23">
        <f t="shared" si="5"/>
        <v>73.872</v>
      </c>
      <c r="R58" s="24">
        <f t="shared" si="0"/>
        <v>6.0799999999999983</v>
      </c>
      <c r="S58" s="24">
        <f t="shared" si="1"/>
        <v>54.719999999999985</v>
      </c>
      <c r="T58" s="36">
        <f t="shared" si="6"/>
        <v>7.4074074074074056E-2</v>
      </c>
      <c r="U58" s="25" t="str">
        <f>IF([1]!Tabla1[[#This Row],[Total Buying Value]]&gt;=((2/3)*MAX([1]!Tabla1[Total Buying Value])),"Grande",IF([1]!Tabla1[[#This Row],[Total Buying Value]]&lt;=((1/3)*MAX([1]!Tabla1[Total Buying Value])),"Pequeña","Mediana"))</f>
        <v>Mediana</v>
      </c>
      <c r="V58" s="12" t="b">
        <f t="shared" si="2"/>
        <v>0</v>
      </c>
      <c r="W58" s="25" t="str">
        <f t="shared" si="3"/>
        <v>Mar2021</v>
      </c>
      <c r="X58" s="25" t="str">
        <f t="shared" si="4"/>
        <v>44263P0044</v>
      </c>
      <c r="AA58" s="5"/>
      <c r="AK58" s="3"/>
    </row>
    <row r="59" spans="1:37">
      <c r="A59" s="31">
        <v>44264</v>
      </c>
      <c r="B59" s="21" t="s">
        <v>39</v>
      </c>
      <c r="C59" s="32">
        <v>6</v>
      </c>
      <c r="D59" s="21" t="s">
        <v>68</v>
      </c>
      <c r="E59" s="21" t="s">
        <v>71</v>
      </c>
      <c r="F59" s="33">
        <v>0.44</v>
      </c>
      <c r="G59" s="21" t="s">
        <v>89</v>
      </c>
      <c r="H59" s="21" t="s">
        <v>121</v>
      </c>
      <c r="I59" s="22" t="s">
        <v>124</v>
      </c>
      <c r="J59" s="20">
        <v>47</v>
      </c>
      <c r="K59" s="20">
        <v>53.11</v>
      </c>
      <c r="L59" s="20">
        <v>282</v>
      </c>
      <c r="M59" s="20">
        <v>318.66000000000003</v>
      </c>
      <c r="N59" s="32">
        <v>9</v>
      </c>
      <c r="O59" s="21" t="s">
        <v>128</v>
      </c>
      <c r="P59" s="22">
        <v>2021</v>
      </c>
      <c r="Q59" s="19">
        <f t="shared" si="5"/>
        <v>140.21040000000002</v>
      </c>
      <c r="R59" s="20">
        <f t="shared" si="0"/>
        <v>6.1099999999999994</v>
      </c>
      <c r="S59" s="20">
        <f t="shared" si="1"/>
        <v>36.659999999999997</v>
      </c>
      <c r="T59" s="33">
        <f t="shared" si="6"/>
        <v>0.1150442477876106</v>
      </c>
      <c r="U59" s="21" t="str">
        <f>IF([1]!Tabla1[[#This Row],[Total Buying Value]]&gt;=((2/3)*MAX([1]!Tabla1[Total Buying Value])),"Grande",IF([1]!Tabla1[[#This Row],[Total Buying Value]]&lt;=((1/3)*MAX([1]!Tabla1[Total Buying Value])),"Pequeña","Mediana"))</f>
        <v>Pequeña</v>
      </c>
      <c r="V59" s="22" t="b">
        <f t="shared" si="2"/>
        <v>0</v>
      </c>
      <c r="W59" s="21" t="str">
        <f t="shared" si="3"/>
        <v>Mar2021</v>
      </c>
      <c r="X59" s="21" t="str">
        <f t="shared" si="4"/>
        <v>44264P0029</v>
      </c>
      <c r="AA59" s="5"/>
      <c r="AK59" s="3"/>
    </row>
    <row r="60" spans="1:37">
      <c r="A60" s="34">
        <v>44266</v>
      </c>
      <c r="B60" s="25" t="s">
        <v>27</v>
      </c>
      <c r="C60" s="35">
        <v>11</v>
      </c>
      <c r="D60" s="25" t="s">
        <v>70</v>
      </c>
      <c r="E60" s="25" t="s">
        <v>138</v>
      </c>
      <c r="F60" s="36">
        <v>0.5</v>
      </c>
      <c r="G60" s="25" t="s">
        <v>100</v>
      </c>
      <c r="H60" s="25" t="s">
        <v>117</v>
      </c>
      <c r="I60" s="12" t="s">
        <v>125</v>
      </c>
      <c r="J60" s="24">
        <v>7</v>
      </c>
      <c r="K60" s="24">
        <v>8.33</v>
      </c>
      <c r="L60" s="24">
        <v>77</v>
      </c>
      <c r="M60" s="24">
        <v>91.63</v>
      </c>
      <c r="N60" s="35">
        <v>11</v>
      </c>
      <c r="O60" s="25" t="s">
        <v>128</v>
      </c>
      <c r="P60" s="12">
        <v>2021</v>
      </c>
      <c r="Q60" s="23">
        <f t="shared" si="5"/>
        <v>45.814999999999998</v>
      </c>
      <c r="R60" s="24">
        <f t="shared" si="0"/>
        <v>1.33</v>
      </c>
      <c r="S60" s="24">
        <f t="shared" si="1"/>
        <v>14.63</v>
      </c>
      <c r="T60" s="36">
        <f t="shared" si="6"/>
        <v>0.1596638655462185</v>
      </c>
      <c r="U60" s="25" t="str">
        <f>IF([1]!Tabla1[[#This Row],[Total Buying Value]]&gt;=((2/3)*MAX([1]!Tabla1[Total Buying Value])),"Grande",IF([1]!Tabla1[[#This Row],[Total Buying Value]]&lt;=((1/3)*MAX([1]!Tabla1[Total Buying Value])),"Pequeña","Mediana"))</f>
        <v>Pequeña</v>
      </c>
      <c r="V60" s="12" t="b">
        <f t="shared" si="2"/>
        <v>1</v>
      </c>
      <c r="W60" s="25" t="str">
        <f t="shared" si="3"/>
        <v>Mar2021</v>
      </c>
      <c r="X60" s="25" t="str">
        <f t="shared" si="4"/>
        <v>44266P0025</v>
      </c>
      <c r="AA60" s="5"/>
      <c r="AK60" s="3"/>
    </row>
    <row r="61" spans="1:37">
      <c r="A61" s="31">
        <v>44268</v>
      </c>
      <c r="B61" s="21" t="s">
        <v>53</v>
      </c>
      <c r="C61" s="32">
        <v>10</v>
      </c>
      <c r="D61" s="21" t="s">
        <v>68</v>
      </c>
      <c r="E61" s="21" t="s">
        <v>138</v>
      </c>
      <c r="F61" s="33">
        <v>0.18</v>
      </c>
      <c r="G61" s="21" t="s">
        <v>105</v>
      </c>
      <c r="H61" s="21" t="s">
        <v>121</v>
      </c>
      <c r="I61" s="22" t="s">
        <v>125</v>
      </c>
      <c r="J61" s="20">
        <v>37</v>
      </c>
      <c r="K61" s="20">
        <v>41.81</v>
      </c>
      <c r="L61" s="20">
        <v>370</v>
      </c>
      <c r="M61" s="20">
        <v>418.1</v>
      </c>
      <c r="N61" s="32">
        <v>13</v>
      </c>
      <c r="O61" s="21" t="s">
        <v>128</v>
      </c>
      <c r="P61" s="22">
        <v>2021</v>
      </c>
      <c r="Q61" s="19">
        <f t="shared" si="5"/>
        <v>75.257999999999996</v>
      </c>
      <c r="R61" s="20">
        <f t="shared" si="0"/>
        <v>4.8100000000000023</v>
      </c>
      <c r="S61" s="20">
        <f t="shared" si="1"/>
        <v>48.100000000000023</v>
      </c>
      <c r="T61" s="33">
        <f t="shared" si="6"/>
        <v>0.11504424778761067</v>
      </c>
      <c r="U61" s="21" t="str">
        <f>IF([1]!Tabla1[[#This Row],[Total Buying Value]]&gt;=((2/3)*MAX([1]!Tabla1[Total Buying Value])),"Grande",IF([1]!Tabla1[[#This Row],[Total Buying Value]]&lt;=((1/3)*MAX([1]!Tabla1[Total Buying Value])),"Pequeña","Mediana"))</f>
        <v>Pequeña</v>
      </c>
      <c r="V61" s="22" t="b">
        <f t="shared" si="2"/>
        <v>1</v>
      </c>
      <c r="W61" s="21" t="str">
        <f t="shared" si="3"/>
        <v>Mar2021</v>
      </c>
      <c r="X61" s="21" t="str">
        <f t="shared" si="4"/>
        <v>44268P0028</v>
      </c>
      <c r="AA61" s="5"/>
      <c r="AK61" s="3"/>
    </row>
    <row r="62" spans="1:37">
      <c r="A62" s="34">
        <v>44270</v>
      </c>
      <c r="B62" s="25" t="s">
        <v>54</v>
      </c>
      <c r="C62" s="35">
        <v>11</v>
      </c>
      <c r="D62" s="25" t="s">
        <v>71</v>
      </c>
      <c r="E62" s="25" t="s">
        <v>138</v>
      </c>
      <c r="F62" s="36">
        <v>0.19</v>
      </c>
      <c r="G62" s="25" t="s">
        <v>106</v>
      </c>
      <c r="H62" s="25" t="s">
        <v>118</v>
      </c>
      <c r="I62" s="12" t="s">
        <v>125</v>
      </c>
      <c r="J62" s="24">
        <v>37</v>
      </c>
      <c r="K62" s="24">
        <v>42.55</v>
      </c>
      <c r="L62" s="24">
        <v>407</v>
      </c>
      <c r="M62" s="24">
        <v>468.05</v>
      </c>
      <c r="N62" s="35">
        <v>15</v>
      </c>
      <c r="O62" s="25" t="s">
        <v>128</v>
      </c>
      <c r="P62" s="12">
        <v>2021</v>
      </c>
      <c r="Q62" s="23">
        <f t="shared" si="5"/>
        <v>88.929500000000004</v>
      </c>
      <c r="R62" s="24">
        <f t="shared" si="0"/>
        <v>5.5499999999999972</v>
      </c>
      <c r="S62" s="24">
        <f t="shared" si="1"/>
        <v>61.049999999999969</v>
      </c>
      <c r="T62" s="36">
        <f t="shared" si="6"/>
        <v>0.13043478260869559</v>
      </c>
      <c r="U62" s="25" t="str">
        <f>IF([1]!Tabla1[[#This Row],[Total Buying Value]]&gt;=((2/3)*MAX([1]!Tabla1[Total Buying Value])),"Grande",IF([1]!Tabla1[[#This Row],[Total Buying Value]]&lt;=((1/3)*MAX([1]!Tabla1[Total Buying Value])),"Pequeña","Mediana"))</f>
        <v>Pequeña</v>
      </c>
      <c r="V62" s="12" t="b">
        <f t="shared" si="2"/>
        <v>1</v>
      </c>
      <c r="W62" s="25" t="str">
        <f t="shared" si="3"/>
        <v>Mar2021</v>
      </c>
      <c r="X62" s="25" t="str">
        <f t="shared" si="4"/>
        <v>44270P0039</v>
      </c>
      <c r="AA62" s="5"/>
      <c r="AK62" s="3"/>
    </row>
    <row r="63" spans="1:37">
      <c r="A63" s="31">
        <v>44271</v>
      </c>
      <c r="B63" s="21" t="s">
        <v>55</v>
      </c>
      <c r="C63" s="32">
        <v>14</v>
      </c>
      <c r="D63" s="21" t="s">
        <v>70</v>
      </c>
      <c r="E63" s="21" t="s">
        <v>138</v>
      </c>
      <c r="F63" s="33">
        <v>0.02</v>
      </c>
      <c r="G63" s="21" t="s">
        <v>107</v>
      </c>
      <c r="H63" s="21" t="s">
        <v>120</v>
      </c>
      <c r="I63" s="22" t="s">
        <v>123</v>
      </c>
      <c r="J63" s="20">
        <v>73</v>
      </c>
      <c r="K63" s="20">
        <v>94.17</v>
      </c>
      <c r="L63" s="20">
        <v>1022</v>
      </c>
      <c r="M63" s="20">
        <v>1318.38</v>
      </c>
      <c r="N63" s="32">
        <v>16</v>
      </c>
      <c r="O63" s="21" t="s">
        <v>128</v>
      </c>
      <c r="P63" s="22">
        <v>2021</v>
      </c>
      <c r="Q63" s="19">
        <f t="shared" si="5"/>
        <v>26.367600000000003</v>
      </c>
      <c r="R63" s="20">
        <f t="shared" si="0"/>
        <v>21.17</v>
      </c>
      <c r="S63" s="20">
        <f t="shared" si="1"/>
        <v>296.38</v>
      </c>
      <c r="T63" s="33">
        <f t="shared" si="6"/>
        <v>0.22480620155038758</v>
      </c>
      <c r="U63" s="21" t="str">
        <f>IF([1]!Tabla1[[#This Row],[Total Buying Value]]&gt;=((2/3)*MAX([1]!Tabla1[Total Buying Value])),"Grande",IF([1]!Tabla1[[#This Row],[Total Buying Value]]&lt;=((1/3)*MAX([1]!Tabla1[Total Buying Value])),"Pequeña","Mediana"))</f>
        <v>Pequeña</v>
      </c>
      <c r="V63" s="22" t="b">
        <f t="shared" si="2"/>
        <v>1</v>
      </c>
      <c r="W63" s="21" t="str">
        <f t="shared" si="3"/>
        <v>Mar2021</v>
      </c>
      <c r="X63" s="21" t="str">
        <f t="shared" si="4"/>
        <v>44271P0012</v>
      </c>
      <c r="AA63" s="5"/>
      <c r="AK63" s="3"/>
    </row>
    <row r="64" spans="1:37">
      <c r="A64" s="34">
        <v>44273</v>
      </c>
      <c r="B64" s="25" t="s">
        <v>30</v>
      </c>
      <c r="C64" s="35">
        <v>8</v>
      </c>
      <c r="D64" s="25" t="s">
        <v>68</v>
      </c>
      <c r="E64" s="25" t="s">
        <v>138</v>
      </c>
      <c r="F64" s="36">
        <v>7.0000000000000007E-2</v>
      </c>
      <c r="G64" s="25" t="s">
        <v>80</v>
      </c>
      <c r="H64" s="25" t="s">
        <v>118</v>
      </c>
      <c r="I64" s="12" t="s">
        <v>122</v>
      </c>
      <c r="J64" s="24">
        <v>120</v>
      </c>
      <c r="K64" s="24">
        <v>162</v>
      </c>
      <c r="L64" s="24">
        <v>960</v>
      </c>
      <c r="M64" s="24">
        <v>1296</v>
      </c>
      <c r="N64" s="35">
        <v>18</v>
      </c>
      <c r="O64" s="25" t="s">
        <v>128</v>
      </c>
      <c r="P64" s="12">
        <v>2021</v>
      </c>
      <c r="Q64" s="23">
        <f t="shared" si="5"/>
        <v>90.720000000000013</v>
      </c>
      <c r="R64" s="24">
        <f t="shared" si="0"/>
        <v>42</v>
      </c>
      <c r="S64" s="24">
        <f t="shared" si="1"/>
        <v>336</v>
      </c>
      <c r="T64" s="36">
        <f t="shared" si="6"/>
        <v>0.25925925925925924</v>
      </c>
      <c r="U64" s="25" t="str">
        <f>IF([1]!Tabla1[[#This Row],[Total Buying Value]]&gt;=((2/3)*MAX([1]!Tabla1[Total Buying Value])),"Grande",IF([1]!Tabla1[[#This Row],[Total Buying Value]]&lt;=((1/3)*MAX([1]!Tabla1[Total Buying Value])),"Pequeña","Mediana"))</f>
        <v>Pequeña</v>
      </c>
      <c r="V64" s="12" t="b">
        <f t="shared" si="2"/>
        <v>1</v>
      </c>
      <c r="W64" s="25" t="str">
        <f t="shared" si="3"/>
        <v>Mar2021</v>
      </c>
      <c r="X64" s="25" t="str">
        <f t="shared" si="4"/>
        <v>44273P0042</v>
      </c>
      <c r="AA64" s="5"/>
      <c r="AK64" s="3"/>
    </row>
    <row r="65" spans="1:37">
      <c r="A65" s="31">
        <v>44274</v>
      </c>
      <c r="B65" s="21" t="s">
        <v>53</v>
      </c>
      <c r="C65" s="32">
        <v>9</v>
      </c>
      <c r="D65" s="21" t="s">
        <v>71</v>
      </c>
      <c r="E65" s="21" t="s">
        <v>138</v>
      </c>
      <c r="F65" s="33">
        <v>0.06</v>
      </c>
      <c r="G65" s="21" t="s">
        <v>105</v>
      </c>
      <c r="H65" s="21" t="s">
        <v>121</v>
      </c>
      <c r="I65" s="22" t="s">
        <v>125</v>
      </c>
      <c r="J65" s="20">
        <v>37</v>
      </c>
      <c r="K65" s="20">
        <v>41.81</v>
      </c>
      <c r="L65" s="20">
        <v>333</v>
      </c>
      <c r="M65" s="20">
        <v>376.29</v>
      </c>
      <c r="N65" s="32">
        <v>19</v>
      </c>
      <c r="O65" s="21" t="s">
        <v>128</v>
      </c>
      <c r="P65" s="22">
        <v>2021</v>
      </c>
      <c r="Q65" s="19">
        <f t="shared" si="5"/>
        <v>22.577400000000001</v>
      </c>
      <c r="R65" s="20">
        <f t="shared" si="0"/>
        <v>4.8100000000000023</v>
      </c>
      <c r="S65" s="20">
        <f t="shared" si="1"/>
        <v>43.29000000000002</v>
      </c>
      <c r="T65" s="33">
        <f t="shared" si="6"/>
        <v>0.11504424778761067</v>
      </c>
      <c r="U65" s="21" t="str">
        <f>IF([1]!Tabla1[[#This Row],[Total Buying Value]]&gt;=((2/3)*MAX([1]!Tabla1[Total Buying Value])),"Grande",IF([1]!Tabla1[[#This Row],[Total Buying Value]]&lt;=((1/3)*MAX([1]!Tabla1[Total Buying Value])),"Pequeña","Mediana"))</f>
        <v>Mediana</v>
      </c>
      <c r="V65" s="22" t="b">
        <f t="shared" si="2"/>
        <v>1</v>
      </c>
      <c r="W65" s="21" t="str">
        <f t="shared" si="3"/>
        <v>Mar2021</v>
      </c>
      <c r="X65" s="21" t="str">
        <f t="shared" si="4"/>
        <v>44274P0028</v>
      </c>
      <c r="AA65" s="5"/>
      <c r="AK65" s="3"/>
    </row>
    <row r="66" spans="1:37">
      <c r="A66" s="31">
        <v>44276</v>
      </c>
      <c r="B66" s="21" t="s">
        <v>54</v>
      </c>
      <c r="C66" s="32">
        <v>7</v>
      </c>
      <c r="D66" s="21" t="s">
        <v>70</v>
      </c>
      <c r="E66" s="21" t="s">
        <v>71</v>
      </c>
      <c r="F66" s="33">
        <v>0.18</v>
      </c>
      <c r="G66" s="21" t="s">
        <v>106</v>
      </c>
      <c r="H66" s="21" t="s">
        <v>118</v>
      </c>
      <c r="I66" s="22" t="s">
        <v>125</v>
      </c>
      <c r="J66" s="20">
        <v>37</v>
      </c>
      <c r="K66" s="20">
        <v>42.55</v>
      </c>
      <c r="L66" s="20">
        <v>259</v>
      </c>
      <c r="M66" s="20">
        <v>297.85000000000002</v>
      </c>
      <c r="N66" s="32">
        <v>21</v>
      </c>
      <c r="O66" s="21" t="s">
        <v>128</v>
      </c>
      <c r="P66" s="22">
        <v>2021</v>
      </c>
      <c r="Q66" s="19">
        <f t="shared" ref="Q66:Q129" si="7">F66*M66</f>
        <v>53.613</v>
      </c>
      <c r="R66" s="20">
        <f t="shared" ref="R66:R129" si="8">K66-J66</f>
        <v>5.5499999999999972</v>
      </c>
      <c r="S66" s="20">
        <f t="shared" ref="S66:S129" si="9">R66*C66</f>
        <v>38.84999999999998</v>
      </c>
      <c r="T66" s="33">
        <f t="shared" ref="T66:T129" si="10">IFERROR(S66/M66,0)</f>
        <v>0.13043478260869557</v>
      </c>
      <c r="U66" s="21" t="str">
        <f>IF([1]!Tabla1[[#This Row],[Total Buying Value]]&gt;=((2/3)*MAX([1]!Tabla1[Total Buying Value])),"Grande",IF([1]!Tabla1[[#This Row],[Total Buying Value]]&lt;=((1/3)*MAX([1]!Tabla1[Total Buying Value])),"Pequeña","Mediana"))</f>
        <v>Pequeña</v>
      </c>
      <c r="V66" s="22" t="b">
        <f t="shared" ref="V66:V129" si="11">IF(E66="CASH",TRUE,FALSE)</f>
        <v>0</v>
      </c>
      <c r="W66" s="21" t="str">
        <f t="shared" ref="W66:W129" si="12">_xlfn.CONCAT(O66,P66)</f>
        <v>Mar2021</v>
      </c>
      <c r="X66" s="21" t="str">
        <f t="shared" ref="X66:X129" si="13">_xlfn.CONCAT(A66,B66)</f>
        <v>44276P0039</v>
      </c>
      <c r="AA66" s="5"/>
      <c r="AK66" s="3"/>
    </row>
    <row r="67" spans="1:37">
      <c r="A67" s="34">
        <v>44276</v>
      </c>
      <c r="B67" s="25" t="s">
        <v>34</v>
      </c>
      <c r="C67" s="35">
        <v>13</v>
      </c>
      <c r="D67" s="25" t="s">
        <v>71</v>
      </c>
      <c r="E67" s="25" t="s">
        <v>71</v>
      </c>
      <c r="F67" s="36">
        <v>0.25</v>
      </c>
      <c r="G67" s="25" t="s">
        <v>84</v>
      </c>
      <c r="H67" s="25" t="s">
        <v>117</v>
      </c>
      <c r="I67" s="12" t="s">
        <v>124</v>
      </c>
      <c r="J67" s="24">
        <v>61</v>
      </c>
      <c r="K67" s="24">
        <v>76.25</v>
      </c>
      <c r="L67" s="24">
        <v>793</v>
      </c>
      <c r="M67" s="24">
        <v>991.25</v>
      </c>
      <c r="N67" s="35">
        <v>21</v>
      </c>
      <c r="O67" s="25" t="s">
        <v>128</v>
      </c>
      <c r="P67" s="12">
        <v>2021</v>
      </c>
      <c r="Q67" s="23">
        <f t="shared" si="7"/>
        <v>247.8125</v>
      </c>
      <c r="R67" s="24">
        <f t="shared" si="8"/>
        <v>15.25</v>
      </c>
      <c r="S67" s="24">
        <f t="shared" si="9"/>
        <v>198.25</v>
      </c>
      <c r="T67" s="36">
        <f t="shared" si="10"/>
        <v>0.2</v>
      </c>
      <c r="U67" s="25" t="str">
        <f>IF([1]!Tabla1[[#This Row],[Total Buying Value]]&gt;=((2/3)*MAX([1]!Tabla1[Total Buying Value])),"Grande",IF([1]!Tabla1[[#This Row],[Total Buying Value]]&lt;=((1/3)*MAX([1]!Tabla1[Total Buying Value])),"Pequeña","Mediana"))</f>
        <v>Mediana</v>
      </c>
      <c r="V67" s="12" t="b">
        <f t="shared" si="11"/>
        <v>0</v>
      </c>
      <c r="W67" s="25" t="str">
        <f t="shared" si="12"/>
        <v>Mar2021</v>
      </c>
      <c r="X67" s="25" t="str">
        <f t="shared" si="13"/>
        <v>44276P0020</v>
      </c>
      <c r="AA67" s="5"/>
      <c r="AK67" s="3"/>
    </row>
    <row r="68" spans="1:37">
      <c r="A68" s="31">
        <v>44277</v>
      </c>
      <c r="B68" s="21" t="s">
        <v>55</v>
      </c>
      <c r="C68" s="32">
        <v>4</v>
      </c>
      <c r="D68" s="21" t="s">
        <v>71</v>
      </c>
      <c r="E68" s="21" t="s">
        <v>71</v>
      </c>
      <c r="F68" s="33">
        <v>0.39</v>
      </c>
      <c r="G68" s="21" t="s">
        <v>107</v>
      </c>
      <c r="H68" s="21" t="s">
        <v>120</v>
      </c>
      <c r="I68" s="22" t="s">
        <v>123</v>
      </c>
      <c r="J68" s="20">
        <v>73</v>
      </c>
      <c r="K68" s="20">
        <v>94.17</v>
      </c>
      <c r="L68" s="20">
        <v>292</v>
      </c>
      <c r="M68" s="20">
        <v>376.68</v>
      </c>
      <c r="N68" s="32">
        <v>22</v>
      </c>
      <c r="O68" s="21" t="s">
        <v>128</v>
      </c>
      <c r="P68" s="22">
        <v>2021</v>
      </c>
      <c r="Q68" s="19">
        <f t="shared" si="7"/>
        <v>146.90520000000001</v>
      </c>
      <c r="R68" s="20">
        <f t="shared" si="8"/>
        <v>21.17</v>
      </c>
      <c r="S68" s="20">
        <f t="shared" si="9"/>
        <v>84.68</v>
      </c>
      <c r="T68" s="33">
        <f t="shared" si="10"/>
        <v>0.22480620155038761</v>
      </c>
      <c r="U68" s="21" t="str">
        <f>IF([1]!Tabla1[[#This Row],[Total Buying Value]]&gt;=((2/3)*MAX([1]!Tabla1[Total Buying Value])),"Grande",IF([1]!Tabla1[[#This Row],[Total Buying Value]]&lt;=((1/3)*MAX([1]!Tabla1[Total Buying Value])),"Pequeña","Mediana"))</f>
        <v>Pequeña</v>
      </c>
      <c r="V68" s="22" t="b">
        <f t="shared" si="11"/>
        <v>0</v>
      </c>
      <c r="W68" s="21" t="str">
        <f t="shared" si="12"/>
        <v>Mar2021</v>
      </c>
      <c r="X68" s="21" t="str">
        <f t="shared" si="13"/>
        <v>44277P0012</v>
      </c>
      <c r="AA68" s="5"/>
      <c r="AK68" s="3"/>
    </row>
    <row r="69" spans="1:37">
      <c r="A69" s="34">
        <v>44277</v>
      </c>
      <c r="B69" s="25" t="s">
        <v>49</v>
      </c>
      <c r="C69" s="35">
        <v>8</v>
      </c>
      <c r="D69" s="25" t="s">
        <v>71</v>
      </c>
      <c r="E69" s="25" t="s">
        <v>71</v>
      </c>
      <c r="F69" s="36">
        <v>0.47</v>
      </c>
      <c r="G69" s="25" t="s">
        <v>101</v>
      </c>
      <c r="H69" s="25" t="s">
        <v>119</v>
      </c>
      <c r="I69" s="12" t="s">
        <v>123</v>
      </c>
      <c r="J69" s="24">
        <v>105</v>
      </c>
      <c r="K69" s="24">
        <v>142.80000000000001</v>
      </c>
      <c r="L69" s="24">
        <v>840</v>
      </c>
      <c r="M69" s="24">
        <v>1142.4000000000001</v>
      </c>
      <c r="N69" s="35">
        <v>22</v>
      </c>
      <c r="O69" s="25" t="s">
        <v>128</v>
      </c>
      <c r="P69" s="12">
        <v>2021</v>
      </c>
      <c r="Q69" s="23">
        <f t="shared" si="7"/>
        <v>536.928</v>
      </c>
      <c r="R69" s="24">
        <f t="shared" si="8"/>
        <v>37.800000000000011</v>
      </c>
      <c r="S69" s="24">
        <f t="shared" si="9"/>
        <v>302.40000000000009</v>
      </c>
      <c r="T69" s="36">
        <f t="shared" si="10"/>
        <v>0.26470588235294124</v>
      </c>
      <c r="U69" s="25" t="str">
        <f>IF([1]!Tabla1[[#This Row],[Total Buying Value]]&gt;=((2/3)*MAX([1]!Tabla1[Total Buying Value])),"Grande",IF([1]!Tabla1[[#This Row],[Total Buying Value]]&lt;=((1/3)*MAX([1]!Tabla1[Total Buying Value])),"Pequeña","Mediana"))</f>
        <v>Mediana</v>
      </c>
      <c r="V69" s="12" t="b">
        <f t="shared" si="11"/>
        <v>0</v>
      </c>
      <c r="W69" s="25" t="str">
        <f t="shared" si="12"/>
        <v>Mar2021</v>
      </c>
      <c r="X69" s="25" t="str">
        <f t="shared" si="13"/>
        <v>44277P0002</v>
      </c>
      <c r="AA69" s="5"/>
      <c r="AK69" s="3"/>
    </row>
    <row r="70" spans="1:37">
      <c r="A70" s="31">
        <v>44280</v>
      </c>
      <c r="B70" s="21" t="s">
        <v>21</v>
      </c>
      <c r="C70" s="32">
        <v>2</v>
      </c>
      <c r="D70" s="21" t="s">
        <v>70</v>
      </c>
      <c r="E70" s="21" t="s">
        <v>71</v>
      </c>
      <c r="F70" s="33">
        <v>0.02</v>
      </c>
      <c r="G70" s="21" t="s">
        <v>74</v>
      </c>
      <c r="H70" s="21" t="s">
        <v>118</v>
      </c>
      <c r="I70" s="22" t="s">
        <v>123</v>
      </c>
      <c r="J70" s="20">
        <v>72</v>
      </c>
      <c r="K70" s="20">
        <v>79.92</v>
      </c>
      <c r="L70" s="20">
        <v>144</v>
      </c>
      <c r="M70" s="20">
        <v>159.84</v>
      </c>
      <c r="N70" s="32">
        <v>25</v>
      </c>
      <c r="O70" s="21" t="s">
        <v>128</v>
      </c>
      <c r="P70" s="22">
        <v>2021</v>
      </c>
      <c r="Q70" s="19">
        <f t="shared" si="7"/>
        <v>3.1968000000000001</v>
      </c>
      <c r="R70" s="20">
        <f t="shared" si="8"/>
        <v>7.9200000000000017</v>
      </c>
      <c r="S70" s="20">
        <f t="shared" si="9"/>
        <v>15.840000000000003</v>
      </c>
      <c r="T70" s="33">
        <f t="shared" si="10"/>
        <v>9.9099099099099114E-2</v>
      </c>
      <c r="U70" s="21" t="str">
        <f>IF([1]!Tabla1[[#This Row],[Total Buying Value]]&gt;=((2/3)*MAX([1]!Tabla1[Total Buying Value])),"Grande",IF([1]!Tabla1[[#This Row],[Total Buying Value]]&lt;=((1/3)*MAX([1]!Tabla1[Total Buying Value])),"Pequeña","Mediana"))</f>
        <v>Pequeña</v>
      </c>
      <c r="V70" s="22" t="b">
        <f t="shared" si="11"/>
        <v>0</v>
      </c>
      <c r="W70" s="21" t="str">
        <f t="shared" si="12"/>
        <v>Mar2021</v>
      </c>
      <c r="X70" s="21" t="str">
        <f t="shared" si="13"/>
        <v>44280P0038</v>
      </c>
      <c r="AA70" s="5"/>
      <c r="AK70" s="3"/>
    </row>
    <row r="71" spans="1:37">
      <c r="A71" s="31">
        <v>44280</v>
      </c>
      <c r="B71" s="21" t="s">
        <v>35</v>
      </c>
      <c r="C71" s="32">
        <v>4</v>
      </c>
      <c r="D71" s="21" t="s">
        <v>70</v>
      </c>
      <c r="E71" s="21" t="s">
        <v>138</v>
      </c>
      <c r="F71" s="33">
        <v>0.01</v>
      </c>
      <c r="G71" s="21" t="s">
        <v>85</v>
      </c>
      <c r="H71" s="21" t="s">
        <v>119</v>
      </c>
      <c r="I71" s="22" t="s">
        <v>123</v>
      </c>
      <c r="J71" s="20">
        <v>75</v>
      </c>
      <c r="K71" s="20">
        <v>85.5</v>
      </c>
      <c r="L71" s="20">
        <v>300</v>
      </c>
      <c r="M71" s="20">
        <v>342</v>
      </c>
      <c r="N71" s="32">
        <v>25</v>
      </c>
      <c r="O71" s="21" t="s">
        <v>128</v>
      </c>
      <c r="P71" s="22">
        <v>2021</v>
      </c>
      <c r="Q71" s="19">
        <f t="shared" si="7"/>
        <v>3.42</v>
      </c>
      <c r="R71" s="20">
        <f t="shared" si="8"/>
        <v>10.5</v>
      </c>
      <c r="S71" s="20">
        <f t="shared" si="9"/>
        <v>42</v>
      </c>
      <c r="T71" s="33">
        <f t="shared" si="10"/>
        <v>0.12280701754385964</v>
      </c>
      <c r="U71" s="21" t="str">
        <f>IF([1]!Tabla1[[#This Row],[Total Buying Value]]&gt;=((2/3)*MAX([1]!Tabla1[Total Buying Value])),"Grande",IF([1]!Tabla1[[#This Row],[Total Buying Value]]&lt;=((1/3)*MAX([1]!Tabla1[Total Buying Value])),"Pequeña","Mediana"))</f>
        <v>Pequeña</v>
      </c>
      <c r="V71" s="22" t="b">
        <f t="shared" si="11"/>
        <v>1</v>
      </c>
      <c r="W71" s="21" t="str">
        <f t="shared" si="12"/>
        <v>Mar2021</v>
      </c>
      <c r="X71" s="21" t="str">
        <f t="shared" si="13"/>
        <v>44280P0006</v>
      </c>
      <c r="AA71" s="5"/>
      <c r="AK71" s="3"/>
    </row>
    <row r="72" spans="1:37">
      <c r="A72" s="34">
        <v>44280</v>
      </c>
      <c r="B72" s="25" t="s">
        <v>39</v>
      </c>
      <c r="C72" s="35">
        <v>8</v>
      </c>
      <c r="D72" s="25" t="s">
        <v>70</v>
      </c>
      <c r="E72" s="25" t="s">
        <v>138</v>
      </c>
      <c r="F72" s="36">
        <v>0.17</v>
      </c>
      <c r="G72" s="25" t="s">
        <v>89</v>
      </c>
      <c r="H72" s="25" t="s">
        <v>121</v>
      </c>
      <c r="I72" s="12" t="s">
        <v>124</v>
      </c>
      <c r="J72" s="24">
        <v>47</v>
      </c>
      <c r="K72" s="24">
        <v>53.11</v>
      </c>
      <c r="L72" s="24">
        <v>376</v>
      </c>
      <c r="M72" s="24">
        <v>424.88</v>
      </c>
      <c r="N72" s="35">
        <v>25</v>
      </c>
      <c r="O72" s="25" t="s">
        <v>128</v>
      </c>
      <c r="P72" s="12">
        <v>2021</v>
      </c>
      <c r="Q72" s="23">
        <f t="shared" si="7"/>
        <v>72.229600000000005</v>
      </c>
      <c r="R72" s="24">
        <f t="shared" si="8"/>
        <v>6.1099999999999994</v>
      </c>
      <c r="S72" s="24">
        <f t="shared" si="9"/>
        <v>48.879999999999995</v>
      </c>
      <c r="T72" s="36">
        <f t="shared" si="10"/>
        <v>0.1150442477876106</v>
      </c>
      <c r="U72" s="25" t="str">
        <f>IF([1]!Tabla1[[#This Row],[Total Buying Value]]&gt;=((2/3)*MAX([1]!Tabla1[Total Buying Value])),"Grande",IF([1]!Tabla1[[#This Row],[Total Buying Value]]&lt;=((1/3)*MAX([1]!Tabla1[Total Buying Value])),"Pequeña","Mediana"))</f>
        <v>Grande</v>
      </c>
      <c r="V72" s="12" t="b">
        <f t="shared" si="11"/>
        <v>1</v>
      </c>
      <c r="W72" s="25" t="str">
        <f t="shared" si="12"/>
        <v>Mar2021</v>
      </c>
      <c r="X72" s="25" t="str">
        <f t="shared" si="13"/>
        <v>44280P0029</v>
      </c>
      <c r="AA72" s="5"/>
      <c r="AK72" s="3"/>
    </row>
    <row r="73" spans="1:37">
      <c r="A73" s="34">
        <v>44280</v>
      </c>
      <c r="B73" s="25" t="s">
        <v>20</v>
      </c>
      <c r="C73" s="35">
        <v>14</v>
      </c>
      <c r="D73" s="25" t="s">
        <v>71</v>
      </c>
      <c r="E73" s="25" t="s">
        <v>138</v>
      </c>
      <c r="F73" s="36">
        <v>7.0000000000000007E-2</v>
      </c>
      <c r="G73" s="25" t="s">
        <v>73</v>
      </c>
      <c r="H73" s="25" t="s">
        <v>117</v>
      </c>
      <c r="I73" s="12" t="s">
        <v>122</v>
      </c>
      <c r="J73" s="24">
        <v>144</v>
      </c>
      <c r="K73" s="24">
        <v>156.96</v>
      </c>
      <c r="L73" s="24">
        <v>2016</v>
      </c>
      <c r="M73" s="24">
        <v>2197.44</v>
      </c>
      <c r="N73" s="35">
        <v>25</v>
      </c>
      <c r="O73" s="25" t="s">
        <v>128</v>
      </c>
      <c r="P73" s="12">
        <v>2021</v>
      </c>
      <c r="Q73" s="23">
        <f t="shared" si="7"/>
        <v>153.82080000000002</v>
      </c>
      <c r="R73" s="24">
        <f t="shared" si="8"/>
        <v>12.960000000000008</v>
      </c>
      <c r="S73" s="24">
        <f t="shared" si="9"/>
        <v>181.44000000000011</v>
      </c>
      <c r="T73" s="36">
        <f t="shared" si="10"/>
        <v>8.2568807339449588E-2</v>
      </c>
      <c r="U73" s="25" t="str">
        <f>IF([1]!Tabla1[[#This Row],[Total Buying Value]]&gt;=((2/3)*MAX([1]!Tabla1[Total Buying Value])),"Grande",IF([1]!Tabla1[[#This Row],[Total Buying Value]]&lt;=((1/3)*MAX([1]!Tabla1[Total Buying Value])),"Pequeña","Mediana"))</f>
        <v>Mediana</v>
      </c>
      <c r="V73" s="12" t="b">
        <f t="shared" si="11"/>
        <v>1</v>
      </c>
      <c r="W73" s="25" t="str">
        <f t="shared" si="12"/>
        <v>Mar2021</v>
      </c>
      <c r="X73" s="25" t="str">
        <f t="shared" si="13"/>
        <v>44280P0024</v>
      </c>
      <c r="AA73" s="5"/>
      <c r="AK73" s="3"/>
    </row>
    <row r="74" spans="1:37">
      <c r="A74" s="34">
        <v>44281</v>
      </c>
      <c r="B74" s="25" t="s">
        <v>36</v>
      </c>
      <c r="C74" s="35">
        <v>4</v>
      </c>
      <c r="D74" s="25" t="s">
        <v>70</v>
      </c>
      <c r="E74" s="25" t="s">
        <v>138</v>
      </c>
      <c r="F74" s="36">
        <v>0.23</v>
      </c>
      <c r="G74" s="25" t="s">
        <v>86</v>
      </c>
      <c r="H74" s="25" t="s">
        <v>119</v>
      </c>
      <c r="I74" s="12" t="s">
        <v>123</v>
      </c>
      <c r="J74" s="24">
        <v>98</v>
      </c>
      <c r="K74" s="24">
        <v>103.88</v>
      </c>
      <c r="L74" s="24">
        <v>392</v>
      </c>
      <c r="M74" s="24">
        <v>415.52</v>
      </c>
      <c r="N74" s="35">
        <v>26</v>
      </c>
      <c r="O74" s="25" t="s">
        <v>128</v>
      </c>
      <c r="P74" s="12">
        <v>2021</v>
      </c>
      <c r="Q74" s="23">
        <f t="shared" si="7"/>
        <v>95.569599999999994</v>
      </c>
      <c r="R74" s="24">
        <f t="shared" si="8"/>
        <v>5.8799999999999955</v>
      </c>
      <c r="S74" s="24">
        <f t="shared" si="9"/>
        <v>23.519999999999982</v>
      </c>
      <c r="T74" s="36">
        <f t="shared" si="10"/>
        <v>5.660377358490562E-2</v>
      </c>
      <c r="U74" s="25" t="str">
        <f>IF([1]!Tabla1[[#This Row],[Total Buying Value]]&gt;=((2/3)*MAX([1]!Tabla1[Total Buying Value])),"Grande",IF([1]!Tabla1[[#This Row],[Total Buying Value]]&lt;=((1/3)*MAX([1]!Tabla1[Total Buying Value])),"Pequeña","Mediana"))</f>
        <v>Pequeña</v>
      </c>
      <c r="V74" s="12" t="b">
        <f t="shared" si="11"/>
        <v>1</v>
      </c>
      <c r="W74" s="25" t="str">
        <f t="shared" si="12"/>
        <v>Mar2021</v>
      </c>
      <c r="X74" s="25" t="str">
        <f t="shared" si="13"/>
        <v>44281P0001</v>
      </c>
      <c r="AA74" s="5"/>
      <c r="AK74" s="3"/>
    </row>
    <row r="75" spans="1:37">
      <c r="A75" s="31">
        <v>44281</v>
      </c>
      <c r="B75" s="21" t="s">
        <v>30</v>
      </c>
      <c r="C75" s="32">
        <v>1</v>
      </c>
      <c r="D75" s="21" t="s">
        <v>70</v>
      </c>
      <c r="E75" s="21" t="s">
        <v>138</v>
      </c>
      <c r="F75" s="33">
        <v>0.23</v>
      </c>
      <c r="G75" s="21" t="s">
        <v>80</v>
      </c>
      <c r="H75" s="21" t="s">
        <v>118</v>
      </c>
      <c r="I75" s="22" t="s">
        <v>122</v>
      </c>
      <c r="J75" s="20">
        <v>120</v>
      </c>
      <c r="K75" s="20">
        <v>162</v>
      </c>
      <c r="L75" s="20">
        <v>120</v>
      </c>
      <c r="M75" s="20">
        <v>162</v>
      </c>
      <c r="N75" s="32">
        <v>26</v>
      </c>
      <c r="O75" s="21" t="s">
        <v>128</v>
      </c>
      <c r="P75" s="22">
        <v>2021</v>
      </c>
      <c r="Q75" s="19">
        <f t="shared" si="7"/>
        <v>37.260000000000005</v>
      </c>
      <c r="R75" s="20">
        <f t="shared" si="8"/>
        <v>42</v>
      </c>
      <c r="S75" s="20">
        <f t="shared" si="9"/>
        <v>42</v>
      </c>
      <c r="T75" s="33">
        <f t="shared" si="10"/>
        <v>0.25925925925925924</v>
      </c>
      <c r="U75" s="21" t="str">
        <f>IF([1]!Tabla1[[#This Row],[Total Buying Value]]&gt;=((2/3)*MAX([1]!Tabla1[Total Buying Value])),"Grande",IF([1]!Tabla1[[#This Row],[Total Buying Value]]&lt;=((1/3)*MAX([1]!Tabla1[Total Buying Value])),"Pequeña","Mediana"))</f>
        <v>Pequeña</v>
      </c>
      <c r="V75" s="22" t="b">
        <f t="shared" si="11"/>
        <v>1</v>
      </c>
      <c r="W75" s="21" t="str">
        <f t="shared" si="12"/>
        <v>Mar2021</v>
      </c>
      <c r="X75" s="21" t="str">
        <f t="shared" si="13"/>
        <v>44281P0042</v>
      </c>
      <c r="AA75" s="5"/>
      <c r="AK75" s="3"/>
    </row>
    <row r="76" spans="1:37">
      <c r="A76" s="34">
        <v>44281</v>
      </c>
      <c r="B76" s="25" t="s">
        <v>40</v>
      </c>
      <c r="C76" s="35">
        <v>9</v>
      </c>
      <c r="D76" s="25" t="s">
        <v>70</v>
      </c>
      <c r="E76" s="25" t="s">
        <v>71</v>
      </c>
      <c r="F76" s="36">
        <v>0.48</v>
      </c>
      <c r="G76" s="25" t="s">
        <v>90</v>
      </c>
      <c r="H76" s="25" t="s">
        <v>120</v>
      </c>
      <c r="I76" s="12" t="s">
        <v>122</v>
      </c>
      <c r="J76" s="24">
        <v>148</v>
      </c>
      <c r="K76" s="24">
        <v>164.28</v>
      </c>
      <c r="L76" s="24">
        <v>1332</v>
      </c>
      <c r="M76" s="24">
        <v>1478.52</v>
      </c>
      <c r="N76" s="35">
        <v>26</v>
      </c>
      <c r="O76" s="25" t="s">
        <v>128</v>
      </c>
      <c r="P76" s="12">
        <v>2021</v>
      </c>
      <c r="Q76" s="23">
        <f t="shared" si="7"/>
        <v>709.68959999999993</v>
      </c>
      <c r="R76" s="24">
        <f t="shared" si="8"/>
        <v>16.28</v>
      </c>
      <c r="S76" s="24">
        <f t="shared" si="9"/>
        <v>146.52000000000001</v>
      </c>
      <c r="T76" s="36">
        <f t="shared" si="10"/>
        <v>9.9099099099099114E-2</v>
      </c>
      <c r="U76" s="25" t="str">
        <f>IF([1]!Tabla1[[#This Row],[Total Buying Value]]&gt;=((2/3)*MAX([1]!Tabla1[Total Buying Value])),"Grande",IF([1]!Tabla1[[#This Row],[Total Buying Value]]&lt;=((1/3)*MAX([1]!Tabla1[Total Buying Value])),"Pequeña","Mediana"))</f>
        <v>Pequeña</v>
      </c>
      <c r="V76" s="12" t="b">
        <f t="shared" si="11"/>
        <v>0</v>
      </c>
      <c r="W76" s="25" t="str">
        <f t="shared" si="12"/>
        <v>Mar2021</v>
      </c>
      <c r="X76" s="25" t="str">
        <f t="shared" si="13"/>
        <v>44281P0010</v>
      </c>
      <c r="AA76" s="5"/>
      <c r="AK76" s="3"/>
    </row>
    <row r="77" spans="1:37">
      <c r="A77" s="31">
        <v>44282</v>
      </c>
      <c r="B77" s="21" t="s">
        <v>48</v>
      </c>
      <c r="C77" s="32">
        <v>3</v>
      </c>
      <c r="D77" s="21" t="s">
        <v>70</v>
      </c>
      <c r="E77" s="21" t="s">
        <v>71</v>
      </c>
      <c r="F77" s="33">
        <v>0.12</v>
      </c>
      <c r="G77" s="21" t="s">
        <v>99</v>
      </c>
      <c r="H77" s="21" t="s">
        <v>121</v>
      </c>
      <c r="I77" s="22" t="s">
        <v>122</v>
      </c>
      <c r="J77" s="20">
        <v>148</v>
      </c>
      <c r="K77" s="20">
        <v>201.28</v>
      </c>
      <c r="L77" s="20">
        <v>444</v>
      </c>
      <c r="M77" s="20">
        <v>603.84</v>
      </c>
      <c r="N77" s="32">
        <v>27</v>
      </c>
      <c r="O77" s="21" t="s">
        <v>128</v>
      </c>
      <c r="P77" s="22">
        <v>2021</v>
      </c>
      <c r="Q77" s="19">
        <f t="shared" si="7"/>
        <v>72.460800000000006</v>
      </c>
      <c r="R77" s="20">
        <f t="shared" si="8"/>
        <v>53.28</v>
      </c>
      <c r="S77" s="20">
        <f t="shared" si="9"/>
        <v>159.84</v>
      </c>
      <c r="T77" s="33">
        <f t="shared" si="10"/>
        <v>0.26470588235294118</v>
      </c>
      <c r="U77" s="21" t="str">
        <f>IF([1]!Tabla1[[#This Row],[Total Buying Value]]&gt;=((2/3)*MAX([1]!Tabla1[Total Buying Value])),"Grande",IF([1]!Tabla1[[#This Row],[Total Buying Value]]&lt;=((1/3)*MAX([1]!Tabla1[Total Buying Value])),"Pequeña","Mediana"))</f>
        <v>Pequeña</v>
      </c>
      <c r="V77" s="22" t="b">
        <f t="shared" si="11"/>
        <v>0</v>
      </c>
      <c r="W77" s="21" t="str">
        <f t="shared" si="12"/>
        <v>Mar2021</v>
      </c>
      <c r="X77" s="21" t="str">
        <f t="shared" si="13"/>
        <v>44282P0030</v>
      </c>
      <c r="AA77" s="5"/>
      <c r="AK77" s="3"/>
    </row>
    <row r="78" spans="1:37">
      <c r="A78" s="34">
        <v>44283</v>
      </c>
      <c r="B78" s="25" t="s">
        <v>56</v>
      </c>
      <c r="C78" s="35">
        <v>8</v>
      </c>
      <c r="D78" s="25" t="s">
        <v>71</v>
      </c>
      <c r="E78" s="25" t="s">
        <v>138</v>
      </c>
      <c r="F78" s="36">
        <v>0.01</v>
      </c>
      <c r="G78" s="25" t="s">
        <v>108</v>
      </c>
      <c r="H78" s="25" t="s">
        <v>119</v>
      </c>
      <c r="I78" s="12" t="s">
        <v>124</v>
      </c>
      <c r="J78" s="24">
        <v>43</v>
      </c>
      <c r="K78" s="24">
        <v>47.73</v>
      </c>
      <c r="L78" s="24">
        <v>344</v>
      </c>
      <c r="M78" s="24">
        <v>381.84</v>
      </c>
      <c r="N78" s="35">
        <v>28</v>
      </c>
      <c r="O78" s="25" t="s">
        <v>128</v>
      </c>
      <c r="P78" s="12">
        <v>2021</v>
      </c>
      <c r="Q78" s="23">
        <f t="shared" si="7"/>
        <v>3.8184</v>
      </c>
      <c r="R78" s="24">
        <f t="shared" si="8"/>
        <v>4.7299999999999969</v>
      </c>
      <c r="S78" s="24">
        <f t="shared" si="9"/>
        <v>37.839999999999975</v>
      </c>
      <c r="T78" s="36">
        <f t="shared" si="10"/>
        <v>9.9099099099099044E-2</v>
      </c>
      <c r="U78" s="25" t="str">
        <f>IF([1]!Tabla1[[#This Row],[Total Buying Value]]&gt;=((2/3)*MAX([1]!Tabla1[Total Buying Value])),"Grande",IF([1]!Tabla1[[#This Row],[Total Buying Value]]&lt;=((1/3)*MAX([1]!Tabla1[Total Buying Value])),"Pequeña","Mediana"))</f>
        <v>Mediana</v>
      </c>
      <c r="V78" s="12" t="b">
        <f t="shared" si="11"/>
        <v>1</v>
      </c>
      <c r="W78" s="25" t="str">
        <f t="shared" si="12"/>
        <v>Mar2021</v>
      </c>
      <c r="X78" s="25" t="str">
        <f t="shared" si="13"/>
        <v>44283P0007</v>
      </c>
      <c r="AA78" s="5"/>
      <c r="AK78" s="3"/>
    </row>
    <row r="79" spans="1:37">
      <c r="A79" s="31">
        <v>44285</v>
      </c>
      <c r="B79" s="21" t="s">
        <v>21</v>
      </c>
      <c r="C79" s="32">
        <v>1</v>
      </c>
      <c r="D79" s="21" t="s">
        <v>71</v>
      </c>
      <c r="E79" s="21" t="s">
        <v>138</v>
      </c>
      <c r="F79" s="33">
        <v>0.43</v>
      </c>
      <c r="G79" s="21" t="s">
        <v>74</v>
      </c>
      <c r="H79" s="21" t="s">
        <v>118</v>
      </c>
      <c r="I79" s="22" t="s">
        <v>123</v>
      </c>
      <c r="J79" s="20">
        <v>72</v>
      </c>
      <c r="K79" s="20">
        <v>79.92</v>
      </c>
      <c r="L79" s="20">
        <v>72</v>
      </c>
      <c r="M79" s="20">
        <v>79.92</v>
      </c>
      <c r="N79" s="32">
        <v>30</v>
      </c>
      <c r="O79" s="21" t="s">
        <v>128</v>
      </c>
      <c r="P79" s="22">
        <v>2021</v>
      </c>
      <c r="Q79" s="19">
        <f t="shared" si="7"/>
        <v>34.365600000000001</v>
      </c>
      <c r="R79" s="20">
        <f t="shared" si="8"/>
        <v>7.9200000000000017</v>
      </c>
      <c r="S79" s="20">
        <f t="shared" si="9"/>
        <v>7.9200000000000017</v>
      </c>
      <c r="T79" s="33">
        <f t="shared" si="10"/>
        <v>9.9099099099099114E-2</v>
      </c>
      <c r="U79" s="21" t="str">
        <f>IF([1]!Tabla1[[#This Row],[Total Buying Value]]&gt;=((2/3)*MAX([1]!Tabla1[Total Buying Value])),"Grande",IF([1]!Tabla1[[#This Row],[Total Buying Value]]&lt;=((1/3)*MAX([1]!Tabla1[Total Buying Value])),"Pequeña","Mediana"))</f>
        <v>Pequeña</v>
      </c>
      <c r="V79" s="22" t="b">
        <f t="shared" si="11"/>
        <v>1</v>
      </c>
      <c r="W79" s="21" t="str">
        <f t="shared" si="12"/>
        <v>Mar2021</v>
      </c>
      <c r="X79" s="21" t="str">
        <f t="shared" si="13"/>
        <v>44285P0038</v>
      </c>
      <c r="AA79" s="5"/>
      <c r="AK79" s="3"/>
    </row>
    <row r="80" spans="1:37">
      <c r="A80" s="34">
        <v>44286</v>
      </c>
      <c r="B80" s="25" t="s">
        <v>30</v>
      </c>
      <c r="C80" s="35">
        <v>3</v>
      </c>
      <c r="D80" s="25" t="s">
        <v>70</v>
      </c>
      <c r="E80" s="25" t="s">
        <v>138</v>
      </c>
      <c r="F80" s="36">
        <v>0.24</v>
      </c>
      <c r="G80" s="25" t="s">
        <v>80</v>
      </c>
      <c r="H80" s="25" t="s">
        <v>118</v>
      </c>
      <c r="I80" s="12" t="s">
        <v>122</v>
      </c>
      <c r="J80" s="24">
        <v>120</v>
      </c>
      <c r="K80" s="24">
        <v>162</v>
      </c>
      <c r="L80" s="24">
        <v>360</v>
      </c>
      <c r="M80" s="24">
        <v>486</v>
      </c>
      <c r="N80" s="35">
        <v>31</v>
      </c>
      <c r="O80" s="25" t="s">
        <v>128</v>
      </c>
      <c r="P80" s="12">
        <v>2021</v>
      </c>
      <c r="Q80" s="23">
        <f t="shared" si="7"/>
        <v>116.64</v>
      </c>
      <c r="R80" s="24">
        <f t="shared" si="8"/>
        <v>42</v>
      </c>
      <c r="S80" s="24">
        <f t="shared" si="9"/>
        <v>126</v>
      </c>
      <c r="T80" s="36">
        <f t="shared" si="10"/>
        <v>0.25925925925925924</v>
      </c>
      <c r="U80" s="25" t="str">
        <f>IF([1]!Tabla1[[#This Row],[Total Buying Value]]&gt;=((2/3)*MAX([1]!Tabla1[Total Buying Value])),"Grande",IF([1]!Tabla1[[#This Row],[Total Buying Value]]&lt;=((1/3)*MAX([1]!Tabla1[Total Buying Value])),"Pequeña","Mediana"))</f>
        <v>Pequeña</v>
      </c>
      <c r="V80" s="12" t="b">
        <f t="shared" si="11"/>
        <v>1</v>
      </c>
      <c r="W80" s="25" t="str">
        <f t="shared" si="12"/>
        <v>Mar2021</v>
      </c>
      <c r="X80" s="25" t="str">
        <f t="shared" si="13"/>
        <v>44286P0042</v>
      </c>
      <c r="AA80" s="5"/>
      <c r="AK80" s="3"/>
    </row>
    <row r="81" spans="1:37">
      <c r="A81" s="34">
        <v>44290</v>
      </c>
      <c r="B81" s="25" t="s">
        <v>57</v>
      </c>
      <c r="C81" s="35">
        <v>9</v>
      </c>
      <c r="D81" s="25" t="s">
        <v>71</v>
      </c>
      <c r="E81" s="25" t="s">
        <v>138</v>
      </c>
      <c r="F81" s="36">
        <v>0.09</v>
      </c>
      <c r="G81" s="25" t="s">
        <v>109</v>
      </c>
      <c r="H81" s="25" t="s">
        <v>119</v>
      </c>
      <c r="I81" s="12" t="s">
        <v>125</v>
      </c>
      <c r="J81" s="24">
        <v>6</v>
      </c>
      <c r="K81" s="24">
        <v>7.8599999999999994</v>
      </c>
      <c r="L81" s="24">
        <v>54</v>
      </c>
      <c r="M81" s="24">
        <v>70.739999999999995</v>
      </c>
      <c r="N81" s="35">
        <v>4</v>
      </c>
      <c r="O81" s="25" t="s">
        <v>129</v>
      </c>
      <c r="P81" s="12">
        <v>2021</v>
      </c>
      <c r="Q81" s="23">
        <f t="shared" si="7"/>
        <v>6.3665999999999991</v>
      </c>
      <c r="R81" s="24">
        <f t="shared" si="8"/>
        <v>1.8599999999999994</v>
      </c>
      <c r="S81" s="24">
        <f t="shared" si="9"/>
        <v>16.739999999999995</v>
      </c>
      <c r="T81" s="36">
        <f t="shared" si="10"/>
        <v>0.23664122137404575</v>
      </c>
      <c r="U81" s="25" t="str">
        <f>IF([1]!Tabla1[[#This Row],[Total Buying Value]]&gt;=((2/3)*MAX([1]!Tabla1[Total Buying Value])),"Grande",IF([1]!Tabla1[[#This Row],[Total Buying Value]]&lt;=((1/3)*MAX([1]!Tabla1[Total Buying Value])),"Pequeña","Mediana"))</f>
        <v>Pequeña</v>
      </c>
      <c r="V81" s="12" t="b">
        <f t="shared" si="11"/>
        <v>1</v>
      </c>
      <c r="W81" s="25" t="str">
        <f t="shared" si="12"/>
        <v>Apr2021</v>
      </c>
      <c r="X81" s="25" t="str">
        <f t="shared" si="13"/>
        <v>44290P0009</v>
      </c>
      <c r="AA81" s="5"/>
      <c r="AK81" s="3"/>
    </row>
    <row r="82" spans="1:37">
      <c r="A82" s="31">
        <v>44290</v>
      </c>
      <c r="B82" s="21" t="s">
        <v>37</v>
      </c>
      <c r="C82" s="32">
        <v>4</v>
      </c>
      <c r="D82" s="21" t="s">
        <v>70</v>
      </c>
      <c r="E82" s="21" t="s">
        <v>138</v>
      </c>
      <c r="F82" s="33">
        <v>0.12</v>
      </c>
      <c r="G82" s="21" t="s">
        <v>87</v>
      </c>
      <c r="H82" s="21" t="s">
        <v>118</v>
      </c>
      <c r="I82" s="22" t="s">
        <v>123</v>
      </c>
      <c r="J82" s="20">
        <v>90</v>
      </c>
      <c r="K82" s="20">
        <v>115.2</v>
      </c>
      <c r="L82" s="20">
        <v>360</v>
      </c>
      <c r="M82" s="20">
        <v>460.8</v>
      </c>
      <c r="N82" s="32">
        <v>4</v>
      </c>
      <c r="O82" s="21" t="s">
        <v>129</v>
      </c>
      <c r="P82" s="22">
        <v>2021</v>
      </c>
      <c r="Q82" s="19">
        <f t="shared" si="7"/>
        <v>55.295999999999999</v>
      </c>
      <c r="R82" s="20">
        <f t="shared" si="8"/>
        <v>25.200000000000003</v>
      </c>
      <c r="S82" s="20">
        <f t="shared" si="9"/>
        <v>100.80000000000001</v>
      </c>
      <c r="T82" s="33">
        <f t="shared" si="10"/>
        <v>0.21875000000000003</v>
      </c>
      <c r="U82" s="21" t="str">
        <f>IF([1]!Tabla1[[#This Row],[Total Buying Value]]&gt;=((2/3)*MAX([1]!Tabla1[Total Buying Value])),"Grande",IF([1]!Tabla1[[#This Row],[Total Buying Value]]&lt;=((1/3)*MAX([1]!Tabla1[Total Buying Value])),"Pequeña","Mediana"))</f>
        <v>Pequeña</v>
      </c>
      <c r="V82" s="22" t="b">
        <f t="shared" si="11"/>
        <v>1</v>
      </c>
      <c r="W82" s="21" t="str">
        <f t="shared" si="12"/>
        <v>Apr2021</v>
      </c>
      <c r="X82" s="21" t="str">
        <f t="shared" si="13"/>
        <v>44290P0040</v>
      </c>
      <c r="AA82" s="5"/>
      <c r="AK82" s="3"/>
    </row>
    <row r="83" spans="1:37">
      <c r="A83" s="31">
        <v>44291</v>
      </c>
      <c r="B83" s="21" t="s">
        <v>25</v>
      </c>
      <c r="C83" s="32">
        <v>15</v>
      </c>
      <c r="D83" s="21" t="s">
        <v>71</v>
      </c>
      <c r="E83" s="21" t="s">
        <v>71</v>
      </c>
      <c r="F83" s="33">
        <v>0.09</v>
      </c>
      <c r="G83" s="21" t="s">
        <v>78</v>
      </c>
      <c r="H83" s="21" t="s">
        <v>121</v>
      </c>
      <c r="I83" s="22" t="s">
        <v>123</v>
      </c>
      <c r="J83" s="20">
        <v>93</v>
      </c>
      <c r="K83" s="20">
        <v>104.16</v>
      </c>
      <c r="L83" s="20">
        <v>1395</v>
      </c>
      <c r="M83" s="20">
        <v>1562.4</v>
      </c>
      <c r="N83" s="32">
        <v>5</v>
      </c>
      <c r="O83" s="21" t="s">
        <v>129</v>
      </c>
      <c r="P83" s="22">
        <v>2021</v>
      </c>
      <c r="Q83" s="19">
        <f t="shared" si="7"/>
        <v>140.61600000000001</v>
      </c>
      <c r="R83" s="20">
        <f t="shared" si="8"/>
        <v>11.159999999999997</v>
      </c>
      <c r="S83" s="20">
        <f t="shared" si="9"/>
        <v>167.39999999999995</v>
      </c>
      <c r="T83" s="33">
        <f t="shared" si="10"/>
        <v>0.10714285714285711</v>
      </c>
      <c r="U83" s="21" t="str">
        <f>IF([1]!Tabla1[[#This Row],[Total Buying Value]]&gt;=((2/3)*MAX([1]!Tabla1[Total Buying Value])),"Grande",IF([1]!Tabla1[[#This Row],[Total Buying Value]]&lt;=((1/3)*MAX([1]!Tabla1[Total Buying Value])),"Pequeña","Mediana"))</f>
        <v>Pequeña</v>
      </c>
      <c r="V83" s="22" t="b">
        <f t="shared" si="11"/>
        <v>0</v>
      </c>
      <c r="W83" s="21" t="str">
        <f t="shared" si="12"/>
        <v>Apr2021</v>
      </c>
      <c r="X83" s="21" t="str">
        <f t="shared" si="13"/>
        <v>44291P0031</v>
      </c>
      <c r="AA83" s="5"/>
      <c r="AK83" s="3"/>
    </row>
    <row r="84" spans="1:37">
      <c r="A84" s="34">
        <v>44295</v>
      </c>
      <c r="B84" s="25" t="s">
        <v>44</v>
      </c>
      <c r="C84" s="35">
        <v>3</v>
      </c>
      <c r="D84" s="25" t="s">
        <v>71</v>
      </c>
      <c r="E84" s="25" t="s">
        <v>71</v>
      </c>
      <c r="F84" s="36">
        <v>0.22</v>
      </c>
      <c r="G84" s="25" t="s">
        <v>95</v>
      </c>
      <c r="H84" s="25" t="s">
        <v>119</v>
      </c>
      <c r="I84" s="12" t="s">
        <v>122</v>
      </c>
      <c r="J84" s="24">
        <v>133</v>
      </c>
      <c r="K84" s="24">
        <v>155.61000000000001</v>
      </c>
      <c r="L84" s="24">
        <v>399</v>
      </c>
      <c r="M84" s="24">
        <v>466.83</v>
      </c>
      <c r="N84" s="35">
        <v>9</v>
      </c>
      <c r="O84" s="25" t="s">
        <v>129</v>
      </c>
      <c r="P84" s="12">
        <v>2021</v>
      </c>
      <c r="Q84" s="23">
        <f t="shared" si="7"/>
        <v>102.7026</v>
      </c>
      <c r="R84" s="24">
        <f t="shared" si="8"/>
        <v>22.610000000000014</v>
      </c>
      <c r="S84" s="24">
        <f t="shared" si="9"/>
        <v>67.830000000000041</v>
      </c>
      <c r="T84" s="36">
        <f t="shared" si="10"/>
        <v>0.14529914529914539</v>
      </c>
      <c r="U84" s="25" t="str">
        <f>IF([1]!Tabla1[[#This Row],[Total Buying Value]]&gt;=((2/3)*MAX([1]!Tabla1[Total Buying Value])),"Grande",IF([1]!Tabla1[[#This Row],[Total Buying Value]]&lt;=((1/3)*MAX([1]!Tabla1[Total Buying Value])),"Pequeña","Mediana"))</f>
        <v>Pequeña</v>
      </c>
      <c r="V84" s="12" t="b">
        <f t="shared" si="11"/>
        <v>0</v>
      </c>
      <c r="W84" s="25" t="str">
        <f t="shared" si="12"/>
        <v>Apr2021</v>
      </c>
      <c r="X84" s="25" t="str">
        <f t="shared" si="13"/>
        <v>44295P0005</v>
      </c>
      <c r="AA84" s="5"/>
      <c r="AK84" s="3"/>
    </row>
    <row r="85" spans="1:37">
      <c r="A85" s="31">
        <v>44296</v>
      </c>
      <c r="B85" s="21" t="s">
        <v>42</v>
      </c>
      <c r="C85" s="32">
        <v>14</v>
      </c>
      <c r="D85" s="21" t="s">
        <v>70</v>
      </c>
      <c r="E85" s="21" t="s">
        <v>71</v>
      </c>
      <c r="F85" s="33">
        <v>0.16</v>
      </c>
      <c r="G85" s="21" t="s">
        <v>92</v>
      </c>
      <c r="H85" s="21" t="s">
        <v>117</v>
      </c>
      <c r="I85" s="22" t="s">
        <v>122</v>
      </c>
      <c r="J85" s="20">
        <v>121</v>
      </c>
      <c r="K85" s="20">
        <v>141.57</v>
      </c>
      <c r="L85" s="20">
        <v>1694</v>
      </c>
      <c r="M85" s="20">
        <v>1981.98</v>
      </c>
      <c r="N85" s="32">
        <v>10</v>
      </c>
      <c r="O85" s="21" t="s">
        <v>129</v>
      </c>
      <c r="P85" s="22">
        <v>2021</v>
      </c>
      <c r="Q85" s="19">
        <f t="shared" si="7"/>
        <v>317.11680000000001</v>
      </c>
      <c r="R85" s="20">
        <f t="shared" si="8"/>
        <v>20.569999999999993</v>
      </c>
      <c r="S85" s="20">
        <f t="shared" si="9"/>
        <v>287.9799999999999</v>
      </c>
      <c r="T85" s="33">
        <f t="shared" si="10"/>
        <v>0.14529914529914525</v>
      </c>
      <c r="U85" s="21" t="str">
        <f>IF([1]!Tabla1[[#This Row],[Total Buying Value]]&gt;=((2/3)*MAX([1]!Tabla1[Total Buying Value])),"Grande",IF([1]!Tabla1[[#This Row],[Total Buying Value]]&lt;=((1/3)*MAX([1]!Tabla1[Total Buying Value])),"Pequeña","Mediana"))</f>
        <v>Mediana</v>
      </c>
      <c r="V85" s="22" t="b">
        <f t="shared" si="11"/>
        <v>0</v>
      </c>
      <c r="W85" s="21" t="str">
        <f t="shared" si="12"/>
        <v>Apr2021</v>
      </c>
      <c r="X85" s="21" t="str">
        <f t="shared" si="13"/>
        <v>44296P0022</v>
      </c>
      <c r="AA85" s="5"/>
      <c r="AK85" s="3"/>
    </row>
    <row r="86" spans="1:37">
      <c r="A86" s="31">
        <v>44298</v>
      </c>
      <c r="B86" s="21" t="s">
        <v>39</v>
      </c>
      <c r="C86" s="32">
        <v>4</v>
      </c>
      <c r="D86" s="21" t="s">
        <v>70</v>
      </c>
      <c r="E86" s="21" t="s">
        <v>71</v>
      </c>
      <c r="F86" s="33">
        <v>0.33</v>
      </c>
      <c r="G86" s="21" t="s">
        <v>89</v>
      </c>
      <c r="H86" s="21" t="s">
        <v>121</v>
      </c>
      <c r="I86" s="22" t="s">
        <v>124</v>
      </c>
      <c r="J86" s="20">
        <v>47</v>
      </c>
      <c r="K86" s="20">
        <v>53.11</v>
      </c>
      <c r="L86" s="20">
        <v>188</v>
      </c>
      <c r="M86" s="20">
        <v>212.44</v>
      </c>
      <c r="N86" s="32">
        <v>12</v>
      </c>
      <c r="O86" s="21" t="s">
        <v>129</v>
      </c>
      <c r="P86" s="22">
        <v>2021</v>
      </c>
      <c r="Q86" s="19">
        <f t="shared" si="7"/>
        <v>70.105199999999996</v>
      </c>
      <c r="R86" s="20">
        <f t="shared" si="8"/>
        <v>6.1099999999999994</v>
      </c>
      <c r="S86" s="20">
        <f t="shared" si="9"/>
        <v>24.439999999999998</v>
      </c>
      <c r="T86" s="33">
        <f t="shared" si="10"/>
        <v>0.1150442477876106</v>
      </c>
      <c r="U86" s="21" t="str">
        <f>IF([1]!Tabla1[[#This Row],[Total Buying Value]]&gt;=((2/3)*MAX([1]!Tabla1[Total Buying Value])),"Grande",IF([1]!Tabla1[[#This Row],[Total Buying Value]]&lt;=((1/3)*MAX([1]!Tabla1[Total Buying Value])),"Pequeña","Mediana"))</f>
        <v>Grande</v>
      </c>
      <c r="V86" s="22" t="b">
        <f t="shared" si="11"/>
        <v>0</v>
      </c>
      <c r="W86" s="21" t="str">
        <f t="shared" si="12"/>
        <v>Apr2021</v>
      </c>
      <c r="X86" s="21" t="str">
        <f t="shared" si="13"/>
        <v>44298P0029</v>
      </c>
      <c r="AA86" s="5"/>
      <c r="AK86" s="3"/>
    </row>
    <row r="87" spans="1:37">
      <c r="A87" s="34">
        <v>44298</v>
      </c>
      <c r="B87" s="25" t="s">
        <v>28</v>
      </c>
      <c r="C87" s="35">
        <v>3</v>
      </c>
      <c r="D87" s="25" t="s">
        <v>70</v>
      </c>
      <c r="E87" s="25" t="s">
        <v>138</v>
      </c>
      <c r="F87" s="36">
        <v>0.15</v>
      </c>
      <c r="G87" s="25" t="s">
        <v>93</v>
      </c>
      <c r="H87" s="25" t="s">
        <v>118</v>
      </c>
      <c r="I87" s="12" t="s">
        <v>123</v>
      </c>
      <c r="J87" s="24">
        <v>67</v>
      </c>
      <c r="K87" s="24">
        <v>85.76</v>
      </c>
      <c r="L87" s="24">
        <v>201</v>
      </c>
      <c r="M87" s="24">
        <v>257.27999999999997</v>
      </c>
      <c r="N87" s="35">
        <v>12</v>
      </c>
      <c r="O87" s="25" t="s">
        <v>129</v>
      </c>
      <c r="P87" s="12">
        <v>2021</v>
      </c>
      <c r="Q87" s="23">
        <f t="shared" si="7"/>
        <v>38.591999999999992</v>
      </c>
      <c r="R87" s="24">
        <f t="shared" si="8"/>
        <v>18.760000000000005</v>
      </c>
      <c r="S87" s="24">
        <f t="shared" si="9"/>
        <v>56.280000000000015</v>
      </c>
      <c r="T87" s="36">
        <f t="shared" si="10"/>
        <v>0.21875000000000008</v>
      </c>
      <c r="U87" s="25" t="str">
        <f>IF([1]!Tabla1[[#This Row],[Total Buying Value]]&gt;=((2/3)*MAX([1]!Tabla1[Total Buying Value])),"Grande",IF([1]!Tabla1[[#This Row],[Total Buying Value]]&lt;=((1/3)*MAX([1]!Tabla1[Total Buying Value])),"Pequeña","Mediana"))</f>
        <v>Pequeña</v>
      </c>
      <c r="V87" s="12" t="b">
        <f t="shared" si="11"/>
        <v>1</v>
      </c>
      <c r="W87" s="25" t="str">
        <f t="shared" si="12"/>
        <v>Apr2021</v>
      </c>
      <c r="X87" s="25" t="str">
        <f t="shared" si="13"/>
        <v>44298P0037</v>
      </c>
      <c r="AA87" s="5"/>
      <c r="AK87" s="3"/>
    </row>
    <row r="88" spans="1:37">
      <c r="A88" s="34">
        <v>44298</v>
      </c>
      <c r="B88" s="25" t="s">
        <v>46</v>
      </c>
      <c r="C88" s="35">
        <v>9</v>
      </c>
      <c r="D88" s="25" t="s">
        <v>70</v>
      </c>
      <c r="E88" s="25" t="s">
        <v>71</v>
      </c>
      <c r="F88" s="36">
        <v>0.04</v>
      </c>
      <c r="G88" s="25" t="s">
        <v>97</v>
      </c>
      <c r="H88" s="25" t="s">
        <v>121</v>
      </c>
      <c r="I88" s="12" t="s">
        <v>124</v>
      </c>
      <c r="J88" s="24">
        <v>48</v>
      </c>
      <c r="K88" s="24">
        <v>57.12</v>
      </c>
      <c r="L88" s="24">
        <v>432</v>
      </c>
      <c r="M88" s="24">
        <v>514.08000000000004</v>
      </c>
      <c r="N88" s="35">
        <v>12</v>
      </c>
      <c r="O88" s="25" t="s">
        <v>129</v>
      </c>
      <c r="P88" s="12">
        <v>2021</v>
      </c>
      <c r="Q88" s="23">
        <f t="shared" si="7"/>
        <v>20.563200000000002</v>
      </c>
      <c r="R88" s="24">
        <f t="shared" si="8"/>
        <v>9.1199999999999974</v>
      </c>
      <c r="S88" s="24">
        <f t="shared" si="9"/>
        <v>82.079999999999984</v>
      </c>
      <c r="T88" s="36">
        <f t="shared" si="10"/>
        <v>0.15966386554621845</v>
      </c>
      <c r="U88" s="25" t="str">
        <f>IF([1]!Tabla1[[#This Row],[Total Buying Value]]&gt;=((2/3)*MAX([1]!Tabla1[Total Buying Value])),"Grande",IF([1]!Tabla1[[#This Row],[Total Buying Value]]&lt;=((1/3)*MAX([1]!Tabla1[Total Buying Value])),"Pequeña","Mediana"))</f>
        <v>Pequeña</v>
      </c>
      <c r="V88" s="12" t="b">
        <f t="shared" si="11"/>
        <v>0</v>
      </c>
      <c r="W88" s="25" t="str">
        <f t="shared" si="12"/>
        <v>Apr2021</v>
      </c>
      <c r="X88" s="25" t="str">
        <f t="shared" si="13"/>
        <v>44298P0027</v>
      </c>
      <c r="AA88" s="5"/>
      <c r="AK88" s="3"/>
    </row>
    <row r="89" spans="1:37">
      <c r="A89" s="31">
        <v>44298</v>
      </c>
      <c r="B89" s="21" t="s">
        <v>58</v>
      </c>
      <c r="C89" s="32">
        <v>13</v>
      </c>
      <c r="D89" s="21" t="s">
        <v>70</v>
      </c>
      <c r="E89" s="21" t="s">
        <v>138</v>
      </c>
      <c r="F89" s="33">
        <v>0.35</v>
      </c>
      <c r="G89" s="21" t="s">
        <v>110</v>
      </c>
      <c r="H89" s="21" t="s">
        <v>121</v>
      </c>
      <c r="I89" s="22" t="s">
        <v>123</v>
      </c>
      <c r="J89" s="20">
        <v>95</v>
      </c>
      <c r="K89" s="20">
        <v>119.7</v>
      </c>
      <c r="L89" s="20">
        <v>1235</v>
      </c>
      <c r="M89" s="20">
        <v>1556.1</v>
      </c>
      <c r="N89" s="32">
        <v>12</v>
      </c>
      <c r="O89" s="21" t="s">
        <v>129</v>
      </c>
      <c r="P89" s="22">
        <v>2021</v>
      </c>
      <c r="Q89" s="19">
        <f t="shared" si="7"/>
        <v>544.63499999999988</v>
      </c>
      <c r="R89" s="20">
        <f t="shared" si="8"/>
        <v>24.700000000000003</v>
      </c>
      <c r="S89" s="20">
        <f t="shared" si="9"/>
        <v>321.10000000000002</v>
      </c>
      <c r="T89" s="33">
        <f t="shared" si="10"/>
        <v>0.20634920634920637</v>
      </c>
      <c r="U89" s="21" t="str">
        <f>IF([1]!Tabla1[[#This Row],[Total Buying Value]]&gt;=((2/3)*MAX([1]!Tabla1[Total Buying Value])),"Grande",IF([1]!Tabla1[[#This Row],[Total Buying Value]]&lt;=((1/3)*MAX([1]!Tabla1[Total Buying Value])),"Pequeña","Mediana"))</f>
        <v>Pequeña</v>
      </c>
      <c r="V89" s="22" t="b">
        <f t="shared" si="11"/>
        <v>1</v>
      </c>
      <c r="W89" s="21" t="str">
        <f t="shared" si="12"/>
        <v>Apr2021</v>
      </c>
      <c r="X89" s="21" t="str">
        <f t="shared" si="13"/>
        <v>44298P0033</v>
      </c>
      <c r="AA89" s="5"/>
      <c r="AK89" s="3"/>
    </row>
    <row r="90" spans="1:37">
      <c r="A90" s="34">
        <v>44301</v>
      </c>
      <c r="B90" s="25" t="s">
        <v>59</v>
      </c>
      <c r="C90" s="35">
        <v>3</v>
      </c>
      <c r="D90" s="25" t="s">
        <v>70</v>
      </c>
      <c r="E90" s="25" t="s">
        <v>71</v>
      </c>
      <c r="F90" s="36">
        <v>0.06</v>
      </c>
      <c r="G90" s="25" t="s">
        <v>111</v>
      </c>
      <c r="H90" s="25" t="s">
        <v>120</v>
      </c>
      <c r="I90" s="12" t="s">
        <v>122</v>
      </c>
      <c r="J90" s="24">
        <v>134</v>
      </c>
      <c r="K90" s="24">
        <v>156.78</v>
      </c>
      <c r="L90" s="24">
        <v>402</v>
      </c>
      <c r="M90" s="24">
        <v>470.34</v>
      </c>
      <c r="N90" s="35">
        <v>15</v>
      </c>
      <c r="O90" s="25" t="s">
        <v>129</v>
      </c>
      <c r="P90" s="12">
        <v>2021</v>
      </c>
      <c r="Q90" s="23">
        <f t="shared" si="7"/>
        <v>28.220399999999998</v>
      </c>
      <c r="R90" s="24">
        <f t="shared" si="8"/>
        <v>22.78</v>
      </c>
      <c r="S90" s="24">
        <f t="shared" si="9"/>
        <v>68.34</v>
      </c>
      <c r="T90" s="36">
        <f t="shared" si="10"/>
        <v>0.14529914529914531</v>
      </c>
      <c r="U90" s="25" t="str">
        <f>IF([1]!Tabla1[[#This Row],[Total Buying Value]]&gt;=((2/3)*MAX([1]!Tabla1[Total Buying Value])),"Grande",IF([1]!Tabla1[[#This Row],[Total Buying Value]]&lt;=((1/3)*MAX([1]!Tabla1[Total Buying Value])),"Pequeña","Mediana"))</f>
        <v>Pequeña</v>
      </c>
      <c r="V90" s="12" t="b">
        <f t="shared" si="11"/>
        <v>0</v>
      </c>
      <c r="W90" s="25" t="str">
        <f t="shared" si="12"/>
        <v>Apr2021</v>
      </c>
      <c r="X90" s="25" t="str">
        <f t="shared" si="13"/>
        <v>44301P0017</v>
      </c>
      <c r="AA90" s="5"/>
      <c r="AK90" s="3"/>
    </row>
    <row r="91" spans="1:37">
      <c r="A91" s="31">
        <v>44302</v>
      </c>
      <c r="B91" s="21" t="s">
        <v>50</v>
      </c>
      <c r="C91" s="32">
        <v>15</v>
      </c>
      <c r="D91" s="21" t="s">
        <v>70</v>
      </c>
      <c r="E91" s="21" t="s">
        <v>138</v>
      </c>
      <c r="F91" s="33">
        <v>0.13</v>
      </c>
      <c r="G91" s="21" t="s">
        <v>102</v>
      </c>
      <c r="H91" s="21" t="s">
        <v>120</v>
      </c>
      <c r="I91" s="22" t="s">
        <v>125</v>
      </c>
      <c r="J91" s="20">
        <v>37</v>
      </c>
      <c r="K91" s="20">
        <v>49.21</v>
      </c>
      <c r="L91" s="20">
        <v>555</v>
      </c>
      <c r="M91" s="20">
        <v>738.15</v>
      </c>
      <c r="N91" s="32">
        <v>16</v>
      </c>
      <c r="O91" s="21" t="s">
        <v>129</v>
      </c>
      <c r="P91" s="22">
        <v>2021</v>
      </c>
      <c r="Q91" s="19">
        <f t="shared" si="7"/>
        <v>95.959500000000006</v>
      </c>
      <c r="R91" s="20">
        <f t="shared" si="8"/>
        <v>12.21</v>
      </c>
      <c r="S91" s="20">
        <f t="shared" si="9"/>
        <v>183.15</v>
      </c>
      <c r="T91" s="33">
        <f t="shared" si="10"/>
        <v>0.24812030075187971</v>
      </c>
      <c r="U91" s="21" t="str">
        <f>IF([1]!Tabla1[[#This Row],[Total Buying Value]]&gt;=((2/3)*MAX([1]!Tabla1[Total Buying Value])),"Grande",IF([1]!Tabla1[[#This Row],[Total Buying Value]]&lt;=((1/3)*MAX([1]!Tabla1[Total Buying Value])),"Pequeña","Mediana"))</f>
        <v>Mediana</v>
      </c>
      <c r="V91" s="22" t="b">
        <f t="shared" si="11"/>
        <v>1</v>
      </c>
      <c r="W91" s="21" t="str">
        <f t="shared" si="12"/>
        <v>Apr2021</v>
      </c>
      <c r="X91" s="21" t="str">
        <f t="shared" si="13"/>
        <v>44302P0018</v>
      </c>
      <c r="AA91" s="5"/>
      <c r="AK91" s="3"/>
    </row>
    <row r="92" spans="1:37">
      <c r="A92" s="34">
        <v>44304</v>
      </c>
      <c r="B92" s="25" t="s">
        <v>21</v>
      </c>
      <c r="C92" s="35">
        <v>9</v>
      </c>
      <c r="D92" s="25" t="s">
        <v>68</v>
      </c>
      <c r="E92" s="25" t="s">
        <v>71</v>
      </c>
      <c r="F92" s="36">
        <v>0.13</v>
      </c>
      <c r="G92" s="25" t="s">
        <v>74</v>
      </c>
      <c r="H92" s="25" t="s">
        <v>118</v>
      </c>
      <c r="I92" s="12" t="s">
        <v>123</v>
      </c>
      <c r="J92" s="24">
        <v>72</v>
      </c>
      <c r="K92" s="24">
        <v>79.92</v>
      </c>
      <c r="L92" s="24">
        <v>648</v>
      </c>
      <c r="M92" s="24">
        <v>719.28</v>
      </c>
      <c r="N92" s="35">
        <v>18</v>
      </c>
      <c r="O92" s="25" t="s">
        <v>129</v>
      </c>
      <c r="P92" s="12">
        <v>2021</v>
      </c>
      <c r="Q92" s="23">
        <f t="shared" si="7"/>
        <v>93.506399999999999</v>
      </c>
      <c r="R92" s="24">
        <f t="shared" si="8"/>
        <v>7.9200000000000017</v>
      </c>
      <c r="S92" s="24">
        <f t="shared" si="9"/>
        <v>71.280000000000015</v>
      </c>
      <c r="T92" s="36">
        <f t="shared" si="10"/>
        <v>9.9099099099099128E-2</v>
      </c>
      <c r="U92" s="25" t="str">
        <f>IF([1]!Tabla1[[#This Row],[Total Buying Value]]&gt;=((2/3)*MAX([1]!Tabla1[Total Buying Value])),"Grande",IF([1]!Tabla1[[#This Row],[Total Buying Value]]&lt;=((1/3)*MAX([1]!Tabla1[Total Buying Value])),"Pequeña","Mediana"))</f>
        <v>Pequeña</v>
      </c>
      <c r="V92" s="12" t="b">
        <f t="shared" si="11"/>
        <v>0</v>
      </c>
      <c r="W92" s="25" t="str">
        <f t="shared" si="12"/>
        <v>Apr2021</v>
      </c>
      <c r="X92" s="25" t="str">
        <f t="shared" si="13"/>
        <v>44304P0038</v>
      </c>
      <c r="AA92" s="5"/>
      <c r="AK92" s="3"/>
    </row>
    <row r="93" spans="1:37">
      <c r="A93" s="31">
        <v>44304</v>
      </c>
      <c r="B93" s="21" t="s">
        <v>60</v>
      </c>
      <c r="C93" s="32">
        <v>13</v>
      </c>
      <c r="D93" s="21" t="s">
        <v>70</v>
      </c>
      <c r="E93" s="21" t="s">
        <v>138</v>
      </c>
      <c r="F93" s="33">
        <v>0.42</v>
      </c>
      <c r="G93" s="21" t="s">
        <v>112</v>
      </c>
      <c r="H93" s="21" t="s">
        <v>120</v>
      </c>
      <c r="I93" s="22" t="s">
        <v>122</v>
      </c>
      <c r="J93" s="20">
        <v>150</v>
      </c>
      <c r="K93" s="20">
        <v>210</v>
      </c>
      <c r="L93" s="20">
        <v>1950</v>
      </c>
      <c r="M93" s="20">
        <v>2730</v>
      </c>
      <c r="N93" s="32">
        <v>18</v>
      </c>
      <c r="O93" s="21" t="s">
        <v>129</v>
      </c>
      <c r="P93" s="22">
        <v>2021</v>
      </c>
      <c r="Q93" s="19">
        <f t="shared" si="7"/>
        <v>1146.5999999999999</v>
      </c>
      <c r="R93" s="20">
        <f t="shared" si="8"/>
        <v>60</v>
      </c>
      <c r="S93" s="20">
        <f t="shared" si="9"/>
        <v>780</v>
      </c>
      <c r="T93" s="33">
        <f t="shared" si="10"/>
        <v>0.2857142857142857</v>
      </c>
      <c r="U93" s="21" t="str">
        <f>IF([1]!Tabla1[[#This Row],[Total Buying Value]]&gt;=((2/3)*MAX([1]!Tabla1[Total Buying Value])),"Grande",IF([1]!Tabla1[[#This Row],[Total Buying Value]]&lt;=((1/3)*MAX([1]!Tabla1[Total Buying Value])),"Pequeña","Mediana"))</f>
        <v>Pequeña</v>
      </c>
      <c r="V93" s="22" t="b">
        <f t="shared" si="11"/>
        <v>1</v>
      </c>
      <c r="W93" s="21" t="str">
        <f t="shared" si="12"/>
        <v>Apr2021</v>
      </c>
      <c r="X93" s="21" t="str">
        <f t="shared" si="13"/>
        <v>44304P0019</v>
      </c>
      <c r="AA93" s="5"/>
      <c r="AK93" s="3"/>
    </row>
    <row r="94" spans="1:37">
      <c r="A94" s="31">
        <v>44309</v>
      </c>
      <c r="B94" s="21" t="s">
        <v>53</v>
      </c>
      <c r="C94" s="32">
        <v>10</v>
      </c>
      <c r="D94" s="21" t="s">
        <v>70</v>
      </c>
      <c r="E94" s="21" t="s">
        <v>71</v>
      </c>
      <c r="F94" s="33">
        <v>0.3</v>
      </c>
      <c r="G94" s="21" t="s">
        <v>105</v>
      </c>
      <c r="H94" s="21" t="s">
        <v>121</v>
      </c>
      <c r="I94" s="22" t="s">
        <v>125</v>
      </c>
      <c r="J94" s="20">
        <v>37</v>
      </c>
      <c r="K94" s="20">
        <v>41.81</v>
      </c>
      <c r="L94" s="20">
        <v>370</v>
      </c>
      <c r="M94" s="20">
        <v>418.1</v>
      </c>
      <c r="N94" s="32">
        <v>23</v>
      </c>
      <c r="O94" s="21" t="s">
        <v>129</v>
      </c>
      <c r="P94" s="22">
        <v>2021</v>
      </c>
      <c r="Q94" s="19">
        <f t="shared" si="7"/>
        <v>125.43</v>
      </c>
      <c r="R94" s="20">
        <f t="shared" si="8"/>
        <v>4.8100000000000023</v>
      </c>
      <c r="S94" s="20">
        <f t="shared" si="9"/>
        <v>48.100000000000023</v>
      </c>
      <c r="T94" s="33">
        <f t="shared" si="10"/>
        <v>0.11504424778761067</v>
      </c>
      <c r="U94" s="21" t="str">
        <f>IF([1]!Tabla1[[#This Row],[Total Buying Value]]&gt;=((2/3)*MAX([1]!Tabla1[Total Buying Value])),"Grande",IF([1]!Tabla1[[#This Row],[Total Buying Value]]&lt;=((1/3)*MAX([1]!Tabla1[Total Buying Value])),"Pequeña","Mediana"))</f>
        <v>Grande</v>
      </c>
      <c r="V94" s="22" t="b">
        <f t="shared" si="11"/>
        <v>0</v>
      </c>
      <c r="W94" s="21" t="str">
        <f t="shared" si="12"/>
        <v>Apr2021</v>
      </c>
      <c r="X94" s="21" t="str">
        <f t="shared" si="13"/>
        <v>44309P0028</v>
      </c>
      <c r="AA94" s="5"/>
      <c r="AK94" s="3"/>
    </row>
    <row r="95" spans="1:37">
      <c r="A95" s="34">
        <v>44309</v>
      </c>
      <c r="B95" s="25" t="s">
        <v>30</v>
      </c>
      <c r="C95" s="35">
        <v>6</v>
      </c>
      <c r="D95" s="25" t="s">
        <v>70</v>
      </c>
      <c r="E95" s="25" t="s">
        <v>71</v>
      </c>
      <c r="F95" s="36">
        <v>0.21</v>
      </c>
      <c r="G95" s="25" t="s">
        <v>80</v>
      </c>
      <c r="H95" s="25" t="s">
        <v>118</v>
      </c>
      <c r="I95" s="12" t="s">
        <v>122</v>
      </c>
      <c r="J95" s="24">
        <v>120</v>
      </c>
      <c r="K95" s="24">
        <v>162</v>
      </c>
      <c r="L95" s="24">
        <v>720</v>
      </c>
      <c r="M95" s="24">
        <v>972</v>
      </c>
      <c r="N95" s="35">
        <v>23</v>
      </c>
      <c r="O95" s="25" t="s">
        <v>129</v>
      </c>
      <c r="P95" s="12">
        <v>2021</v>
      </c>
      <c r="Q95" s="23">
        <f t="shared" si="7"/>
        <v>204.12</v>
      </c>
      <c r="R95" s="24">
        <f t="shared" si="8"/>
        <v>42</v>
      </c>
      <c r="S95" s="24">
        <f t="shared" si="9"/>
        <v>252</v>
      </c>
      <c r="T95" s="36">
        <f t="shared" si="10"/>
        <v>0.25925925925925924</v>
      </c>
      <c r="U95" s="25" t="str">
        <f>IF([1]!Tabla1[[#This Row],[Total Buying Value]]&gt;=((2/3)*MAX([1]!Tabla1[Total Buying Value])),"Grande",IF([1]!Tabla1[[#This Row],[Total Buying Value]]&lt;=((1/3)*MAX([1]!Tabla1[Total Buying Value])),"Pequeña","Mediana"))</f>
        <v>Pequeña</v>
      </c>
      <c r="V95" s="12" t="b">
        <f t="shared" si="11"/>
        <v>0</v>
      </c>
      <c r="W95" s="25" t="str">
        <f t="shared" si="12"/>
        <v>Apr2021</v>
      </c>
      <c r="X95" s="25" t="str">
        <f t="shared" si="13"/>
        <v>44309P0042</v>
      </c>
      <c r="AA95" s="5"/>
      <c r="AK95" s="3"/>
    </row>
    <row r="96" spans="1:37">
      <c r="A96" s="34">
        <v>44310</v>
      </c>
      <c r="B96" s="25" t="s">
        <v>48</v>
      </c>
      <c r="C96" s="35">
        <v>2</v>
      </c>
      <c r="D96" s="25" t="s">
        <v>71</v>
      </c>
      <c r="E96" s="25" t="s">
        <v>71</v>
      </c>
      <c r="F96" s="36">
        <v>0.12</v>
      </c>
      <c r="G96" s="25" t="s">
        <v>99</v>
      </c>
      <c r="H96" s="25" t="s">
        <v>121</v>
      </c>
      <c r="I96" s="12" t="s">
        <v>122</v>
      </c>
      <c r="J96" s="24">
        <v>148</v>
      </c>
      <c r="K96" s="24">
        <v>201.28</v>
      </c>
      <c r="L96" s="24">
        <v>296</v>
      </c>
      <c r="M96" s="24">
        <v>402.56</v>
      </c>
      <c r="N96" s="35">
        <v>24</v>
      </c>
      <c r="O96" s="25" t="s">
        <v>129</v>
      </c>
      <c r="P96" s="12">
        <v>2021</v>
      </c>
      <c r="Q96" s="23">
        <f t="shared" si="7"/>
        <v>48.307200000000002</v>
      </c>
      <c r="R96" s="24">
        <f t="shared" si="8"/>
        <v>53.28</v>
      </c>
      <c r="S96" s="24">
        <f t="shared" si="9"/>
        <v>106.56</v>
      </c>
      <c r="T96" s="36">
        <f t="shared" si="10"/>
        <v>0.26470588235294118</v>
      </c>
      <c r="U96" s="25" t="str">
        <f>IF([1]!Tabla1[[#This Row],[Total Buying Value]]&gt;=((2/3)*MAX([1]!Tabla1[Total Buying Value])),"Grande",IF([1]!Tabla1[[#This Row],[Total Buying Value]]&lt;=((1/3)*MAX([1]!Tabla1[Total Buying Value])),"Pequeña","Mediana"))</f>
        <v>Pequeña</v>
      </c>
      <c r="V96" s="12" t="b">
        <f t="shared" si="11"/>
        <v>0</v>
      </c>
      <c r="W96" s="25" t="str">
        <f t="shared" si="12"/>
        <v>Apr2021</v>
      </c>
      <c r="X96" s="25" t="str">
        <f t="shared" si="13"/>
        <v>44310P0030</v>
      </c>
      <c r="AA96" s="5"/>
      <c r="AK96" s="3"/>
    </row>
    <row r="97" spans="1:37">
      <c r="A97" s="31">
        <v>44312</v>
      </c>
      <c r="B97" s="21" t="s">
        <v>28</v>
      </c>
      <c r="C97" s="32">
        <v>3</v>
      </c>
      <c r="D97" s="21" t="s">
        <v>70</v>
      </c>
      <c r="E97" s="21" t="s">
        <v>71</v>
      </c>
      <c r="F97" s="33">
        <v>0.34</v>
      </c>
      <c r="G97" s="21" t="s">
        <v>93</v>
      </c>
      <c r="H97" s="21" t="s">
        <v>118</v>
      </c>
      <c r="I97" s="22" t="s">
        <v>123</v>
      </c>
      <c r="J97" s="20">
        <v>67</v>
      </c>
      <c r="K97" s="20">
        <v>85.76</v>
      </c>
      <c r="L97" s="20">
        <v>201</v>
      </c>
      <c r="M97" s="20">
        <v>257.27999999999997</v>
      </c>
      <c r="N97" s="32">
        <v>26</v>
      </c>
      <c r="O97" s="21" t="s">
        <v>129</v>
      </c>
      <c r="P97" s="22">
        <v>2021</v>
      </c>
      <c r="Q97" s="19">
        <f t="shared" si="7"/>
        <v>87.475200000000001</v>
      </c>
      <c r="R97" s="20">
        <f t="shared" si="8"/>
        <v>18.760000000000005</v>
      </c>
      <c r="S97" s="20">
        <f t="shared" si="9"/>
        <v>56.280000000000015</v>
      </c>
      <c r="T97" s="33">
        <f t="shared" si="10"/>
        <v>0.21875000000000008</v>
      </c>
      <c r="U97" s="21" t="str">
        <f>IF([1]!Tabla1[[#This Row],[Total Buying Value]]&gt;=((2/3)*MAX([1]!Tabla1[Total Buying Value])),"Grande",IF([1]!Tabla1[[#This Row],[Total Buying Value]]&lt;=((1/3)*MAX([1]!Tabla1[Total Buying Value])),"Pequeña","Mediana"))</f>
        <v>Pequeña</v>
      </c>
      <c r="V97" s="22" t="b">
        <f t="shared" si="11"/>
        <v>0</v>
      </c>
      <c r="W97" s="21" t="str">
        <f t="shared" si="12"/>
        <v>Apr2021</v>
      </c>
      <c r="X97" s="21" t="str">
        <f t="shared" si="13"/>
        <v>44312P0037</v>
      </c>
      <c r="AA97" s="5"/>
      <c r="AK97" s="3"/>
    </row>
    <row r="98" spans="1:37">
      <c r="A98" s="34">
        <v>44315</v>
      </c>
      <c r="B98" s="25" t="s">
        <v>48</v>
      </c>
      <c r="C98" s="35">
        <v>7</v>
      </c>
      <c r="D98" s="25" t="s">
        <v>70</v>
      </c>
      <c r="E98" s="25" t="s">
        <v>71</v>
      </c>
      <c r="F98" s="36">
        <v>0.38</v>
      </c>
      <c r="G98" s="25" t="s">
        <v>99</v>
      </c>
      <c r="H98" s="25" t="s">
        <v>121</v>
      </c>
      <c r="I98" s="12" t="s">
        <v>122</v>
      </c>
      <c r="J98" s="24">
        <v>148</v>
      </c>
      <c r="K98" s="24">
        <v>201.28</v>
      </c>
      <c r="L98" s="24">
        <v>1036</v>
      </c>
      <c r="M98" s="24">
        <v>1408.96</v>
      </c>
      <c r="N98" s="35">
        <v>29</v>
      </c>
      <c r="O98" s="25" t="s">
        <v>129</v>
      </c>
      <c r="P98" s="12">
        <v>2021</v>
      </c>
      <c r="Q98" s="23">
        <f t="shared" si="7"/>
        <v>535.40480000000002</v>
      </c>
      <c r="R98" s="24">
        <f t="shared" si="8"/>
        <v>53.28</v>
      </c>
      <c r="S98" s="24">
        <f t="shared" si="9"/>
        <v>372.96000000000004</v>
      </c>
      <c r="T98" s="36">
        <f t="shared" si="10"/>
        <v>0.26470588235294118</v>
      </c>
      <c r="U98" s="25" t="str">
        <f>IF([1]!Tabla1[[#This Row],[Total Buying Value]]&gt;=((2/3)*MAX([1]!Tabla1[Total Buying Value])),"Grande",IF([1]!Tabla1[[#This Row],[Total Buying Value]]&lt;=((1/3)*MAX([1]!Tabla1[Total Buying Value])),"Pequeña","Mediana"))</f>
        <v>Pequeña</v>
      </c>
      <c r="V98" s="12" t="b">
        <f t="shared" si="11"/>
        <v>0</v>
      </c>
      <c r="W98" s="25" t="str">
        <f t="shared" si="12"/>
        <v>Apr2021</v>
      </c>
      <c r="X98" s="25" t="str">
        <f t="shared" si="13"/>
        <v>44315P0030</v>
      </c>
      <c r="AA98" s="5"/>
      <c r="AK98" s="3"/>
    </row>
    <row r="99" spans="1:37">
      <c r="A99" s="31">
        <v>44316</v>
      </c>
      <c r="B99" s="21" t="s">
        <v>39</v>
      </c>
      <c r="C99" s="32">
        <v>1</v>
      </c>
      <c r="D99" s="21" t="s">
        <v>70</v>
      </c>
      <c r="E99" s="21" t="s">
        <v>71</v>
      </c>
      <c r="F99" s="33">
        <v>0.1</v>
      </c>
      <c r="G99" s="21" t="s">
        <v>89</v>
      </c>
      <c r="H99" s="21" t="s">
        <v>121</v>
      </c>
      <c r="I99" s="22" t="s">
        <v>124</v>
      </c>
      <c r="J99" s="20">
        <v>47</v>
      </c>
      <c r="K99" s="20">
        <v>53.11</v>
      </c>
      <c r="L99" s="20">
        <v>47</v>
      </c>
      <c r="M99" s="20">
        <v>53.11</v>
      </c>
      <c r="N99" s="32">
        <v>30</v>
      </c>
      <c r="O99" s="21" t="s">
        <v>129</v>
      </c>
      <c r="P99" s="22">
        <v>2021</v>
      </c>
      <c r="Q99" s="19">
        <f t="shared" si="7"/>
        <v>5.3109999999999999</v>
      </c>
      <c r="R99" s="20">
        <f t="shared" si="8"/>
        <v>6.1099999999999994</v>
      </c>
      <c r="S99" s="20">
        <f t="shared" si="9"/>
        <v>6.1099999999999994</v>
      </c>
      <c r="T99" s="33">
        <f t="shared" si="10"/>
        <v>0.1150442477876106</v>
      </c>
      <c r="U99" s="21" t="str">
        <f>IF([1]!Tabla1[[#This Row],[Total Buying Value]]&gt;=((2/3)*MAX([1]!Tabla1[Total Buying Value])),"Grande",IF([1]!Tabla1[[#This Row],[Total Buying Value]]&lt;=((1/3)*MAX([1]!Tabla1[Total Buying Value])),"Pequeña","Mediana"))</f>
        <v>Pequeña</v>
      </c>
      <c r="V99" s="22" t="b">
        <f t="shared" si="11"/>
        <v>0</v>
      </c>
      <c r="W99" s="21" t="str">
        <f t="shared" si="12"/>
        <v>Apr2021</v>
      </c>
      <c r="X99" s="21" t="str">
        <f t="shared" si="13"/>
        <v>44316P0029</v>
      </c>
      <c r="AA99" s="5"/>
      <c r="AK99" s="3"/>
    </row>
    <row r="100" spans="1:37">
      <c r="A100" s="34">
        <v>44317</v>
      </c>
      <c r="B100" s="25" t="s">
        <v>50</v>
      </c>
      <c r="C100" s="35">
        <v>3</v>
      </c>
      <c r="D100" s="25" t="s">
        <v>71</v>
      </c>
      <c r="E100" s="25" t="s">
        <v>138</v>
      </c>
      <c r="F100" s="36">
        <v>0.09</v>
      </c>
      <c r="G100" s="25" t="s">
        <v>102</v>
      </c>
      <c r="H100" s="25" t="s">
        <v>120</v>
      </c>
      <c r="I100" s="12" t="s">
        <v>125</v>
      </c>
      <c r="J100" s="24">
        <v>37</v>
      </c>
      <c r="K100" s="24">
        <v>49.21</v>
      </c>
      <c r="L100" s="24">
        <v>111</v>
      </c>
      <c r="M100" s="24">
        <v>147.63</v>
      </c>
      <c r="N100" s="35">
        <v>1</v>
      </c>
      <c r="O100" s="25" t="s">
        <v>130</v>
      </c>
      <c r="P100" s="12">
        <v>2021</v>
      </c>
      <c r="Q100" s="23">
        <f t="shared" si="7"/>
        <v>13.2867</v>
      </c>
      <c r="R100" s="24">
        <f t="shared" si="8"/>
        <v>12.21</v>
      </c>
      <c r="S100" s="24">
        <f t="shared" si="9"/>
        <v>36.630000000000003</v>
      </c>
      <c r="T100" s="36">
        <f t="shared" si="10"/>
        <v>0.24812030075187971</v>
      </c>
      <c r="U100" s="25" t="str">
        <f>IF([1]!Tabla1[[#This Row],[Total Buying Value]]&gt;=((2/3)*MAX([1]!Tabla1[Total Buying Value])),"Grande",IF([1]!Tabla1[[#This Row],[Total Buying Value]]&lt;=((1/3)*MAX([1]!Tabla1[Total Buying Value])),"Pequeña","Mediana"))</f>
        <v>Mediana</v>
      </c>
      <c r="V100" s="12" t="b">
        <f t="shared" si="11"/>
        <v>1</v>
      </c>
      <c r="W100" s="25" t="str">
        <f t="shared" si="12"/>
        <v>May2021</v>
      </c>
      <c r="X100" s="25" t="str">
        <f t="shared" si="13"/>
        <v>44317P0018</v>
      </c>
      <c r="AA100" s="5"/>
      <c r="AK100" s="3"/>
    </row>
    <row r="101" spans="1:37">
      <c r="A101" s="31">
        <v>44317</v>
      </c>
      <c r="B101" s="21" t="s">
        <v>30</v>
      </c>
      <c r="C101" s="32">
        <v>1</v>
      </c>
      <c r="D101" s="21" t="s">
        <v>71</v>
      </c>
      <c r="E101" s="21" t="s">
        <v>138</v>
      </c>
      <c r="F101" s="33">
        <v>0.34</v>
      </c>
      <c r="G101" s="21" t="s">
        <v>80</v>
      </c>
      <c r="H101" s="21" t="s">
        <v>118</v>
      </c>
      <c r="I101" s="22" t="s">
        <v>122</v>
      </c>
      <c r="J101" s="20">
        <v>120</v>
      </c>
      <c r="K101" s="20">
        <v>162</v>
      </c>
      <c r="L101" s="20">
        <v>120</v>
      </c>
      <c r="M101" s="20">
        <v>162</v>
      </c>
      <c r="N101" s="32">
        <v>1</v>
      </c>
      <c r="O101" s="21" t="s">
        <v>130</v>
      </c>
      <c r="P101" s="22">
        <v>2021</v>
      </c>
      <c r="Q101" s="19">
        <f t="shared" si="7"/>
        <v>55.080000000000005</v>
      </c>
      <c r="R101" s="20">
        <f t="shared" si="8"/>
        <v>42</v>
      </c>
      <c r="S101" s="20">
        <f t="shared" si="9"/>
        <v>42</v>
      </c>
      <c r="T101" s="33">
        <f t="shared" si="10"/>
        <v>0.25925925925925924</v>
      </c>
      <c r="U101" s="21" t="str">
        <f>IF([1]!Tabla1[[#This Row],[Total Buying Value]]&gt;=((2/3)*MAX([1]!Tabla1[Total Buying Value])),"Grande",IF([1]!Tabla1[[#This Row],[Total Buying Value]]&lt;=((1/3)*MAX([1]!Tabla1[Total Buying Value])),"Pequeña","Mediana"))</f>
        <v>Pequeña</v>
      </c>
      <c r="V101" s="22" t="b">
        <f t="shared" si="11"/>
        <v>1</v>
      </c>
      <c r="W101" s="21" t="str">
        <f t="shared" si="12"/>
        <v>May2021</v>
      </c>
      <c r="X101" s="21" t="str">
        <f t="shared" si="13"/>
        <v>44317P0042</v>
      </c>
      <c r="AA101" s="5"/>
      <c r="AK101" s="3"/>
    </row>
    <row r="102" spans="1:37">
      <c r="A102" s="34">
        <v>44319</v>
      </c>
      <c r="B102" s="25" t="s">
        <v>33</v>
      </c>
      <c r="C102" s="35">
        <v>3</v>
      </c>
      <c r="D102" s="25" t="s">
        <v>71</v>
      </c>
      <c r="E102" s="25" t="s">
        <v>71</v>
      </c>
      <c r="F102" s="36">
        <v>0.14000000000000001</v>
      </c>
      <c r="G102" s="25" t="s">
        <v>83</v>
      </c>
      <c r="H102" s="25" t="s">
        <v>121</v>
      </c>
      <c r="I102" s="12" t="s">
        <v>124</v>
      </c>
      <c r="J102" s="24">
        <v>55</v>
      </c>
      <c r="K102" s="24">
        <v>58.3</v>
      </c>
      <c r="L102" s="24">
        <v>165</v>
      </c>
      <c r="M102" s="24">
        <v>174.9</v>
      </c>
      <c r="N102" s="35">
        <v>3</v>
      </c>
      <c r="O102" s="25" t="s">
        <v>130</v>
      </c>
      <c r="P102" s="12">
        <v>2021</v>
      </c>
      <c r="Q102" s="23">
        <f t="shared" si="7"/>
        <v>24.486000000000004</v>
      </c>
      <c r="R102" s="24">
        <f t="shared" si="8"/>
        <v>3.2999999999999972</v>
      </c>
      <c r="S102" s="24">
        <f t="shared" si="9"/>
        <v>9.8999999999999915</v>
      </c>
      <c r="T102" s="36">
        <f t="shared" si="10"/>
        <v>5.6603773584905613E-2</v>
      </c>
      <c r="U102" s="25" t="str">
        <f>IF([1]!Tabla1[[#This Row],[Total Buying Value]]&gt;=((2/3)*MAX([1]!Tabla1[Total Buying Value])),"Grande",IF([1]!Tabla1[[#This Row],[Total Buying Value]]&lt;=((1/3)*MAX([1]!Tabla1[Total Buying Value])),"Pequeña","Mediana"))</f>
        <v>Pequeña</v>
      </c>
      <c r="V102" s="12" t="b">
        <f t="shared" si="11"/>
        <v>0</v>
      </c>
      <c r="W102" s="25" t="str">
        <f t="shared" si="12"/>
        <v>May2021</v>
      </c>
      <c r="X102" s="25" t="str">
        <f t="shared" si="13"/>
        <v>44319P0034</v>
      </c>
      <c r="AA102" s="5"/>
      <c r="AK102" s="3"/>
    </row>
    <row r="103" spans="1:37">
      <c r="A103" s="31">
        <v>44320</v>
      </c>
      <c r="B103" s="21" t="s">
        <v>47</v>
      </c>
      <c r="C103" s="32">
        <v>13</v>
      </c>
      <c r="D103" s="21" t="s">
        <v>71</v>
      </c>
      <c r="E103" s="21" t="s">
        <v>71</v>
      </c>
      <c r="F103" s="33">
        <v>0.13</v>
      </c>
      <c r="G103" s="21" t="s">
        <v>98</v>
      </c>
      <c r="H103" s="21" t="s">
        <v>120</v>
      </c>
      <c r="I103" s="22" t="s">
        <v>125</v>
      </c>
      <c r="J103" s="20">
        <v>12</v>
      </c>
      <c r="K103" s="20">
        <v>15.72</v>
      </c>
      <c r="L103" s="20">
        <v>156</v>
      </c>
      <c r="M103" s="20">
        <v>204.36</v>
      </c>
      <c r="N103" s="32">
        <v>4</v>
      </c>
      <c r="O103" s="21" t="s">
        <v>130</v>
      </c>
      <c r="P103" s="22">
        <v>2021</v>
      </c>
      <c r="Q103" s="19">
        <f t="shared" si="7"/>
        <v>26.566800000000004</v>
      </c>
      <c r="R103" s="20">
        <f t="shared" si="8"/>
        <v>3.7200000000000006</v>
      </c>
      <c r="S103" s="20">
        <f t="shared" si="9"/>
        <v>48.360000000000007</v>
      </c>
      <c r="T103" s="33">
        <f t="shared" si="10"/>
        <v>0.23664122137404581</v>
      </c>
      <c r="U103" s="21" t="str">
        <f>IF([1]!Tabla1[[#This Row],[Total Buying Value]]&gt;=((2/3)*MAX([1]!Tabla1[Total Buying Value])),"Grande",IF([1]!Tabla1[[#This Row],[Total Buying Value]]&lt;=((1/3)*MAX([1]!Tabla1[Total Buying Value])),"Pequeña","Mediana"))</f>
        <v>Pequeña</v>
      </c>
      <c r="V103" s="22" t="b">
        <f t="shared" si="11"/>
        <v>0</v>
      </c>
      <c r="W103" s="21" t="str">
        <f t="shared" si="12"/>
        <v>May2021</v>
      </c>
      <c r="X103" s="21" t="str">
        <f t="shared" si="13"/>
        <v>44320P0015</v>
      </c>
      <c r="AA103" s="5"/>
      <c r="AK103" s="3"/>
    </row>
    <row r="104" spans="1:37">
      <c r="A104" s="34">
        <v>44320</v>
      </c>
      <c r="B104" s="25" t="s">
        <v>29</v>
      </c>
      <c r="C104" s="35">
        <v>4</v>
      </c>
      <c r="D104" s="25" t="s">
        <v>70</v>
      </c>
      <c r="E104" s="25" t="s">
        <v>138</v>
      </c>
      <c r="F104" s="36">
        <v>0.34</v>
      </c>
      <c r="G104" s="25" t="s">
        <v>113</v>
      </c>
      <c r="H104" s="25" t="s">
        <v>120</v>
      </c>
      <c r="I104" s="12" t="s">
        <v>123</v>
      </c>
      <c r="J104" s="24">
        <v>112</v>
      </c>
      <c r="K104" s="24">
        <v>146.72</v>
      </c>
      <c r="L104" s="24">
        <v>448</v>
      </c>
      <c r="M104" s="24">
        <v>586.88</v>
      </c>
      <c r="N104" s="35">
        <v>4</v>
      </c>
      <c r="O104" s="25" t="s">
        <v>130</v>
      </c>
      <c r="P104" s="12">
        <v>2021</v>
      </c>
      <c r="Q104" s="23">
        <f t="shared" si="7"/>
        <v>199.53920000000002</v>
      </c>
      <c r="R104" s="24">
        <f t="shared" si="8"/>
        <v>34.72</v>
      </c>
      <c r="S104" s="24">
        <f t="shared" si="9"/>
        <v>138.88</v>
      </c>
      <c r="T104" s="36">
        <f t="shared" si="10"/>
        <v>0.23664122137404581</v>
      </c>
      <c r="U104" s="25" t="str">
        <f>IF([1]!Tabla1[[#This Row],[Total Buying Value]]&gt;=((2/3)*MAX([1]!Tabla1[Total Buying Value])),"Grande",IF([1]!Tabla1[[#This Row],[Total Buying Value]]&lt;=((1/3)*MAX([1]!Tabla1[Total Buying Value])),"Pequeña","Mediana"))</f>
        <v>Pequeña</v>
      </c>
      <c r="V104" s="12" t="b">
        <f t="shared" si="11"/>
        <v>1</v>
      </c>
      <c r="W104" s="25" t="str">
        <f t="shared" si="12"/>
        <v>May2021</v>
      </c>
      <c r="X104" s="25" t="str">
        <f t="shared" si="13"/>
        <v>44320P0014</v>
      </c>
      <c r="AA104" s="5"/>
      <c r="AK104" s="3"/>
    </row>
    <row r="105" spans="1:37">
      <c r="A105" s="31">
        <v>44321</v>
      </c>
      <c r="B105" s="21" t="s">
        <v>57</v>
      </c>
      <c r="C105" s="32">
        <v>13</v>
      </c>
      <c r="D105" s="21" t="s">
        <v>70</v>
      </c>
      <c r="E105" s="21" t="s">
        <v>138</v>
      </c>
      <c r="F105" s="33">
        <v>0.43</v>
      </c>
      <c r="G105" s="21" t="s">
        <v>109</v>
      </c>
      <c r="H105" s="21" t="s">
        <v>119</v>
      </c>
      <c r="I105" s="22" t="s">
        <v>125</v>
      </c>
      <c r="J105" s="20">
        <v>6</v>
      </c>
      <c r="K105" s="20">
        <v>7.8599999999999994</v>
      </c>
      <c r="L105" s="20">
        <v>78</v>
      </c>
      <c r="M105" s="20">
        <v>102.18</v>
      </c>
      <c r="N105" s="32">
        <v>5</v>
      </c>
      <c r="O105" s="21" t="s">
        <v>130</v>
      </c>
      <c r="P105" s="22">
        <v>2021</v>
      </c>
      <c r="Q105" s="19">
        <f t="shared" si="7"/>
        <v>43.937400000000004</v>
      </c>
      <c r="R105" s="20">
        <f t="shared" si="8"/>
        <v>1.8599999999999994</v>
      </c>
      <c r="S105" s="20">
        <f t="shared" si="9"/>
        <v>24.179999999999993</v>
      </c>
      <c r="T105" s="33">
        <f t="shared" si="10"/>
        <v>0.23664122137404572</v>
      </c>
      <c r="U105" s="21" t="str">
        <f>IF([1]!Tabla1[[#This Row],[Total Buying Value]]&gt;=((2/3)*MAX([1]!Tabla1[Total Buying Value])),"Grande",IF([1]!Tabla1[[#This Row],[Total Buying Value]]&lt;=((1/3)*MAX([1]!Tabla1[Total Buying Value])),"Pequeña","Mediana"))</f>
        <v>Pequeña</v>
      </c>
      <c r="V105" s="22" t="b">
        <f t="shared" si="11"/>
        <v>1</v>
      </c>
      <c r="W105" s="21" t="str">
        <f t="shared" si="12"/>
        <v>May2021</v>
      </c>
      <c r="X105" s="21" t="str">
        <f t="shared" si="13"/>
        <v>44321P0009</v>
      </c>
      <c r="AA105" s="5"/>
      <c r="AK105" s="3"/>
    </row>
    <row r="106" spans="1:37">
      <c r="A106" s="31">
        <v>44322</v>
      </c>
      <c r="B106" s="21" t="s">
        <v>57</v>
      </c>
      <c r="C106" s="32">
        <v>6</v>
      </c>
      <c r="D106" s="21" t="s">
        <v>71</v>
      </c>
      <c r="E106" s="21" t="s">
        <v>71</v>
      </c>
      <c r="F106" s="33">
        <v>0.27</v>
      </c>
      <c r="G106" s="21" t="s">
        <v>109</v>
      </c>
      <c r="H106" s="21" t="s">
        <v>119</v>
      </c>
      <c r="I106" s="22" t="s">
        <v>125</v>
      </c>
      <c r="J106" s="20">
        <v>6</v>
      </c>
      <c r="K106" s="20">
        <v>7.8599999999999994</v>
      </c>
      <c r="L106" s="20">
        <v>36</v>
      </c>
      <c r="M106" s="20">
        <v>47.16</v>
      </c>
      <c r="N106" s="32">
        <v>6</v>
      </c>
      <c r="O106" s="21" t="s">
        <v>130</v>
      </c>
      <c r="P106" s="22">
        <v>2021</v>
      </c>
      <c r="Q106" s="19">
        <f t="shared" si="7"/>
        <v>12.7332</v>
      </c>
      <c r="R106" s="20">
        <f t="shared" si="8"/>
        <v>1.8599999999999994</v>
      </c>
      <c r="S106" s="20">
        <f t="shared" si="9"/>
        <v>11.159999999999997</v>
      </c>
      <c r="T106" s="33">
        <f t="shared" si="10"/>
        <v>0.23664122137404575</v>
      </c>
      <c r="U106" s="21" t="str">
        <f>IF([1]!Tabla1[[#This Row],[Total Buying Value]]&gt;=((2/3)*MAX([1]!Tabla1[Total Buying Value])),"Grande",IF([1]!Tabla1[[#This Row],[Total Buying Value]]&lt;=((1/3)*MAX([1]!Tabla1[Total Buying Value])),"Pequeña","Mediana"))</f>
        <v>Pequeña</v>
      </c>
      <c r="V106" s="22" t="b">
        <f t="shared" si="11"/>
        <v>0</v>
      </c>
      <c r="W106" s="21" t="str">
        <f t="shared" si="12"/>
        <v>May2021</v>
      </c>
      <c r="X106" s="21" t="str">
        <f t="shared" si="13"/>
        <v>44322P0009</v>
      </c>
      <c r="AA106" s="5"/>
      <c r="AK106" s="3"/>
    </row>
    <row r="107" spans="1:37">
      <c r="A107" s="34">
        <v>44322</v>
      </c>
      <c r="B107" s="25" t="s">
        <v>45</v>
      </c>
      <c r="C107" s="35">
        <v>15</v>
      </c>
      <c r="D107" s="25" t="s">
        <v>70</v>
      </c>
      <c r="E107" s="25" t="s">
        <v>71</v>
      </c>
      <c r="F107" s="36">
        <v>0</v>
      </c>
      <c r="G107" s="25" t="s">
        <v>96</v>
      </c>
      <c r="H107" s="25" t="s">
        <v>119</v>
      </c>
      <c r="I107" s="12" t="s">
        <v>123</v>
      </c>
      <c r="J107" s="24">
        <v>83</v>
      </c>
      <c r="K107" s="24">
        <v>94.62</v>
      </c>
      <c r="L107" s="24">
        <v>1245</v>
      </c>
      <c r="M107" s="24">
        <v>1419.3</v>
      </c>
      <c r="N107" s="35">
        <v>6</v>
      </c>
      <c r="O107" s="25" t="s">
        <v>130</v>
      </c>
      <c r="P107" s="12">
        <v>2021</v>
      </c>
      <c r="Q107" s="23">
        <f t="shared" si="7"/>
        <v>0</v>
      </c>
      <c r="R107" s="24">
        <f t="shared" si="8"/>
        <v>11.620000000000005</v>
      </c>
      <c r="S107" s="24">
        <f t="shared" si="9"/>
        <v>174.30000000000007</v>
      </c>
      <c r="T107" s="36">
        <f t="shared" si="10"/>
        <v>0.1228070175438597</v>
      </c>
      <c r="U107" s="25" t="str">
        <f>IF([1]!Tabla1[[#This Row],[Total Buying Value]]&gt;=((2/3)*MAX([1]!Tabla1[Total Buying Value])),"Grande",IF([1]!Tabla1[[#This Row],[Total Buying Value]]&lt;=((1/3)*MAX([1]!Tabla1[Total Buying Value])),"Pequeña","Mediana"))</f>
        <v>Pequeña</v>
      </c>
      <c r="V107" s="12" t="b">
        <f t="shared" si="11"/>
        <v>0</v>
      </c>
      <c r="W107" s="25" t="str">
        <f t="shared" si="12"/>
        <v>May2021</v>
      </c>
      <c r="X107" s="25" t="str">
        <f t="shared" si="13"/>
        <v>44322P0008</v>
      </c>
      <c r="AA107" s="5"/>
      <c r="AK107" s="3"/>
    </row>
    <row r="108" spans="1:37">
      <c r="A108" s="34">
        <v>44323</v>
      </c>
      <c r="B108" s="25" t="s">
        <v>50</v>
      </c>
      <c r="C108" s="35">
        <v>1</v>
      </c>
      <c r="D108" s="25" t="s">
        <v>70</v>
      </c>
      <c r="E108" s="25" t="s">
        <v>138</v>
      </c>
      <c r="F108" s="36">
        <v>0.04</v>
      </c>
      <c r="G108" s="25" t="s">
        <v>102</v>
      </c>
      <c r="H108" s="25" t="s">
        <v>120</v>
      </c>
      <c r="I108" s="12" t="s">
        <v>125</v>
      </c>
      <c r="J108" s="24">
        <v>37</v>
      </c>
      <c r="K108" s="24">
        <v>49.21</v>
      </c>
      <c r="L108" s="24">
        <v>37</v>
      </c>
      <c r="M108" s="24">
        <v>49.21</v>
      </c>
      <c r="N108" s="35">
        <v>7</v>
      </c>
      <c r="O108" s="25" t="s">
        <v>130</v>
      </c>
      <c r="P108" s="12">
        <v>2021</v>
      </c>
      <c r="Q108" s="23">
        <f t="shared" si="7"/>
        <v>1.9684000000000001</v>
      </c>
      <c r="R108" s="24">
        <f t="shared" si="8"/>
        <v>12.21</v>
      </c>
      <c r="S108" s="24">
        <f t="shared" si="9"/>
        <v>12.21</v>
      </c>
      <c r="T108" s="36">
        <f t="shared" si="10"/>
        <v>0.24812030075187971</v>
      </c>
      <c r="U108" s="25" t="str">
        <f>IF([1]!Tabla1[[#This Row],[Total Buying Value]]&gt;=((2/3)*MAX([1]!Tabla1[Total Buying Value])),"Grande",IF([1]!Tabla1[[#This Row],[Total Buying Value]]&lt;=((1/3)*MAX([1]!Tabla1[Total Buying Value])),"Pequeña","Mediana"))</f>
        <v>Mediana</v>
      </c>
      <c r="V108" s="12" t="b">
        <f t="shared" si="11"/>
        <v>1</v>
      </c>
      <c r="W108" s="25" t="str">
        <f t="shared" si="12"/>
        <v>May2021</v>
      </c>
      <c r="X108" s="25" t="str">
        <f t="shared" si="13"/>
        <v>44323P0018</v>
      </c>
      <c r="AA108" s="5"/>
      <c r="AK108" s="3"/>
    </row>
    <row r="109" spans="1:37">
      <c r="A109" s="31">
        <v>44325</v>
      </c>
      <c r="B109" s="21" t="s">
        <v>41</v>
      </c>
      <c r="C109" s="32">
        <v>6</v>
      </c>
      <c r="D109" s="21" t="s">
        <v>71</v>
      </c>
      <c r="E109" s="21" t="s">
        <v>71</v>
      </c>
      <c r="F109" s="33">
        <v>0.44</v>
      </c>
      <c r="G109" s="21" t="s">
        <v>91</v>
      </c>
      <c r="H109" s="21" t="s">
        <v>120</v>
      </c>
      <c r="I109" s="22" t="s">
        <v>125</v>
      </c>
      <c r="J109" s="20">
        <v>13</v>
      </c>
      <c r="K109" s="20">
        <v>16.64</v>
      </c>
      <c r="L109" s="20">
        <v>78</v>
      </c>
      <c r="M109" s="20">
        <v>99.84</v>
      </c>
      <c r="N109" s="32">
        <v>9</v>
      </c>
      <c r="O109" s="21" t="s">
        <v>130</v>
      </c>
      <c r="P109" s="22">
        <v>2021</v>
      </c>
      <c r="Q109" s="19">
        <f t="shared" si="7"/>
        <v>43.929600000000001</v>
      </c>
      <c r="R109" s="20">
        <f t="shared" si="8"/>
        <v>3.6400000000000006</v>
      </c>
      <c r="S109" s="20">
        <f t="shared" si="9"/>
        <v>21.840000000000003</v>
      </c>
      <c r="T109" s="33">
        <f t="shared" si="10"/>
        <v>0.21875000000000003</v>
      </c>
      <c r="U109" s="21" t="str">
        <f>IF([1]!Tabla1[[#This Row],[Total Buying Value]]&gt;=((2/3)*MAX([1]!Tabla1[Total Buying Value])),"Grande",IF([1]!Tabla1[[#This Row],[Total Buying Value]]&lt;=((1/3)*MAX([1]!Tabla1[Total Buying Value])),"Pequeña","Mediana"))</f>
        <v>Pequeña</v>
      </c>
      <c r="V109" s="22" t="b">
        <f t="shared" si="11"/>
        <v>0</v>
      </c>
      <c r="W109" s="21" t="str">
        <f t="shared" si="12"/>
        <v>May2021</v>
      </c>
      <c r="X109" s="21" t="str">
        <f t="shared" si="13"/>
        <v>44325P0016</v>
      </c>
      <c r="AA109" s="5"/>
      <c r="AK109" s="3"/>
    </row>
    <row r="110" spans="1:37">
      <c r="A110" s="34">
        <v>44325</v>
      </c>
      <c r="B110" s="25" t="s">
        <v>53</v>
      </c>
      <c r="C110" s="35">
        <v>8</v>
      </c>
      <c r="D110" s="25" t="s">
        <v>70</v>
      </c>
      <c r="E110" s="25" t="s">
        <v>138</v>
      </c>
      <c r="F110" s="36">
        <v>0.24</v>
      </c>
      <c r="G110" s="25" t="s">
        <v>105</v>
      </c>
      <c r="H110" s="25" t="s">
        <v>121</v>
      </c>
      <c r="I110" s="12" t="s">
        <v>125</v>
      </c>
      <c r="J110" s="24">
        <v>37</v>
      </c>
      <c r="K110" s="24">
        <v>41.81</v>
      </c>
      <c r="L110" s="24">
        <v>296</v>
      </c>
      <c r="M110" s="24">
        <v>334.48</v>
      </c>
      <c r="N110" s="35">
        <v>9</v>
      </c>
      <c r="O110" s="25" t="s">
        <v>130</v>
      </c>
      <c r="P110" s="12">
        <v>2021</v>
      </c>
      <c r="Q110" s="23">
        <f t="shared" si="7"/>
        <v>80.275199999999998</v>
      </c>
      <c r="R110" s="24">
        <f t="shared" si="8"/>
        <v>4.8100000000000023</v>
      </c>
      <c r="S110" s="24">
        <f t="shared" si="9"/>
        <v>38.480000000000018</v>
      </c>
      <c r="T110" s="36">
        <f t="shared" si="10"/>
        <v>0.11504424778761067</v>
      </c>
      <c r="U110" s="25" t="str">
        <f>IF([1]!Tabla1[[#This Row],[Total Buying Value]]&gt;=((2/3)*MAX([1]!Tabla1[Total Buying Value])),"Grande",IF([1]!Tabla1[[#This Row],[Total Buying Value]]&lt;=((1/3)*MAX([1]!Tabla1[Total Buying Value])),"Pequeña","Mediana"))</f>
        <v>Pequeña</v>
      </c>
      <c r="V110" s="12" t="b">
        <f t="shared" si="11"/>
        <v>1</v>
      </c>
      <c r="W110" s="25" t="str">
        <f t="shared" si="12"/>
        <v>May2021</v>
      </c>
      <c r="X110" s="25" t="str">
        <f t="shared" si="13"/>
        <v>44325P0028</v>
      </c>
      <c r="AA110" s="5"/>
      <c r="AK110" s="3"/>
    </row>
    <row r="111" spans="1:37">
      <c r="A111" s="31">
        <v>44328</v>
      </c>
      <c r="B111" s="21" t="s">
        <v>41</v>
      </c>
      <c r="C111" s="32">
        <v>3</v>
      </c>
      <c r="D111" s="21" t="s">
        <v>70</v>
      </c>
      <c r="E111" s="21" t="s">
        <v>71</v>
      </c>
      <c r="F111" s="33">
        <v>0.52</v>
      </c>
      <c r="G111" s="21" t="s">
        <v>91</v>
      </c>
      <c r="H111" s="21" t="s">
        <v>120</v>
      </c>
      <c r="I111" s="22" t="s">
        <v>125</v>
      </c>
      <c r="J111" s="20">
        <v>13</v>
      </c>
      <c r="K111" s="20">
        <v>16.64</v>
      </c>
      <c r="L111" s="20">
        <v>39</v>
      </c>
      <c r="M111" s="20">
        <v>49.92</v>
      </c>
      <c r="N111" s="32">
        <v>12</v>
      </c>
      <c r="O111" s="21" t="s">
        <v>130</v>
      </c>
      <c r="P111" s="22">
        <v>2021</v>
      </c>
      <c r="Q111" s="19">
        <f t="shared" si="7"/>
        <v>25.958400000000001</v>
      </c>
      <c r="R111" s="20">
        <f t="shared" si="8"/>
        <v>3.6400000000000006</v>
      </c>
      <c r="S111" s="20">
        <f t="shared" si="9"/>
        <v>10.920000000000002</v>
      </c>
      <c r="T111" s="33">
        <f t="shared" si="10"/>
        <v>0.21875000000000003</v>
      </c>
      <c r="U111" s="21" t="str">
        <f>IF([1]!Tabla1[[#This Row],[Total Buying Value]]&gt;=((2/3)*MAX([1]!Tabla1[Total Buying Value])),"Grande",IF([1]!Tabla1[[#This Row],[Total Buying Value]]&lt;=((1/3)*MAX([1]!Tabla1[Total Buying Value])),"Pequeña","Mediana"))</f>
        <v>Pequeña</v>
      </c>
      <c r="V111" s="22" t="b">
        <f t="shared" si="11"/>
        <v>0</v>
      </c>
      <c r="W111" s="21" t="str">
        <f t="shared" si="12"/>
        <v>May2021</v>
      </c>
      <c r="X111" s="21" t="str">
        <f t="shared" si="13"/>
        <v>44328P0016</v>
      </c>
      <c r="AA111" s="5"/>
      <c r="AK111" s="3"/>
    </row>
    <row r="112" spans="1:37">
      <c r="A112" s="34">
        <v>44328</v>
      </c>
      <c r="B112" s="25" t="s">
        <v>24</v>
      </c>
      <c r="C112" s="35">
        <v>15</v>
      </c>
      <c r="D112" s="25" t="s">
        <v>70</v>
      </c>
      <c r="E112" s="25" t="s">
        <v>71</v>
      </c>
      <c r="F112" s="36">
        <v>7.0000000000000007E-2</v>
      </c>
      <c r="G112" s="25" t="s">
        <v>77</v>
      </c>
      <c r="H112" s="25" t="s">
        <v>121</v>
      </c>
      <c r="I112" s="12" t="s">
        <v>125</v>
      </c>
      <c r="J112" s="24">
        <v>5</v>
      </c>
      <c r="K112" s="24">
        <v>6.7</v>
      </c>
      <c r="L112" s="24">
        <v>75</v>
      </c>
      <c r="M112" s="24">
        <v>100.5</v>
      </c>
      <c r="N112" s="35">
        <v>12</v>
      </c>
      <c r="O112" s="25" t="s">
        <v>130</v>
      </c>
      <c r="P112" s="12">
        <v>2021</v>
      </c>
      <c r="Q112" s="23">
        <f t="shared" si="7"/>
        <v>7.035000000000001</v>
      </c>
      <c r="R112" s="24">
        <f t="shared" si="8"/>
        <v>1.7000000000000002</v>
      </c>
      <c r="S112" s="24">
        <f t="shared" si="9"/>
        <v>25.500000000000004</v>
      </c>
      <c r="T112" s="36">
        <f t="shared" si="10"/>
        <v>0.2537313432835821</v>
      </c>
      <c r="U112" s="25" t="str">
        <f>IF([1]!Tabla1[[#This Row],[Total Buying Value]]&gt;=((2/3)*MAX([1]!Tabla1[Total Buying Value])),"Grande",IF([1]!Tabla1[[#This Row],[Total Buying Value]]&lt;=((1/3)*MAX([1]!Tabla1[Total Buying Value])),"Pequeña","Mediana"))</f>
        <v>Pequeña</v>
      </c>
      <c r="V112" s="12" t="b">
        <f t="shared" si="11"/>
        <v>0</v>
      </c>
      <c r="W112" s="25" t="str">
        <f t="shared" si="12"/>
        <v>May2021</v>
      </c>
      <c r="X112" s="25" t="str">
        <f t="shared" si="13"/>
        <v>44328P0035</v>
      </c>
      <c r="AA112" s="5"/>
      <c r="AK112" s="3"/>
    </row>
    <row r="113" spans="1:37">
      <c r="A113" s="31">
        <v>44329</v>
      </c>
      <c r="B113" s="21" t="s">
        <v>39</v>
      </c>
      <c r="C113" s="32">
        <v>4</v>
      </c>
      <c r="D113" s="21" t="s">
        <v>70</v>
      </c>
      <c r="E113" s="21" t="s">
        <v>71</v>
      </c>
      <c r="F113" s="33">
        <v>0.28000000000000003</v>
      </c>
      <c r="G113" s="21" t="s">
        <v>89</v>
      </c>
      <c r="H113" s="21" t="s">
        <v>121</v>
      </c>
      <c r="I113" s="22" t="s">
        <v>124</v>
      </c>
      <c r="J113" s="20">
        <v>47</v>
      </c>
      <c r="K113" s="20">
        <v>53.11</v>
      </c>
      <c r="L113" s="20">
        <v>188</v>
      </c>
      <c r="M113" s="20">
        <v>212.44</v>
      </c>
      <c r="N113" s="32">
        <v>13</v>
      </c>
      <c r="O113" s="21" t="s">
        <v>130</v>
      </c>
      <c r="P113" s="22">
        <v>2021</v>
      </c>
      <c r="Q113" s="19">
        <f t="shared" si="7"/>
        <v>59.483200000000004</v>
      </c>
      <c r="R113" s="20">
        <f t="shared" si="8"/>
        <v>6.1099999999999994</v>
      </c>
      <c r="S113" s="20">
        <f t="shared" si="9"/>
        <v>24.439999999999998</v>
      </c>
      <c r="T113" s="33">
        <f t="shared" si="10"/>
        <v>0.1150442477876106</v>
      </c>
      <c r="U113" s="21" t="str">
        <f>IF([1]!Tabla1[[#This Row],[Total Buying Value]]&gt;=((2/3)*MAX([1]!Tabla1[Total Buying Value])),"Grande",IF([1]!Tabla1[[#This Row],[Total Buying Value]]&lt;=((1/3)*MAX([1]!Tabla1[Total Buying Value])),"Pequeña","Mediana"))</f>
        <v>Pequeña</v>
      </c>
      <c r="V113" s="22" t="b">
        <f t="shared" si="11"/>
        <v>0</v>
      </c>
      <c r="W113" s="21" t="str">
        <f t="shared" si="12"/>
        <v>May2021</v>
      </c>
      <c r="X113" s="21" t="str">
        <f t="shared" si="13"/>
        <v>44329P0029</v>
      </c>
      <c r="AA113" s="5"/>
      <c r="AK113" s="3"/>
    </row>
    <row r="114" spans="1:37">
      <c r="A114" s="34">
        <v>44336</v>
      </c>
      <c r="B114" s="25" t="s">
        <v>30</v>
      </c>
      <c r="C114" s="35">
        <v>2</v>
      </c>
      <c r="D114" s="25" t="s">
        <v>71</v>
      </c>
      <c r="E114" s="25" t="s">
        <v>138</v>
      </c>
      <c r="F114" s="36">
        <v>0.01</v>
      </c>
      <c r="G114" s="25" t="s">
        <v>80</v>
      </c>
      <c r="H114" s="25" t="s">
        <v>118</v>
      </c>
      <c r="I114" s="12" t="s">
        <v>122</v>
      </c>
      <c r="J114" s="24">
        <v>120</v>
      </c>
      <c r="K114" s="24">
        <v>162</v>
      </c>
      <c r="L114" s="24">
        <v>240</v>
      </c>
      <c r="M114" s="24">
        <v>324</v>
      </c>
      <c r="N114" s="35">
        <v>20</v>
      </c>
      <c r="O114" s="25" t="s">
        <v>130</v>
      </c>
      <c r="P114" s="12">
        <v>2021</v>
      </c>
      <c r="Q114" s="23">
        <f t="shared" si="7"/>
        <v>3.24</v>
      </c>
      <c r="R114" s="24">
        <f t="shared" si="8"/>
        <v>42</v>
      </c>
      <c r="S114" s="24">
        <f t="shared" si="9"/>
        <v>84</v>
      </c>
      <c r="T114" s="36">
        <f t="shared" si="10"/>
        <v>0.25925925925925924</v>
      </c>
      <c r="U114" s="25" t="str">
        <f>IF([1]!Tabla1[[#This Row],[Total Buying Value]]&gt;=((2/3)*MAX([1]!Tabla1[Total Buying Value])),"Grande",IF([1]!Tabla1[[#This Row],[Total Buying Value]]&lt;=((1/3)*MAX([1]!Tabla1[Total Buying Value])),"Pequeña","Mediana"))</f>
        <v>Pequeña</v>
      </c>
      <c r="V114" s="12" t="b">
        <f t="shared" si="11"/>
        <v>1</v>
      </c>
      <c r="W114" s="25" t="str">
        <f t="shared" si="12"/>
        <v>May2021</v>
      </c>
      <c r="X114" s="25" t="str">
        <f t="shared" si="13"/>
        <v>44336P0042</v>
      </c>
      <c r="AA114" s="5"/>
      <c r="AK114" s="3"/>
    </row>
    <row r="115" spans="1:37">
      <c r="A115" s="31">
        <v>44339</v>
      </c>
      <c r="B115" s="21" t="s">
        <v>37</v>
      </c>
      <c r="C115" s="32">
        <v>11</v>
      </c>
      <c r="D115" s="21" t="s">
        <v>70</v>
      </c>
      <c r="E115" s="21" t="s">
        <v>71</v>
      </c>
      <c r="F115" s="33">
        <v>0.09</v>
      </c>
      <c r="G115" s="21" t="s">
        <v>87</v>
      </c>
      <c r="H115" s="21" t="s">
        <v>118</v>
      </c>
      <c r="I115" s="22" t="s">
        <v>123</v>
      </c>
      <c r="J115" s="20">
        <v>90</v>
      </c>
      <c r="K115" s="20">
        <v>115.2</v>
      </c>
      <c r="L115" s="20">
        <v>990</v>
      </c>
      <c r="M115" s="20">
        <v>1267.2</v>
      </c>
      <c r="N115" s="32">
        <v>23</v>
      </c>
      <c r="O115" s="21" t="s">
        <v>130</v>
      </c>
      <c r="P115" s="22">
        <v>2021</v>
      </c>
      <c r="Q115" s="19">
        <f t="shared" si="7"/>
        <v>114.048</v>
      </c>
      <c r="R115" s="20">
        <f t="shared" si="8"/>
        <v>25.200000000000003</v>
      </c>
      <c r="S115" s="20">
        <f t="shared" si="9"/>
        <v>277.20000000000005</v>
      </c>
      <c r="T115" s="33">
        <f t="shared" si="10"/>
        <v>0.21875000000000003</v>
      </c>
      <c r="U115" s="21" t="str">
        <f>IF([1]!Tabla1[[#This Row],[Total Buying Value]]&gt;=((2/3)*MAX([1]!Tabla1[Total Buying Value])),"Grande",IF([1]!Tabla1[[#This Row],[Total Buying Value]]&lt;=((1/3)*MAX([1]!Tabla1[Total Buying Value])),"Pequeña","Mediana"))</f>
        <v>Pequeña</v>
      </c>
      <c r="V115" s="22" t="b">
        <f t="shared" si="11"/>
        <v>0</v>
      </c>
      <c r="W115" s="21" t="str">
        <f t="shared" si="12"/>
        <v>May2021</v>
      </c>
      <c r="X115" s="21" t="str">
        <f t="shared" si="13"/>
        <v>44339P0040</v>
      </c>
      <c r="AA115" s="5"/>
      <c r="AK115" s="3"/>
    </row>
    <row r="116" spans="1:37">
      <c r="A116" s="31">
        <v>44346</v>
      </c>
      <c r="B116" s="21" t="s">
        <v>22</v>
      </c>
      <c r="C116" s="32">
        <v>6</v>
      </c>
      <c r="D116" s="21" t="s">
        <v>71</v>
      </c>
      <c r="E116" s="21" t="s">
        <v>138</v>
      </c>
      <c r="F116" s="33">
        <v>0.39</v>
      </c>
      <c r="G116" s="21" t="s">
        <v>75</v>
      </c>
      <c r="H116" s="21" t="s">
        <v>120</v>
      </c>
      <c r="I116" s="22" t="s">
        <v>123</v>
      </c>
      <c r="J116" s="20">
        <v>112</v>
      </c>
      <c r="K116" s="20">
        <v>122.08</v>
      </c>
      <c r="L116" s="20">
        <v>672</v>
      </c>
      <c r="M116" s="20">
        <v>732.48</v>
      </c>
      <c r="N116" s="32">
        <v>30</v>
      </c>
      <c r="O116" s="21" t="s">
        <v>130</v>
      </c>
      <c r="P116" s="22">
        <v>2021</v>
      </c>
      <c r="Q116" s="19">
        <f t="shared" si="7"/>
        <v>285.66720000000004</v>
      </c>
      <c r="R116" s="20">
        <f t="shared" si="8"/>
        <v>10.079999999999998</v>
      </c>
      <c r="S116" s="20">
        <f t="shared" si="9"/>
        <v>60.47999999999999</v>
      </c>
      <c r="T116" s="33">
        <f t="shared" si="10"/>
        <v>8.2568807339449532E-2</v>
      </c>
      <c r="U116" s="21" t="str">
        <f>IF([1]!Tabla1[[#This Row],[Total Buying Value]]&gt;=((2/3)*MAX([1]!Tabla1[Total Buying Value])),"Grande",IF([1]!Tabla1[[#This Row],[Total Buying Value]]&lt;=((1/3)*MAX([1]!Tabla1[Total Buying Value])),"Pequeña","Mediana"))</f>
        <v>Mediana</v>
      </c>
      <c r="V116" s="22" t="b">
        <f t="shared" si="11"/>
        <v>1</v>
      </c>
      <c r="W116" s="21" t="str">
        <f t="shared" si="12"/>
        <v>May2021</v>
      </c>
      <c r="X116" s="21" t="str">
        <f t="shared" si="13"/>
        <v>44346P0013</v>
      </c>
      <c r="AA116" s="5"/>
      <c r="AK116" s="3"/>
    </row>
    <row r="117" spans="1:37">
      <c r="A117" s="34">
        <v>44346</v>
      </c>
      <c r="B117" s="25" t="s">
        <v>32</v>
      </c>
      <c r="C117" s="35">
        <v>13</v>
      </c>
      <c r="D117" s="25" t="s">
        <v>71</v>
      </c>
      <c r="E117" s="25" t="s">
        <v>71</v>
      </c>
      <c r="F117" s="36">
        <v>0.05</v>
      </c>
      <c r="G117" s="25" t="s">
        <v>82</v>
      </c>
      <c r="H117" s="25" t="s">
        <v>117</v>
      </c>
      <c r="I117" s="12" t="s">
        <v>122</v>
      </c>
      <c r="J117" s="24">
        <v>141</v>
      </c>
      <c r="K117" s="24">
        <v>149.46</v>
      </c>
      <c r="L117" s="24">
        <v>1833</v>
      </c>
      <c r="M117" s="24">
        <v>1942.98</v>
      </c>
      <c r="N117" s="35">
        <v>30</v>
      </c>
      <c r="O117" s="25" t="s">
        <v>130</v>
      </c>
      <c r="P117" s="12">
        <v>2021</v>
      </c>
      <c r="Q117" s="23">
        <f t="shared" si="7"/>
        <v>97.149000000000001</v>
      </c>
      <c r="R117" s="24">
        <f t="shared" si="8"/>
        <v>8.460000000000008</v>
      </c>
      <c r="S117" s="24">
        <f t="shared" si="9"/>
        <v>109.9800000000001</v>
      </c>
      <c r="T117" s="36">
        <f t="shared" si="10"/>
        <v>5.660377358490571E-2</v>
      </c>
      <c r="U117" s="25" t="str">
        <f>IF([1]!Tabla1[[#This Row],[Total Buying Value]]&gt;=((2/3)*MAX([1]!Tabla1[Total Buying Value])),"Grande",IF([1]!Tabla1[[#This Row],[Total Buying Value]]&lt;=((1/3)*MAX([1]!Tabla1[Total Buying Value])),"Pequeña","Mediana"))</f>
        <v>Pequeña</v>
      </c>
      <c r="V117" s="12" t="b">
        <f t="shared" si="11"/>
        <v>0</v>
      </c>
      <c r="W117" s="25" t="str">
        <f t="shared" si="12"/>
        <v>May2021</v>
      </c>
      <c r="X117" s="25" t="str">
        <f t="shared" si="13"/>
        <v>44346P0023</v>
      </c>
      <c r="AA117" s="5"/>
      <c r="AK117" s="3"/>
    </row>
    <row r="118" spans="1:37">
      <c r="A118" s="34">
        <v>44350</v>
      </c>
      <c r="B118" s="25" t="s">
        <v>52</v>
      </c>
      <c r="C118" s="35">
        <v>10</v>
      </c>
      <c r="D118" s="25" t="s">
        <v>70</v>
      </c>
      <c r="E118" s="25" t="s">
        <v>138</v>
      </c>
      <c r="F118" s="36">
        <v>0.14000000000000001</v>
      </c>
      <c r="G118" s="25" t="s">
        <v>104</v>
      </c>
      <c r="H118" s="25" t="s">
        <v>117</v>
      </c>
      <c r="I118" s="12" t="s">
        <v>122</v>
      </c>
      <c r="J118" s="24">
        <v>126</v>
      </c>
      <c r="K118" s="24">
        <v>162.54</v>
      </c>
      <c r="L118" s="24">
        <v>1260</v>
      </c>
      <c r="M118" s="24">
        <v>1625.4</v>
      </c>
      <c r="N118" s="35">
        <v>3</v>
      </c>
      <c r="O118" s="25" t="s">
        <v>131</v>
      </c>
      <c r="P118" s="12">
        <v>2021</v>
      </c>
      <c r="Q118" s="23">
        <f t="shared" si="7"/>
        <v>227.55600000000004</v>
      </c>
      <c r="R118" s="24">
        <f t="shared" si="8"/>
        <v>36.539999999999992</v>
      </c>
      <c r="S118" s="24">
        <f t="shared" si="9"/>
        <v>365.39999999999992</v>
      </c>
      <c r="T118" s="36">
        <f t="shared" si="10"/>
        <v>0.22480620155038752</v>
      </c>
      <c r="U118" s="25" t="str">
        <f>IF([1]!Tabla1[[#This Row],[Total Buying Value]]&gt;=((2/3)*MAX([1]!Tabla1[Total Buying Value])),"Grande",IF([1]!Tabla1[[#This Row],[Total Buying Value]]&lt;=((1/3)*MAX([1]!Tabla1[Total Buying Value])),"Pequeña","Mediana"))</f>
        <v>Grande</v>
      </c>
      <c r="V118" s="12" t="b">
        <f t="shared" si="11"/>
        <v>1</v>
      </c>
      <c r="W118" s="25" t="str">
        <f t="shared" si="12"/>
        <v>Jun2021</v>
      </c>
      <c r="X118" s="25" t="str">
        <f t="shared" si="13"/>
        <v>44350P0021</v>
      </c>
      <c r="AA118" s="5"/>
      <c r="AK118" s="3"/>
    </row>
    <row r="119" spans="1:37">
      <c r="A119" s="31">
        <v>44351</v>
      </c>
      <c r="B119" s="21" t="s">
        <v>34</v>
      </c>
      <c r="C119" s="32">
        <v>8</v>
      </c>
      <c r="D119" s="21" t="s">
        <v>68</v>
      </c>
      <c r="E119" s="21" t="s">
        <v>71</v>
      </c>
      <c r="F119" s="33">
        <v>0.11</v>
      </c>
      <c r="G119" s="21" t="s">
        <v>84</v>
      </c>
      <c r="H119" s="21" t="s">
        <v>117</v>
      </c>
      <c r="I119" s="22" t="s">
        <v>124</v>
      </c>
      <c r="J119" s="20">
        <v>61</v>
      </c>
      <c r="K119" s="20">
        <v>76.25</v>
      </c>
      <c r="L119" s="20">
        <v>488</v>
      </c>
      <c r="M119" s="20">
        <v>610</v>
      </c>
      <c r="N119" s="32">
        <v>4</v>
      </c>
      <c r="O119" s="21" t="s">
        <v>131</v>
      </c>
      <c r="P119" s="22">
        <v>2021</v>
      </c>
      <c r="Q119" s="19">
        <f t="shared" si="7"/>
        <v>67.099999999999994</v>
      </c>
      <c r="R119" s="20">
        <f t="shared" si="8"/>
        <v>15.25</v>
      </c>
      <c r="S119" s="20">
        <f t="shared" si="9"/>
        <v>122</v>
      </c>
      <c r="T119" s="33">
        <f t="shared" si="10"/>
        <v>0.2</v>
      </c>
      <c r="U119" s="21" t="str">
        <f>IF([1]!Tabla1[[#This Row],[Total Buying Value]]&gt;=((2/3)*MAX([1]!Tabla1[Total Buying Value])),"Grande",IF([1]!Tabla1[[#This Row],[Total Buying Value]]&lt;=((1/3)*MAX([1]!Tabla1[Total Buying Value])),"Pequeña","Mediana"))</f>
        <v>Pequeña</v>
      </c>
      <c r="V119" s="22" t="b">
        <f t="shared" si="11"/>
        <v>0</v>
      </c>
      <c r="W119" s="21" t="str">
        <f t="shared" si="12"/>
        <v>Jun2021</v>
      </c>
      <c r="X119" s="21" t="str">
        <f t="shared" si="13"/>
        <v>44351P0020</v>
      </c>
      <c r="AA119" s="5"/>
      <c r="AK119" s="3"/>
    </row>
    <row r="120" spans="1:37">
      <c r="A120" s="34">
        <v>44351</v>
      </c>
      <c r="B120" s="25" t="s">
        <v>34</v>
      </c>
      <c r="C120" s="35">
        <v>12</v>
      </c>
      <c r="D120" s="25" t="s">
        <v>71</v>
      </c>
      <c r="E120" s="25" t="s">
        <v>138</v>
      </c>
      <c r="F120" s="36">
        <v>0.28999999999999998</v>
      </c>
      <c r="G120" s="25" t="s">
        <v>84</v>
      </c>
      <c r="H120" s="25" t="s">
        <v>117</v>
      </c>
      <c r="I120" s="12" t="s">
        <v>124</v>
      </c>
      <c r="J120" s="24">
        <v>61</v>
      </c>
      <c r="K120" s="24">
        <v>76.25</v>
      </c>
      <c r="L120" s="24">
        <v>732</v>
      </c>
      <c r="M120" s="24">
        <v>915</v>
      </c>
      <c r="N120" s="35">
        <v>4</v>
      </c>
      <c r="O120" s="25" t="s">
        <v>131</v>
      </c>
      <c r="P120" s="12">
        <v>2021</v>
      </c>
      <c r="Q120" s="23">
        <f t="shared" si="7"/>
        <v>265.34999999999997</v>
      </c>
      <c r="R120" s="24">
        <f t="shared" si="8"/>
        <v>15.25</v>
      </c>
      <c r="S120" s="24">
        <f t="shared" si="9"/>
        <v>183</v>
      </c>
      <c r="T120" s="36">
        <f t="shared" si="10"/>
        <v>0.2</v>
      </c>
      <c r="U120" s="25" t="str">
        <f>IF([1]!Tabla1[[#This Row],[Total Buying Value]]&gt;=((2/3)*MAX([1]!Tabla1[Total Buying Value])),"Grande",IF([1]!Tabla1[[#This Row],[Total Buying Value]]&lt;=((1/3)*MAX([1]!Tabla1[Total Buying Value])),"Pequeña","Mediana"))</f>
        <v>Mediana</v>
      </c>
      <c r="V120" s="12" t="b">
        <f t="shared" si="11"/>
        <v>1</v>
      </c>
      <c r="W120" s="25" t="str">
        <f t="shared" si="12"/>
        <v>Jun2021</v>
      </c>
      <c r="X120" s="25" t="str">
        <f t="shared" si="13"/>
        <v>44351P0020</v>
      </c>
      <c r="AA120" s="5"/>
      <c r="AK120" s="3"/>
    </row>
    <row r="121" spans="1:37">
      <c r="A121" s="34">
        <v>44352</v>
      </c>
      <c r="B121" s="25" t="s">
        <v>24</v>
      </c>
      <c r="C121" s="35">
        <v>10</v>
      </c>
      <c r="D121" s="25" t="s">
        <v>70</v>
      </c>
      <c r="E121" s="25" t="s">
        <v>71</v>
      </c>
      <c r="F121" s="36">
        <v>0.38</v>
      </c>
      <c r="G121" s="25" t="s">
        <v>77</v>
      </c>
      <c r="H121" s="25" t="s">
        <v>121</v>
      </c>
      <c r="I121" s="12" t="s">
        <v>125</v>
      </c>
      <c r="J121" s="24">
        <v>5</v>
      </c>
      <c r="K121" s="24">
        <v>6.7</v>
      </c>
      <c r="L121" s="24">
        <v>50</v>
      </c>
      <c r="M121" s="24">
        <v>67</v>
      </c>
      <c r="N121" s="35">
        <v>5</v>
      </c>
      <c r="O121" s="25" t="s">
        <v>131</v>
      </c>
      <c r="P121" s="12">
        <v>2021</v>
      </c>
      <c r="Q121" s="23">
        <f t="shared" si="7"/>
        <v>25.46</v>
      </c>
      <c r="R121" s="24">
        <f t="shared" si="8"/>
        <v>1.7000000000000002</v>
      </c>
      <c r="S121" s="24">
        <f t="shared" si="9"/>
        <v>17</v>
      </c>
      <c r="T121" s="36">
        <f t="shared" si="10"/>
        <v>0.2537313432835821</v>
      </c>
      <c r="U121" s="25" t="str">
        <f>IF([1]!Tabla1[[#This Row],[Total Buying Value]]&gt;=((2/3)*MAX([1]!Tabla1[Total Buying Value])),"Grande",IF([1]!Tabla1[[#This Row],[Total Buying Value]]&lt;=((1/3)*MAX([1]!Tabla1[Total Buying Value])),"Pequeña","Mediana"))</f>
        <v>Pequeña</v>
      </c>
      <c r="V121" s="12" t="b">
        <f t="shared" si="11"/>
        <v>0</v>
      </c>
      <c r="W121" s="25" t="str">
        <f t="shared" si="12"/>
        <v>Jun2021</v>
      </c>
      <c r="X121" s="25" t="str">
        <f t="shared" si="13"/>
        <v>44352P0035</v>
      </c>
      <c r="AA121" s="5"/>
      <c r="AK121" s="3"/>
    </row>
    <row r="122" spans="1:37">
      <c r="A122" s="31">
        <v>44352</v>
      </c>
      <c r="B122" s="21" t="s">
        <v>42</v>
      </c>
      <c r="C122" s="32">
        <v>15</v>
      </c>
      <c r="D122" s="21" t="s">
        <v>68</v>
      </c>
      <c r="E122" s="21" t="s">
        <v>71</v>
      </c>
      <c r="F122" s="33">
        <v>0.27</v>
      </c>
      <c r="G122" s="21" t="s">
        <v>92</v>
      </c>
      <c r="H122" s="21" t="s">
        <v>117</v>
      </c>
      <c r="I122" s="22" t="s">
        <v>122</v>
      </c>
      <c r="J122" s="20">
        <v>121</v>
      </c>
      <c r="K122" s="20">
        <v>141.57</v>
      </c>
      <c r="L122" s="20">
        <v>1815</v>
      </c>
      <c r="M122" s="20">
        <v>2123.5500000000002</v>
      </c>
      <c r="N122" s="32">
        <v>5</v>
      </c>
      <c r="O122" s="21" t="s">
        <v>131</v>
      </c>
      <c r="P122" s="22">
        <v>2021</v>
      </c>
      <c r="Q122" s="19">
        <f t="shared" si="7"/>
        <v>573.35850000000005</v>
      </c>
      <c r="R122" s="20">
        <f t="shared" si="8"/>
        <v>20.569999999999993</v>
      </c>
      <c r="S122" s="20">
        <f t="shared" si="9"/>
        <v>308.5499999999999</v>
      </c>
      <c r="T122" s="33">
        <f t="shared" si="10"/>
        <v>0.14529914529914523</v>
      </c>
      <c r="U122" s="21" t="str">
        <f>IF([1]!Tabla1[[#This Row],[Total Buying Value]]&gt;=((2/3)*MAX([1]!Tabla1[Total Buying Value])),"Grande",IF([1]!Tabla1[[#This Row],[Total Buying Value]]&lt;=((1/3)*MAX([1]!Tabla1[Total Buying Value])),"Pequeña","Mediana"))</f>
        <v>Pequeña</v>
      </c>
      <c r="V122" s="22" t="b">
        <f t="shared" si="11"/>
        <v>0</v>
      </c>
      <c r="W122" s="21" t="str">
        <f t="shared" si="12"/>
        <v>Jun2021</v>
      </c>
      <c r="X122" s="21" t="str">
        <f t="shared" si="13"/>
        <v>44352P0022</v>
      </c>
      <c r="AA122" s="5"/>
      <c r="AK122" s="3"/>
    </row>
    <row r="123" spans="1:37">
      <c r="A123" s="31">
        <v>44353</v>
      </c>
      <c r="B123" s="21" t="s">
        <v>58</v>
      </c>
      <c r="C123" s="32">
        <v>6</v>
      </c>
      <c r="D123" s="21" t="s">
        <v>70</v>
      </c>
      <c r="E123" s="21" t="s">
        <v>71</v>
      </c>
      <c r="F123" s="33">
        <v>0.15</v>
      </c>
      <c r="G123" s="21" t="s">
        <v>110</v>
      </c>
      <c r="H123" s="21" t="s">
        <v>121</v>
      </c>
      <c r="I123" s="22" t="s">
        <v>123</v>
      </c>
      <c r="J123" s="20">
        <v>95</v>
      </c>
      <c r="K123" s="20">
        <v>119.7</v>
      </c>
      <c r="L123" s="20">
        <v>570</v>
      </c>
      <c r="M123" s="20">
        <v>718.2</v>
      </c>
      <c r="N123" s="32">
        <v>6</v>
      </c>
      <c r="O123" s="21" t="s">
        <v>131</v>
      </c>
      <c r="P123" s="22">
        <v>2021</v>
      </c>
      <c r="Q123" s="19">
        <f t="shared" si="7"/>
        <v>107.73</v>
      </c>
      <c r="R123" s="20">
        <f t="shared" si="8"/>
        <v>24.700000000000003</v>
      </c>
      <c r="S123" s="20">
        <f t="shared" si="9"/>
        <v>148.20000000000002</v>
      </c>
      <c r="T123" s="33">
        <f t="shared" si="10"/>
        <v>0.20634920634920637</v>
      </c>
      <c r="U123" s="21" t="str">
        <f>IF([1]!Tabla1[[#This Row],[Total Buying Value]]&gt;=((2/3)*MAX([1]!Tabla1[Total Buying Value])),"Grande",IF([1]!Tabla1[[#This Row],[Total Buying Value]]&lt;=((1/3)*MAX([1]!Tabla1[Total Buying Value])),"Pequeña","Mediana"))</f>
        <v>Grande</v>
      </c>
      <c r="V123" s="22" t="b">
        <f t="shared" si="11"/>
        <v>0</v>
      </c>
      <c r="W123" s="21" t="str">
        <f t="shared" si="12"/>
        <v>Jun2021</v>
      </c>
      <c r="X123" s="21" t="str">
        <f t="shared" si="13"/>
        <v>44353P0033</v>
      </c>
      <c r="AA123" s="5"/>
      <c r="AK123" s="3"/>
    </row>
    <row r="124" spans="1:37">
      <c r="A124" s="34">
        <v>44355</v>
      </c>
      <c r="B124" s="25" t="s">
        <v>53</v>
      </c>
      <c r="C124" s="35">
        <v>11</v>
      </c>
      <c r="D124" s="25" t="s">
        <v>70</v>
      </c>
      <c r="E124" s="25" t="s">
        <v>71</v>
      </c>
      <c r="F124" s="36">
        <v>0.42</v>
      </c>
      <c r="G124" s="25" t="s">
        <v>105</v>
      </c>
      <c r="H124" s="25" t="s">
        <v>121</v>
      </c>
      <c r="I124" s="12" t="s">
        <v>125</v>
      </c>
      <c r="J124" s="24">
        <v>37</v>
      </c>
      <c r="K124" s="24">
        <v>41.81</v>
      </c>
      <c r="L124" s="24">
        <v>407</v>
      </c>
      <c r="M124" s="24">
        <v>459.91</v>
      </c>
      <c r="N124" s="35">
        <v>8</v>
      </c>
      <c r="O124" s="25" t="s">
        <v>131</v>
      </c>
      <c r="P124" s="12">
        <v>2021</v>
      </c>
      <c r="Q124" s="23">
        <f t="shared" si="7"/>
        <v>193.16220000000001</v>
      </c>
      <c r="R124" s="24">
        <f t="shared" si="8"/>
        <v>4.8100000000000023</v>
      </c>
      <c r="S124" s="24">
        <f t="shared" si="9"/>
        <v>52.910000000000025</v>
      </c>
      <c r="T124" s="36">
        <f t="shared" si="10"/>
        <v>0.11504424778761067</v>
      </c>
      <c r="U124" s="25" t="str">
        <f>IF([1]!Tabla1[[#This Row],[Total Buying Value]]&gt;=((2/3)*MAX([1]!Tabla1[Total Buying Value])),"Grande",IF([1]!Tabla1[[#This Row],[Total Buying Value]]&lt;=((1/3)*MAX([1]!Tabla1[Total Buying Value])),"Pequeña","Mediana"))</f>
        <v>Pequeña</v>
      </c>
      <c r="V124" s="12" t="b">
        <f t="shared" si="11"/>
        <v>0</v>
      </c>
      <c r="W124" s="25" t="str">
        <f t="shared" si="12"/>
        <v>Jun2021</v>
      </c>
      <c r="X124" s="25" t="str">
        <f t="shared" si="13"/>
        <v>44355P0028</v>
      </c>
      <c r="AA124" s="5"/>
      <c r="AK124" s="3"/>
    </row>
    <row r="125" spans="1:37">
      <c r="A125" s="31">
        <v>44355</v>
      </c>
      <c r="B125" s="21" t="s">
        <v>23</v>
      </c>
      <c r="C125" s="32">
        <v>11</v>
      </c>
      <c r="D125" s="21" t="s">
        <v>68</v>
      </c>
      <c r="E125" s="21" t="s">
        <v>138</v>
      </c>
      <c r="F125" s="33">
        <v>0.39</v>
      </c>
      <c r="G125" s="21" t="s">
        <v>76</v>
      </c>
      <c r="H125" s="21" t="s">
        <v>119</v>
      </c>
      <c r="I125" s="22" t="s">
        <v>124</v>
      </c>
      <c r="J125" s="20">
        <v>44</v>
      </c>
      <c r="K125" s="20">
        <v>48.84</v>
      </c>
      <c r="L125" s="20">
        <v>484</v>
      </c>
      <c r="M125" s="20">
        <v>537.24</v>
      </c>
      <c r="N125" s="32">
        <v>8</v>
      </c>
      <c r="O125" s="21" t="s">
        <v>131</v>
      </c>
      <c r="P125" s="22">
        <v>2021</v>
      </c>
      <c r="Q125" s="19">
        <f t="shared" si="7"/>
        <v>209.52360000000002</v>
      </c>
      <c r="R125" s="20">
        <f t="shared" si="8"/>
        <v>4.8400000000000034</v>
      </c>
      <c r="S125" s="20">
        <f t="shared" si="9"/>
        <v>53.240000000000038</v>
      </c>
      <c r="T125" s="33">
        <f t="shared" si="10"/>
        <v>9.9099099099099169E-2</v>
      </c>
      <c r="U125" s="21" t="str">
        <f>IF([1]!Tabla1[[#This Row],[Total Buying Value]]&gt;=((2/3)*MAX([1]!Tabla1[Total Buying Value])),"Grande",IF([1]!Tabla1[[#This Row],[Total Buying Value]]&lt;=((1/3)*MAX([1]!Tabla1[Total Buying Value])),"Pequeña","Mediana"))</f>
        <v>Pequeña</v>
      </c>
      <c r="V125" s="22" t="b">
        <f t="shared" si="11"/>
        <v>1</v>
      </c>
      <c r="W125" s="21" t="str">
        <f t="shared" si="12"/>
        <v>Jun2021</v>
      </c>
      <c r="X125" s="21" t="str">
        <f t="shared" si="13"/>
        <v>44355P0004</v>
      </c>
      <c r="AA125" s="5"/>
      <c r="AK125" s="3"/>
    </row>
    <row r="126" spans="1:37">
      <c r="A126" s="34">
        <v>44356</v>
      </c>
      <c r="B126" s="25" t="s">
        <v>36</v>
      </c>
      <c r="C126" s="35">
        <v>7</v>
      </c>
      <c r="D126" s="25" t="s">
        <v>70</v>
      </c>
      <c r="E126" s="25" t="s">
        <v>71</v>
      </c>
      <c r="F126" s="36">
        <v>0.02</v>
      </c>
      <c r="G126" s="25" t="s">
        <v>86</v>
      </c>
      <c r="H126" s="25" t="s">
        <v>119</v>
      </c>
      <c r="I126" s="12" t="s">
        <v>123</v>
      </c>
      <c r="J126" s="24">
        <v>98</v>
      </c>
      <c r="K126" s="24">
        <v>103.88</v>
      </c>
      <c r="L126" s="24">
        <v>686</v>
      </c>
      <c r="M126" s="24">
        <v>727.16</v>
      </c>
      <c r="N126" s="35">
        <v>9</v>
      </c>
      <c r="O126" s="25" t="s">
        <v>131</v>
      </c>
      <c r="P126" s="12">
        <v>2021</v>
      </c>
      <c r="Q126" s="23">
        <f t="shared" si="7"/>
        <v>14.543199999999999</v>
      </c>
      <c r="R126" s="24">
        <f t="shared" si="8"/>
        <v>5.8799999999999955</v>
      </c>
      <c r="S126" s="24">
        <f t="shared" si="9"/>
        <v>41.159999999999968</v>
      </c>
      <c r="T126" s="36">
        <f t="shared" si="10"/>
        <v>5.660377358490562E-2</v>
      </c>
      <c r="U126" s="25" t="str">
        <f>IF([1]!Tabla1[[#This Row],[Total Buying Value]]&gt;=((2/3)*MAX([1]!Tabla1[Total Buying Value])),"Grande",IF([1]!Tabla1[[#This Row],[Total Buying Value]]&lt;=((1/3)*MAX([1]!Tabla1[Total Buying Value])),"Pequeña","Mediana"))</f>
        <v>Pequeña</v>
      </c>
      <c r="V126" s="12" t="b">
        <f t="shared" si="11"/>
        <v>0</v>
      </c>
      <c r="W126" s="25" t="str">
        <f t="shared" si="12"/>
        <v>Jun2021</v>
      </c>
      <c r="X126" s="25" t="str">
        <f t="shared" si="13"/>
        <v>44356P0001</v>
      </c>
      <c r="AA126" s="5"/>
      <c r="AK126" s="3"/>
    </row>
    <row r="127" spans="1:37">
      <c r="A127" s="31">
        <v>44358</v>
      </c>
      <c r="B127" s="21" t="s">
        <v>38</v>
      </c>
      <c r="C127" s="32">
        <v>12</v>
      </c>
      <c r="D127" s="21" t="s">
        <v>68</v>
      </c>
      <c r="E127" s="21" t="s">
        <v>138</v>
      </c>
      <c r="F127" s="33">
        <v>0.41</v>
      </c>
      <c r="G127" s="21" t="s">
        <v>88</v>
      </c>
      <c r="H127" s="21" t="s">
        <v>121</v>
      </c>
      <c r="I127" s="22" t="s">
        <v>123</v>
      </c>
      <c r="J127" s="20">
        <v>89</v>
      </c>
      <c r="K127" s="20">
        <v>117.48</v>
      </c>
      <c r="L127" s="20">
        <v>1068</v>
      </c>
      <c r="M127" s="20">
        <v>1409.76</v>
      </c>
      <c r="N127" s="32">
        <v>11</v>
      </c>
      <c r="O127" s="21" t="s">
        <v>131</v>
      </c>
      <c r="P127" s="22">
        <v>2021</v>
      </c>
      <c r="Q127" s="19">
        <f t="shared" si="7"/>
        <v>578.00159999999994</v>
      </c>
      <c r="R127" s="20">
        <f t="shared" si="8"/>
        <v>28.480000000000004</v>
      </c>
      <c r="S127" s="20">
        <f t="shared" si="9"/>
        <v>341.76000000000005</v>
      </c>
      <c r="T127" s="33">
        <f t="shared" si="10"/>
        <v>0.24242424242424246</v>
      </c>
      <c r="U127" s="21" t="str">
        <f>IF([1]!Tabla1[[#This Row],[Total Buying Value]]&gt;=((2/3)*MAX([1]!Tabla1[Total Buying Value])),"Grande",IF([1]!Tabla1[[#This Row],[Total Buying Value]]&lt;=((1/3)*MAX([1]!Tabla1[Total Buying Value])),"Pequeña","Mediana"))</f>
        <v>Pequeña</v>
      </c>
      <c r="V127" s="22" t="b">
        <f t="shared" si="11"/>
        <v>1</v>
      </c>
      <c r="W127" s="21" t="str">
        <f t="shared" si="12"/>
        <v>Jun2021</v>
      </c>
      <c r="X127" s="21" t="str">
        <f t="shared" si="13"/>
        <v>44358P0032</v>
      </c>
      <c r="AA127" s="5"/>
      <c r="AK127" s="3"/>
    </row>
    <row r="128" spans="1:37">
      <c r="A128" s="34">
        <v>44359</v>
      </c>
      <c r="B128" s="25" t="s">
        <v>61</v>
      </c>
      <c r="C128" s="35">
        <v>6</v>
      </c>
      <c r="D128" s="25" t="s">
        <v>70</v>
      </c>
      <c r="E128" s="25" t="s">
        <v>71</v>
      </c>
      <c r="F128" s="36">
        <v>0.51</v>
      </c>
      <c r="G128" s="25" t="s">
        <v>114</v>
      </c>
      <c r="H128" s="25" t="s">
        <v>118</v>
      </c>
      <c r="I128" s="12" t="s">
        <v>122</v>
      </c>
      <c r="J128" s="24">
        <v>138</v>
      </c>
      <c r="K128" s="24">
        <v>173.88</v>
      </c>
      <c r="L128" s="24">
        <v>828</v>
      </c>
      <c r="M128" s="24">
        <v>1043.28</v>
      </c>
      <c r="N128" s="35">
        <v>12</v>
      </c>
      <c r="O128" s="25" t="s">
        <v>131</v>
      </c>
      <c r="P128" s="12">
        <v>2021</v>
      </c>
      <c r="Q128" s="23">
        <f t="shared" si="7"/>
        <v>532.07280000000003</v>
      </c>
      <c r="R128" s="24">
        <f t="shared" si="8"/>
        <v>35.879999999999995</v>
      </c>
      <c r="S128" s="24">
        <f t="shared" si="9"/>
        <v>215.27999999999997</v>
      </c>
      <c r="T128" s="36">
        <f t="shared" si="10"/>
        <v>0.20634920634920634</v>
      </c>
      <c r="U128" s="25" t="str">
        <f>IF([1]!Tabla1[[#This Row],[Total Buying Value]]&gt;=((2/3)*MAX([1]!Tabla1[Total Buying Value])),"Grande",IF([1]!Tabla1[[#This Row],[Total Buying Value]]&lt;=((1/3)*MAX([1]!Tabla1[Total Buying Value])),"Pequeña","Mediana"))</f>
        <v>Pequeña</v>
      </c>
      <c r="V128" s="12" t="b">
        <f t="shared" si="11"/>
        <v>0</v>
      </c>
      <c r="W128" s="25" t="str">
        <f t="shared" si="12"/>
        <v>Jun2021</v>
      </c>
      <c r="X128" s="25" t="str">
        <f t="shared" si="13"/>
        <v>44359P0041</v>
      </c>
      <c r="AA128" s="5"/>
      <c r="AK128" s="3"/>
    </row>
    <row r="129" spans="1:37">
      <c r="A129" s="31">
        <v>44361</v>
      </c>
      <c r="B129" s="21" t="s">
        <v>27</v>
      </c>
      <c r="C129" s="32">
        <v>10</v>
      </c>
      <c r="D129" s="21" t="s">
        <v>71</v>
      </c>
      <c r="E129" s="21" t="s">
        <v>138</v>
      </c>
      <c r="F129" s="33">
        <v>0.43</v>
      </c>
      <c r="G129" s="21" t="s">
        <v>100</v>
      </c>
      <c r="H129" s="21" t="s">
        <v>117</v>
      </c>
      <c r="I129" s="22" t="s">
        <v>125</v>
      </c>
      <c r="J129" s="20">
        <v>7</v>
      </c>
      <c r="K129" s="20">
        <v>8.33</v>
      </c>
      <c r="L129" s="20">
        <v>70</v>
      </c>
      <c r="M129" s="20">
        <v>83.3</v>
      </c>
      <c r="N129" s="32">
        <v>14</v>
      </c>
      <c r="O129" s="21" t="s">
        <v>131</v>
      </c>
      <c r="P129" s="22">
        <v>2021</v>
      </c>
      <c r="Q129" s="19">
        <f t="shared" si="7"/>
        <v>35.818999999999996</v>
      </c>
      <c r="R129" s="20">
        <f t="shared" si="8"/>
        <v>1.33</v>
      </c>
      <c r="S129" s="20">
        <f t="shared" si="9"/>
        <v>13.3</v>
      </c>
      <c r="T129" s="33">
        <f t="shared" si="10"/>
        <v>0.1596638655462185</v>
      </c>
      <c r="U129" s="21" t="str">
        <f>IF([1]!Tabla1[[#This Row],[Total Buying Value]]&gt;=((2/3)*MAX([1]!Tabla1[Total Buying Value])),"Grande",IF([1]!Tabla1[[#This Row],[Total Buying Value]]&lt;=((1/3)*MAX([1]!Tabla1[Total Buying Value])),"Pequeña","Mediana"))</f>
        <v>Mediana</v>
      </c>
      <c r="V129" s="22" t="b">
        <f t="shared" si="11"/>
        <v>1</v>
      </c>
      <c r="W129" s="21" t="str">
        <f t="shared" si="12"/>
        <v>Jun2021</v>
      </c>
      <c r="X129" s="21" t="str">
        <f t="shared" si="13"/>
        <v>44361P0025</v>
      </c>
      <c r="AA129" s="5"/>
      <c r="AK129" s="3"/>
    </row>
    <row r="130" spans="1:37">
      <c r="A130" s="31">
        <v>44363</v>
      </c>
      <c r="B130" s="21" t="s">
        <v>47</v>
      </c>
      <c r="C130" s="32">
        <v>12</v>
      </c>
      <c r="D130" s="21" t="s">
        <v>71</v>
      </c>
      <c r="E130" s="21" t="s">
        <v>138</v>
      </c>
      <c r="F130" s="33">
        <v>0.33</v>
      </c>
      <c r="G130" s="21" t="s">
        <v>98</v>
      </c>
      <c r="H130" s="21" t="s">
        <v>120</v>
      </c>
      <c r="I130" s="22" t="s">
        <v>125</v>
      </c>
      <c r="J130" s="20">
        <v>12</v>
      </c>
      <c r="K130" s="20">
        <v>15.72</v>
      </c>
      <c r="L130" s="20">
        <v>144</v>
      </c>
      <c r="M130" s="20">
        <v>188.64</v>
      </c>
      <c r="N130" s="32">
        <v>16</v>
      </c>
      <c r="O130" s="21" t="s">
        <v>131</v>
      </c>
      <c r="P130" s="22">
        <v>2021</v>
      </c>
      <c r="Q130" s="19">
        <f t="shared" ref="Q130:Q193" si="14">F130*M130</f>
        <v>62.251199999999997</v>
      </c>
      <c r="R130" s="20">
        <f t="shared" ref="R130:R193" si="15">K130-J130</f>
        <v>3.7200000000000006</v>
      </c>
      <c r="S130" s="20">
        <f t="shared" ref="S130:S193" si="16">R130*C130</f>
        <v>44.640000000000008</v>
      </c>
      <c r="T130" s="33">
        <f t="shared" ref="T130:T193" si="17">IFERROR(S130/M130,0)</f>
        <v>0.23664122137404586</v>
      </c>
      <c r="U130" s="21" t="str">
        <f>IF([1]!Tabla1[[#This Row],[Total Buying Value]]&gt;=((2/3)*MAX([1]!Tabla1[Total Buying Value])),"Grande",IF([1]!Tabla1[[#This Row],[Total Buying Value]]&lt;=((1/3)*MAX([1]!Tabla1[Total Buying Value])),"Pequeña","Mediana"))</f>
        <v>Pequeña</v>
      </c>
      <c r="V130" s="22" t="b">
        <f t="shared" ref="V130:V193" si="18">IF(E130="CASH",TRUE,FALSE)</f>
        <v>1</v>
      </c>
      <c r="W130" s="21" t="str">
        <f t="shared" ref="W130:W193" si="19">_xlfn.CONCAT(O130,P130)</f>
        <v>Jun2021</v>
      </c>
      <c r="X130" s="21" t="str">
        <f t="shared" ref="X130:X193" si="20">_xlfn.CONCAT(A130,B130)</f>
        <v>44363P0015</v>
      </c>
      <c r="AA130" s="5"/>
      <c r="AK130" s="3"/>
    </row>
    <row r="131" spans="1:37">
      <c r="A131" s="34">
        <v>44363</v>
      </c>
      <c r="B131" s="25" t="s">
        <v>54</v>
      </c>
      <c r="C131" s="35">
        <v>11</v>
      </c>
      <c r="D131" s="25" t="s">
        <v>70</v>
      </c>
      <c r="E131" s="25" t="s">
        <v>138</v>
      </c>
      <c r="F131" s="36">
        <v>0.46</v>
      </c>
      <c r="G131" s="25" t="s">
        <v>106</v>
      </c>
      <c r="H131" s="25" t="s">
        <v>118</v>
      </c>
      <c r="I131" s="12" t="s">
        <v>125</v>
      </c>
      <c r="J131" s="24">
        <v>37</v>
      </c>
      <c r="K131" s="24">
        <v>42.55</v>
      </c>
      <c r="L131" s="24">
        <v>407</v>
      </c>
      <c r="M131" s="24">
        <v>468.05</v>
      </c>
      <c r="N131" s="35">
        <v>16</v>
      </c>
      <c r="O131" s="25" t="s">
        <v>131</v>
      </c>
      <c r="P131" s="12">
        <v>2021</v>
      </c>
      <c r="Q131" s="23">
        <f t="shared" si="14"/>
        <v>215.30300000000003</v>
      </c>
      <c r="R131" s="24">
        <f t="shared" si="15"/>
        <v>5.5499999999999972</v>
      </c>
      <c r="S131" s="24">
        <f t="shared" si="16"/>
        <v>61.049999999999969</v>
      </c>
      <c r="T131" s="36">
        <f t="shared" si="17"/>
        <v>0.13043478260869559</v>
      </c>
      <c r="U131" s="25" t="str">
        <f>IF([1]!Tabla1[[#This Row],[Total Buying Value]]&gt;=((2/3)*MAX([1]!Tabla1[Total Buying Value])),"Grande",IF([1]!Tabla1[[#This Row],[Total Buying Value]]&lt;=((1/3)*MAX([1]!Tabla1[Total Buying Value])),"Pequeña","Mediana"))</f>
        <v>Pequeña</v>
      </c>
      <c r="V131" s="12" t="b">
        <f t="shared" si="18"/>
        <v>1</v>
      </c>
      <c r="W131" s="25" t="str">
        <f t="shared" si="19"/>
        <v>Jun2021</v>
      </c>
      <c r="X131" s="25" t="str">
        <f t="shared" si="20"/>
        <v>44363P0039</v>
      </c>
      <c r="AA131" s="5"/>
      <c r="AK131" s="3"/>
    </row>
    <row r="132" spans="1:37">
      <c r="A132" s="34">
        <v>44363</v>
      </c>
      <c r="B132" s="25" t="s">
        <v>60</v>
      </c>
      <c r="C132" s="35">
        <v>5</v>
      </c>
      <c r="D132" s="25" t="s">
        <v>68</v>
      </c>
      <c r="E132" s="25" t="s">
        <v>138</v>
      </c>
      <c r="F132" s="36">
        <v>0.41</v>
      </c>
      <c r="G132" s="25" t="s">
        <v>112</v>
      </c>
      <c r="H132" s="25" t="s">
        <v>120</v>
      </c>
      <c r="I132" s="12" t="s">
        <v>122</v>
      </c>
      <c r="J132" s="24">
        <v>150</v>
      </c>
      <c r="K132" s="24">
        <v>210</v>
      </c>
      <c r="L132" s="24">
        <v>750</v>
      </c>
      <c r="M132" s="24">
        <v>1050</v>
      </c>
      <c r="N132" s="35">
        <v>16</v>
      </c>
      <c r="O132" s="25" t="s">
        <v>131</v>
      </c>
      <c r="P132" s="12">
        <v>2021</v>
      </c>
      <c r="Q132" s="23">
        <f t="shared" si="14"/>
        <v>430.5</v>
      </c>
      <c r="R132" s="24">
        <f t="shared" si="15"/>
        <v>60</v>
      </c>
      <c r="S132" s="24">
        <f t="shared" si="16"/>
        <v>300</v>
      </c>
      <c r="T132" s="36">
        <f t="shared" si="17"/>
        <v>0.2857142857142857</v>
      </c>
      <c r="U132" s="25" t="str">
        <f>IF([1]!Tabla1[[#This Row],[Total Buying Value]]&gt;=((2/3)*MAX([1]!Tabla1[Total Buying Value])),"Grande",IF([1]!Tabla1[[#This Row],[Total Buying Value]]&lt;=((1/3)*MAX([1]!Tabla1[Total Buying Value])),"Pequeña","Mediana"))</f>
        <v>Mediana</v>
      </c>
      <c r="V132" s="12" t="b">
        <f t="shared" si="18"/>
        <v>1</v>
      </c>
      <c r="W132" s="25" t="str">
        <f t="shared" si="19"/>
        <v>Jun2021</v>
      </c>
      <c r="X132" s="25" t="str">
        <f t="shared" si="20"/>
        <v>44363P0019</v>
      </c>
      <c r="AA132" s="5"/>
      <c r="AK132" s="3"/>
    </row>
    <row r="133" spans="1:37">
      <c r="A133" s="31">
        <v>44365</v>
      </c>
      <c r="B133" s="21" t="s">
        <v>27</v>
      </c>
      <c r="C133" s="32">
        <v>13</v>
      </c>
      <c r="D133" s="21" t="s">
        <v>70</v>
      </c>
      <c r="E133" s="21" t="s">
        <v>138</v>
      </c>
      <c r="F133" s="33">
        <v>0.26</v>
      </c>
      <c r="G133" s="21" t="s">
        <v>100</v>
      </c>
      <c r="H133" s="21" t="s">
        <v>117</v>
      </c>
      <c r="I133" s="22" t="s">
        <v>125</v>
      </c>
      <c r="J133" s="20">
        <v>7</v>
      </c>
      <c r="K133" s="20">
        <v>8.33</v>
      </c>
      <c r="L133" s="20">
        <v>91</v>
      </c>
      <c r="M133" s="20">
        <v>108.29</v>
      </c>
      <c r="N133" s="32">
        <v>18</v>
      </c>
      <c r="O133" s="21" t="s">
        <v>131</v>
      </c>
      <c r="P133" s="22">
        <v>2021</v>
      </c>
      <c r="Q133" s="19">
        <f t="shared" si="14"/>
        <v>28.155400000000004</v>
      </c>
      <c r="R133" s="20">
        <f t="shared" si="15"/>
        <v>1.33</v>
      </c>
      <c r="S133" s="20">
        <f t="shared" si="16"/>
        <v>17.29</v>
      </c>
      <c r="T133" s="33">
        <f t="shared" si="17"/>
        <v>0.15966386554621848</v>
      </c>
      <c r="U133" s="21" t="str">
        <f>IF([1]!Tabla1[[#This Row],[Total Buying Value]]&gt;=((2/3)*MAX([1]!Tabla1[Total Buying Value])),"Grande",IF([1]!Tabla1[[#This Row],[Total Buying Value]]&lt;=((1/3)*MAX([1]!Tabla1[Total Buying Value])),"Pequeña","Mediana"))</f>
        <v>Pequeña</v>
      </c>
      <c r="V133" s="22" t="b">
        <f t="shared" si="18"/>
        <v>1</v>
      </c>
      <c r="W133" s="21" t="str">
        <f t="shared" si="19"/>
        <v>Jun2021</v>
      </c>
      <c r="X133" s="21" t="str">
        <f t="shared" si="20"/>
        <v>44365P0025</v>
      </c>
      <c r="AA133" s="5"/>
      <c r="AK133" s="3"/>
    </row>
    <row r="134" spans="1:37">
      <c r="A134" s="34">
        <v>44366</v>
      </c>
      <c r="B134" s="25" t="s">
        <v>61</v>
      </c>
      <c r="C134" s="35">
        <v>5</v>
      </c>
      <c r="D134" s="25" t="s">
        <v>70</v>
      </c>
      <c r="E134" s="25" t="s">
        <v>71</v>
      </c>
      <c r="F134" s="36">
        <v>0.11</v>
      </c>
      <c r="G134" s="25" t="s">
        <v>114</v>
      </c>
      <c r="H134" s="25" t="s">
        <v>118</v>
      </c>
      <c r="I134" s="12" t="s">
        <v>122</v>
      </c>
      <c r="J134" s="24">
        <v>138</v>
      </c>
      <c r="K134" s="24">
        <v>173.88</v>
      </c>
      <c r="L134" s="24">
        <v>690</v>
      </c>
      <c r="M134" s="24">
        <v>869.4</v>
      </c>
      <c r="N134" s="35">
        <v>19</v>
      </c>
      <c r="O134" s="25" t="s">
        <v>131</v>
      </c>
      <c r="P134" s="12">
        <v>2021</v>
      </c>
      <c r="Q134" s="23">
        <f t="shared" si="14"/>
        <v>95.634</v>
      </c>
      <c r="R134" s="24">
        <f t="shared" si="15"/>
        <v>35.879999999999995</v>
      </c>
      <c r="S134" s="24">
        <f t="shared" si="16"/>
        <v>179.39999999999998</v>
      </c>
      <c r="T134" s="36">
        <f t="shared" si="17"/>
        <v>0.20634920634920634</v>
      </c>
      <c r="U134" s="25" t="str">
        <f>IF([1]!Tabla1[[#This Row],[Total Buying Value]]&gt;=((2/3)*MAX([1]!Tabla1[Total Buying Value])),"Grande",IF([1]!Tabla1[[#This Row],[Total Buying Value]]&lt;=((1/3)*MAX([1]!Tabla1[Total Buying Value])),"Pequeña","Mediana"))</f>
        <v>Pequeña</v>
      </c>
      <c r="V134" s="12" t="b">
        <f t="shared" si="18"/>
        <v>0</v>
      </c>
      <c r="W134" s="25" t="str">
        <f t="shared" si="19"/>
        <v>Jun2021</v>
      </c>
      <c r="X134" s="25" t="str">
        <f t="shared" si="20"/>
        <v>44366P0041</v>
      </c>
      <c r="AA134" s="5"/>
      <c r="AK134" s="3"/>
    </row>
    <row r="135" spans="1:37">
      <c r="A135" s="31">
        <v>44367</v>
      </c>
      <c r="B135" s="21" t="s">
        <v>41</v>
      </c>
      <c r="C135" s="32">
        <v>1</v>
      </c>
      <c r="D135" s="21" t="s">
        <v>68</v>
      </c>
      <c r="E135" s="21" t="s">
        <v>138</v>
      </c>
      <c r="F135" s="33">
        <v>0.22</v>
      </c>
      <c r="G135" s="21" t="s">
        <v>91</v>
      </c>
      <c r="H135" s="21" t="s">
        <v>120</v>
      </c>
      <c r="I135" s="22" t="s">
        <v>125</v>
      </c>
      <c r="J135" s="20">
        <v>13</v>
      </c>
      <c r="K135" s="20">
        <v>16.64</v>
      </c>
      <c r="L135" s="20">
        <v>13</v>
      </c>
      <c r="M135" s="20">
        <v>16.64</v>
      </c>
      <c r="N135" s="32">
        <v>20</v>
      </c>
      <c r="O135" s="21" t="s">
        <v>131</v>
      </c>
      <c r="P135" s="22">
        <v>2021</v>
      </c>
      <c r="Q135" s="19">
        <f t="shared" si="14"/>
        <v>3.6608000000000001</v>
      </c>
      <c r="R135" s="20">
        <f t="shared" si="15"/>
        <v>3.6400000000000006</v>
      </c>
      <c r="S135" s="20">
        <f t="shared" si="16"/>
        <v>3.6400000000000006</v>
      </c>
      <c r="T135" s="33">
        <f t="shared" si="17"/>
        <v>0.21875000000000003</v>
      </c>
      <c r="U135" s="21" t="str">
        <f>IF([1]!Tabla1[[#This Row],[Total Buying Value]]&gt;=((2/3)*MAX([1]!Tabla1[Total Buying Value])),"Grande",IF([1]!Tabla1[[#This Row],[Total Buying Value]]&lt;=((1/3)*MAX([1]!Tabla1[Total Buying Value])),"Pequeña","Mediana"))</f>
        <v>Pequeña</v>
      </c>
      <c r="V135" s="22" t="b">
        <f t="shared" si="18"/>
        <v>1</v>
      </c>
      <c r="W135" s="21" t="str">
        <f t="shared" si="19"/>
        <v>Jun2021</v>
      </c>
      <c r="X135" s="21" t="str">
        <f t="shared" si="20"/>
        <v>44367P0016</v>
      </c>
      <c r="AA135" s="5"/>
      <c r="AK135" s="3"/>
    </row>
    <row r="136" spans="1:37">
      <c r="A136" s="34">
        <v>44370</v>
      </c>
      <c r="B136" s="25" t="s">
        <v>41</v>
      </c>
      <c r="C136" s="35">
        <v>4</v>
      </c>
      <c r="D136" s="25" t="s">
        <v>70</v>
      </c>
      <c r="E136" s="25" t="s">
        <v>71</v>
      </c>
      <c r="F136" s="36">
        <v>0.26</v>
      </c>
      <c r="G136" s="25" t="s">
        <v>91</v>
      </c>
      <c r="H136" s="25" t="s">
        <v>120</v>
      </c>
      <c r="I136" s="12" t="s">
        <v>125</v>
      </c>
      <c r="J136" s="24">
        <v>13</v>
      </c>
      <c r="K136" s="24">
        <v>16.64</v>
      </c>
      <c r="L136" s="24">
        <v>52</v>
      </c>
      <c r="M136" s="24">
        <v>66.56</v>
      </c>
      <c r="N136" s="35">
        <v>23</v>
      </c>
      <c r="O136" s="25" t="s">
        <v>131</v>
      </c>
      <c r="P136" s="12">
        <v>2021</v>
      </c>
      <c r="Q136" s="23">
        <f t="shared" si="14"/>
        <v>17.305600000000002</v>
      </c>
      <c r="R136" s="24">
        <f t="shared" si="15"/>
        <v>3.6400000000000006</v>
      </c>
      <c r="S136" s="24">
        <f t="shared" si="16"/>
        <v>14.560000000000002</v>
      </c>
      <c r="T136" s="36">
        <f t="shared" si="17"/>
        <v>0.21875000000000003</v>
      </c>
      <c r="U136" s="25" t="str">
        <f>IF([1]!Tabla1[[#This Row],[Total Buying Value]]&gt;=((2/3)*MAX([1]!Tabla1[Total Buying Value])),"Grande",IF([1]!Tabla1[[#This Row],[Total Buying Value]]&lt;=((1/3)*MAX([1]!Tabla1[Total Buying Value])),"Pequeña","Mediana"))</f>
        <v>Pequeña</v>
      </c>
      <c r="V136" s="12" t="b">
        <f t="shared" si="18"/>
        <v>0</v>
      </c>
      <c r="W136" s="25" t="str">
        <f t="shared" si="19"/>
        <v>Jun2021</v>
      </c>
      <c r="X136" s="25" t="str">
        <f t="shared" si="20"/>
        <v>44370P0016</v>
      </c>
      <c r="AA136" s="5"/>
      <c r="AK136" s="3"/>
    </row>
    <row r="137" spans="1:37">
      <c r="A137" s="31">
        <v>44371</v>
      </c>
      <c r="B137" s="21" t="s">
        <v>51</v>
      </c>
      <c r="C137" s="32">
        <v>13</v>
      </c>
      <c r="D137" s="21" t="s">
        <v>70</v>
      </c>
      <c r="E137" s="21" t="s">
        <v>71</v>
      </c>
      <c r="F137" s="33">
        <v>0.01</v>
      </c>
      <c r="G137" s="21" t="s">
        <v>103</v>
      </c>
      <c r="H137" s="21" t="s">
        <v>120</v>
      </c>
      <c r="I137" s="22" t="s">
        <v>124</v>
      </c>
      <c r="J137" s="20">
        <v>44</v>
      </c>
      <c r="K137" s="20">
        <v>48.4</v>
      </c>
      <c r="L137" s="20">
        <v>572</v>
      </c>
      <c r="M137" s="20">
        <v>629.19999999999993</v>
      </c>
      <c r="N137" s="32">
        <v>24</v>
      </c>
      <c r="O137" s="21" t="s">
        <v>131</v>
      </c>
      <c r="P137" s="22">
        <v>2021</v>
      </c>
      <c r="Q137" s="19">
        <f t="shared" si="14"/>
        <v>6.2919999999999998</v>
      </c>
      <c r="R137" s="20">
        <f t="shared" si="15"/>
        <v>4.3999999999999986</v>
      </c>
      <c r="S137" s="20">
        <f t="shared" si="16"/>
        <v>57.199999999999982</v>
      </c>
      <c r="T137" s="33">
        <f t="shared" si="17"/>
        <v>9.0909090909090884E-2</v>
      </c>
      <c r="U137" s="21" t="str">
        <f>IF([1]!Tabla1[[#This Row],[Total Buying Value]]&gt;=((2/3)*MAX([1]!Tabla1[Total Buying Value])),"Grande",IF([1]!Tabla1[[#This Row],[Total Buying Value]]&lt;=((1/3)*MAX([1]!Tabla1[Total Buying Value])),"Pequeña","Mediana"))</f>
        <v>Pequeña</v>
      </c>
      <c r="V137" s="22" t="b">
        <f t="shared" si="18"/>
        <v>0</v>
      </c>
      <c r="W137" s="21" t="str">
        <f t="shared" si="19"/>
        <v>Jun2021</v>
      </c>
      <c r="X137" s="21" t="str">
        <f t="shared" si="20"/>
        <v>44371P0011</v>
      </c>
      <c r="AA137" s="5"/>
      <c r="AK137" s="3"/>
    </row>
    <row r="138" spans="1:37">
      <c r="A138" s="34">
        <v>44373</v>
      </c>
      <c r="B138" s="25" t="s">
        <v>57</v>
      </c>
      <c r="C138" s="35">
        <v>7</v>
      </c>
      <c r="D138" s="25" t="s">
        <v>71</v>
      </c>
      <c r="E138" s="25" t="s">
        <v>71</v>
      </c>
      <c r="F138" s="36">
        <v>0.01</v>
      </c>
      <c r="G138" s="25" t="s">
        <v>109</v>
      </c>
      <c r="H138" s="25" t="s">
        <v>119</v>
      </c>
      <c r="I138" s="12" t="s">
        <v>125</v>
      </c>
      <c r="J138" s="24">
        <v>6</v>
      </c>
      <c r="K138" s="24">
        <v>7.8599999999999994</v>
      </c>
      <c r="L138" s="24">
        <v>42</v>
      </c>
      <c r="M138" s="24">
        <v>55.02</v>
      </c>
      <c r="N138" s="35">
        <v>26</v>
      </c>
      <c r="O138" s="25" t="s">
        <v>131</v>
      </c>
      <c r="P138" s="12">
        <v>2021</v>
      </c>
      <c r="Q138" s="23">
        <f t="shared" si="14"/>
        <v>0.55020000000000002</v>
      </c>
      <c r="R138" s="24">
        <f t="shared" si="15"/>
        <v>1.8599999999999994</v>
      </c>
      <c r="S138" s="24">
        <f t="shared" si="16"/>
        <v>13.019999999999996</v>
      </c>
      <c r="T138" s="36">
        <f t="shared" si="17"/>
        <v>0.23664122137404572</v>
      </c>
      <c r="U138" s="25" t="str">
        <f>IF([1]!Tabla1[[#This Row],[Total Buying Value]]&gt;=((2/3)*MAX([1]!Tabla1[Total Buying Value])),"Grande",IF([1]!Tabla1[[#This Row],[Total Buying Value]]&lt;=((1/3)*MAX([1]!Tabla1[Total Buying Value])),"Pequeña","Mediana"))</f>
        <v>Pequeña</v>
      </c>
      <c r="V138" s="12" t="b">
        <f t="shared" si="18"/>
        <v>0</v>
      </c>
      <c r="W138" s="25" t="str">
        <f t="shared" si="19"/>
        <v>Jun2021</v>
      </c>
      <c r="X138" s="25" t="str">
        <f t="shared" si="20"/>
        <v>44373P0009</v>
      </c>
      <c r="AA138" s="5"/>
      <c r="AK138" s="3"/>
    </row>
    <row r="139" spans="1:37">
      <c r="A139" s="31">
        <v>44374</v>
      </c>
      <c r="B139" s="21" t="s">
        <v>44</v>
      </c>
      <c r="C139" s="32">
        <v>11</v>
      </c>
      <c r="D139" s="21" t="s">
        <v>70</v>
      </c>
      <c r="E139" s="21" t="s">
        <v>138</v>
      </c>
      <c r="F139" s="33">
        <v>0.21</v>
      </c>
      <c r="G139" s="21" t="s">
        <v>95</v>
      </c>
      <c r="H139" s="21" t="s">
        <v>119</v>
      </c>
      <c r="I139" s="22" t="s">
        <v>122</v>
      </c>
      <c r="J139" s="20">
        <v>133</v>
      </c>
      <c r="K139" s="20">
        <v>155.61000000000001</v>
      </c>
      <c r="L139" s="20">
        <v>1463</v>
      </c>
      <c r="M139" s="20">
        <v>1711.71</v>
      </c>
      <c r="N139" s="32">
        <v>27</v>
      </c>
      <c r="O139" s="21" t="s">
        <v>131</v>
      </c>
      <c r="P139" s="22">
        <v>2021</v>
      </c>
      <c r="Q139" s="19">
        <f t="shared" si="14"/>
        <v>359.45909999999998</v>
      </c>
      <c r="R139" s="20">
        <f t="shared" si="15"/>
        <v>22.610000000000014</v>
      </c>
      <c r="S139" s="20">
        <f t="shared" si="16"/>
        <v>248.71000000000015</v>
      </c>
      <c r="T139" s="33">
        <f t="shared" si="17"/>
        <v>0.14529914529914539</v>
      </c>
      <c r="U139" s="21" t="str">
        <f>IF([1]!Tabla1[[#This Row],[Total Buying Value]]&gt;=((2/3)*MAX([1]!Tabla1[Total Buying Value])),"Grande",IF([1]!Tabla1[[#This Row],[Total Buying Value]]&lt;=((1/3)*MAX([1]!Tabla1[Total Buying Value])),"Pequeña","Mediana"))</f>
        <v>Pequeña</v>
      </c>
      <c r="V139" s="22" t="b">
        <f t="shared" si="18"/>
        <v>1</v>
      </c>
      <c r="W139" s="21" t="str">
        <f t="shared" si="19"/>
        <v>Jun2021</v>
      </c>
      <c r="X139" s="21" t="str">
        <f t="shared" si="20"/>
        <v>44374P0005</v>
      </c>
      <c r="AA139" s="5"/>
      <c r="AK139" s="3"/>
    </row>
    <row r="140" spans="1:37">
      <c r="A140" s="31">
        <v>44375</v>
      </c>
      <c r="B140" s="21" t="s">
        <v>24</v>
      </c>
      <c r="C140" s="32">
        <v>7</v>
      </c>
      <c r="D140" s="21" t="s">
        <v>71</v>
      </c>
      <c r="E140" s="21" t="s">
        <v>71</v>
      </c>
      <c r="F140" s="33">
        <v>0.4</v>
      </c>
      <c r="G140" s="21" t="s">
        <v>77</v>
      </c>
      <c r="H140" s="21" t="s">
        <v>121</v>
      </c>
      <c r="I140" s="22" t="s">
        <v>125</v>
      </c>
      <c r="J140" s="20">
        <v>5</v>
      </c>
      <c r="K140" s="20">
        <v>6.7</v>
      </c>
      <c r="L140" s="20">
        <v>35</v>
      </c>
      <c r="M140" s="20">
        <v>46.9</v>
      </c>
      <c r="N140" s="32">
        <v>28</v>
      </c>
      <c r="O140" s="21" t="s">
        <v>131</v>
      </c>
      <c r="P140" s="22">
        <v>2021</v>
      </c>
      <c r="Q140" s="19">
        <f t="shared" si="14"/>
        <v>18.760000000000002</v>
      </c>
      <c r="R140" s="20">
        <f t="shared" si="15"/>
        <v>1.7000000000000002</v>
      </c>
      <c r="S140" s="20">
        <f t="shared" si="16"/>
        <v>11.900000000000002</v>
      </c>
      <c r="T140" s="33">
        <f t="shared" si="17"/>
        <v>0.25373134328358216</v>
      </c>
      <c r="U140" s="21" t="str">
        <f>IF([1]!Tabla1[[#This Row],[Total Buying Value]]&gt;=((2/3)*MAX([1]!Tabla1[Total Buying Value])),"Grande",IF([1]!Tabla1[[#This Row],[Total Buying Value]]&lt;=((1/3)*MAX([1]!Tabla1[Total Buying Value])),"Pequeña","Mediana"))</f>
        <v>Mediana</v>
      </c>
      <c r="V140" s="22" t="b">
        <f t="shared" si="18"/>
        <v>0</v>
      </c>
      <c r="W140" s="21" t="str">
        <f t="shared" si="19"/>
        <v>Jun2021</v>
      </c>
      <c r="X140" s="21" t="str">
        <f t="shared" si="20"/>
        <v>44375P0035</v>
      </c>
      <c r="AA140" s="5"/>
      <c r="AK140" s="3"/>
    </row>
    <row r="141" spans="1:37">
      <c r="A141" s="34">
        <v>44375</v>
      </c>
      <c r="B141" s="25" t="s">
        <v>52</v>
      </c>
      <c r="C141" s="35">
        <v>2</v>
      </c>
      <c r="D141" s="25" t="s">
        <v>71</v>
      </c>
      <c r="E141" s="25" t="s">
        <v>138</v>
      </c>
      <c r="F141" s="36">
        <v>0.43</v>
      </c>
      <c r="G141" s="25" t="s">
        <v>104</v>
      </c>
      <c r="H141" s="25" t="s">
        <v>117</v>
      </c>
      <c r="I141" s="12" t="s">
        <v>122</v>
      </c>
      <c r="J141" s="24">
        <v>126</v>
      </c>
      <c r="K141" s="24">
        <v>162.54</v>
      </c>
      <c r="L141" s="24">
        <v>252</v>
      </c>
      <c r="M141" s="24">
        <v>325.08</v>
      </c>
      <c r="N141" s="35">
        <v>28</v>
      </c>
      <c r="O141" s="25" t="s">
        <v>131</v>
      </c>
      <c r="P141" s="12">
        <v>2021</v>
      </c>
      <c r="Q141" s="23">
        <f t="shared" si="14"/>
        <v>139.78440000000001</v>
      </c>
      <c r="R141" s="24">
        <f t="shared" si="15"/>
        <v>36.539999999999992</v>
      </c>
      <c r="S141" s="24">
        <f t="shared" si="16"/>
        <v>73.079999999999984</v>
      </c>
      <c r="T141" s="36">
        <f t="shared" si="17"/>
        <v>0.22480620155038755</v>
      </c>
      <c r="U141" s="25" t="str">
        <f>IF([1]!Tabla1[[#This Row],[Total Buying Value]]&gt;=((2/3)*MAX([1]!Tabla1[Total Buying Value])),"Grande",IF([1]!Tabla1[[#This Row],[Total Buying Value]]&lt;=((1/3)*MAX([1]!Tabla1[Total Buying Value])),"Pequeña","Mediana"))</f>
        <v>Pequeña</v>
      </c>
      <c r="V141" s="12" t="b">
        <f t="shared" si="18"/>
        <v>1</v>
      </c>
      <c r="W141" s="25" t="str">
        <f t="shared" si="19"/>
        <v>Jun2021</v>
      </c>
      <c r="X141" s="25" t="str">
        <f t="shared" si="20"/>
        <v>44375P0021</v>
      </c>
      <c r="AA141" s="5"/>
      <c r="AK141" s="3"/>
    </row>
    <row r="142" spans="1:37">
      <c r="A142" s="34">
        <v>44376</v>
      </c>
      <c r="B142" s="25" t="s">
        <v>29</v>
      </c>
      <c r="C142" s="35">
        <v>4</v>
      </c>
      <c r="D142" s="25" t="s">
        <v>70</v>
      </c>
      <c r="E142" s="25" t="s">
        <v>71</v>
      </c>
      <c r="F142" s="36">
        <v>0.16</v>
      </c>
      <c r="G142" s="25" t="s">
        <v>113</v>
      </c>
      <c r="H142" s="25" t="s">
        <v>120</v>
      </c>
      <c r="I142" s="12" t="s">
        <v>123</v>
      </c>
      <c r="J142" s="24">
        <v>112</v>
      </c>
      <c r="K142" s="24">
        <v>146.72</v>
      </c>
      <c r="L142" s="24">
        <v>448</v>
      </c>
      <c r="M142" s="24">
        <v>586.88</v>
      </c>
      <c r="N142" s="35">
        <v>29</v>
      </c>
      <c r="O142" s="25" t="s">
        <v>131</v>
      </c>
      <c r="P142" s="12">
        <v>2021</v>
      </c>
      <c r="Q142" s="23">
        <f t="shared" si="14"/>
        <v>93.900800000000004</v>
      </c>
      <c r="R142" s="24">
        <f t="shared" si="15"/>
        <v>34.72</v>
      </c>
      <c r="S142" s="24">
        <f t="shared" si="16"/>
        <v>138.88</v>
      </c>
      <c r="T142" s="36">
        <f t="shared" si="17"/>
        <v>0.23664122137404581</v>
      </c>
      <c r="U142" s="25" t="str">
        <f>IF([1]!Tabla1[[#This Row],[Total Buying Value]]&gt;=((2/3)*MAX([1]!Tabla1[Total Buying Value])),"Grande",IF([1]!Tabla1[[#This Row],[Total Buying Value]]&lt;=((1/3)*MAX([1]!Tabla1[Total Buying Value])),"Pequeña","Mediana"))</f>
        <v>Pequeña</v>
      </c>
      <c r="V142" s="12" t="b">
        <f t="shared" si="18"/>
        <v>0</v>
      </c>
      <c r="W142" s="25" t="str">
        <f t="shared" si="19"/>
        <v>Jun2021</v>
      </c>
      <c r="X142" s="25" t="str">
        <f t="shared" si="20"/>
        <v>44376P0014</v>
      </c>
      <c r="AA142" s="5"/>
      <c r="AK142" s="3"/>
    </row>
    <row r="143" spans="1:37">
      <c r="A143" s="31">
        <v>44378</v>
      </c>
      <c r="B143" s="21" t="s">
        <v>44</v>
      </c>
      <c r="C143" s="32">
        <v>11</v>
      </c>
      <c r="D143" s="21" t="s">
        <v>70</v>
      </c>
      <c r="E143" s="21" t="s">
        <v>138</v>
      </c>
      <c r="F143" s="33">
        <v>0.27</v>
      </c>
      <c r="G143" s="21" t="s">
        <v>95</v>
      </c>
      <c r="H143" s="21" t="s">
        <v>119</v>
      </c>
      <c r="I143" s="22" t="s">
        <v>122</v>
      </c>
      <c r="J143" s="20">
        <v>133</v>
      </c>
      <c r="K143" s="20">
        <v>155.61000000000001</v>
      </c>
      <c r="L143" s="20">
        <v>1463</v>
      </c>
      <c r="M143" s="20">
        <v>1711.71</v>
      </c>
      <c r="N143" s="32">
        <v>1</v>
      </c>
      <c r="O143" s="21" t="s">
        <v>132</v>
      </c>
      <c r="P143" s="22">
        <v>2021</v>
      </c>
      <c r="Q143" s="19">
        <f t="shared" si="14"/>
        <v>462.16170000000005</v>
      </c>
      <c r="R143" s="20">
        <f t="shared" si="15"/>
        <v>22.610000000000014</v>
      </c>
      <c r="S143" s="20">
        <f t="shared" si="16"/>
        <v>248.71000000000015</v>
      </c>
      <c r="T143" s="33">
        <f t="shared" si="17"/>
        <v>0.14529914529914539</v>
      </c>
      <c r="U143" s="21" t="str">
        <f>IF([1]!Tabla1[[#This Row],[Total Buying Value]]&gt;=((2/3)*MAX([1]!Tabla1[Total Buying Value])),"Grande",IF([1]!Tabla1[[#This Row],[Total Buying Value]]&lt;=((1/3)*MAX([1]!Tabla1[Total Buying Value])),"Pequeña","Mediana"))</f>
        <v>Pequeña</v>
      </c>
      <c r="V143" s="22" t="b">
        <f t="shared" si="18"/>
        <v>1</v>
      </c>
      <c r="W143" s="21" t="str">
        <f t="shared" si="19"/>
        <v>Jul2021</v>
      </c>
      <c r="X143" s="21" t="str">
        <f t="shared" si="20"/>
        <v>44378P0005</v>
      </c>
      <c r="AA143" s="5"/>
      <c r="AK143" s="3"/>
    </row>
    <row r="144" spans="1:37">
      <c r="A144" s="34">
        <v>44379</v>
      </c>
      <c r="B144" s="25" t="s">
        <v>40</v>
      </c>
      <c r="C144" s="35">
        <v>11</v>
      </c>
      <c r="D144" s="25" t="s">
        <v>70</v>
      </c>
      <c r="E144" s="25" t="s">
        <v>138</v>
      </c>
      <c r="F144" s="36">
        <v>0.02</v>
      </c>
      <c r="G144" s="25" t="s">
        <v>90</v>
      </c>
      <c r="H144" s="25" t="s">
        <v>120</v>
      </c>
      <c r="I144" s="12" t="s">
        <v>122</v>
      </c>
      <c r="J144" s="24">
        <v>148</v>
      </c>
      <c r="K144" s="24">
        <v>164.28</v>
      </c>
      <c r="L144" s="24">
        <v>1628</v>
      </c>
      <c r="M144" s="24">
        <v>1807.08</v>
      </c>
      <c r="N144" s="35">
        <v>2</v>
      </c>
      <c r="O144" s="25" t="s">
        <v>132</v>
      </c>
      <c r="P144" s="12">
        <v>2021</v>
      </c>
      <c r="Q144" s="23">
        <f t="shared" si="14"/>
        <v>36.141599999999997</v>
      </c>
      <c r="R144" s="24">
        <f t="shared" si="15"/>
        <v>16.28</v>
      </c>
      <c r="S144" s="24">
        <f t="shared" si="16"/>
        <v>179.08</v>
      </c>
      <c r="T144" s="36">
        <f t="shared" si="17"/>
        <v>9.9099099099099114E-2</v>
      </c>
      <c r="U144" s="25" t="str">
        <f>IF([1]!Tabla1[[#This Row],[Total Buying Value]]&gt;=((2/3)*MAX([1]!Tabla1[Total Buying Value])),"Grande",IF([1]!Tabla1[[#This Row],[Total Buying Value]]&lt;=((1/3)*MAX([1]!Tabla1[Total Buying Value])),"Pequeña","Mediana"))</f>
        <v>Pequeña</v>
      </c>
      <c r="V144" s="12" t="b">
        <f t="shared" si="18"/>
        <v>1</v>
      </c>
      <c r="W144" s="25" t="str">
        <f t="shared" si="19"/>
        <v>Jul2021</v>
      </c>
      <c r="X144" s="25" t="str">
        <f t="shared" si="20"/>
        <v>44379P0010</v>
      </c>
      <c r="AA144" s="5"/>
      <c r="AK144" s="3"/>
    </row>
    <row r="145" spans="1:37">
      <c r="A145" s="34">
        <v>44380</v>
      </c>
      <c r="B145" s="25" t="s">
        <v>26</v>
      </c>
      <c r="C145" s="35">
        <v>8</v>
      </c>
      <c r="D145" s="25" t="s">
        <v>71</v>
      </c>
      <c r="E145" s="25" t="s">
        <v>138</v>
      </c>
      <c r="F145" s="36">
        <v>0.51</v>
      </c>
      <c r="G145" s="25" t="s">
        <v>79</v>
      </c>
      <c r="H145" s="25" t="s">
        <v>119</v>
      </c>
      <c r="I145" s="12" t="s">
        <v>123</v>
      </c>
      <c r="J145" s="24">
        <v>71</v>
      </c>
      <c r="K145" s="24">
        <v>80.94</v>
      </c>
      <c r="L145" s="24">
        <v>568</v>
      </c>
      <c r="M145" s="24">
        <v>647.52</v>
      </c>
      <c r="N145" s="35">
        <v>3</v>
      </c>
      <c r="O145" s="25" t="s">
        <v>132</v>
      </c>
      <c r="P145" s="12">
        <v>2021</v>
      </c>
      <c r="Q145" s="23">
        <f t="shared" si="14"/>
        <v>330.23520000000002</v>
      </c>
      <c r="R145" s="24">
        <f t="shared" si="15"/>
        <v>9.9399999999999977</v>
      </c>
      <c r="S145" s="24">
        <f t="shared" si="16"/>
        <v>79.519999999999982</v>
      </c>
      <c r="T145" s="36">
        <f t="shared" si="17"/>
        <v>0.12280701754385963</v>
      </c>
      <c r="U145" s="25" t="str">
        <f>IF([1]!Tabla1[[#This Row],[Total Buying Value]]&gt;=((2/3)*MAX([1]!Tabla1[Total Buying Value])),"Grande",IF([1]!Tabla1[[#This Row],[Total Buying Value]]&lt;=((1/3)*MAX([1]!Tabla1[Total Buying Value])),"Pequeña","Mediana"))</f>
        <v>Grande</v>
      </c>
      <c r="V145" s="12" t="b">
        <f t="shared" si="18"/>
        <v>1</v>
      </c>
      <c r="W145" s="25" t="str">
        <f t="shared" si="19"/>
        <v>Jul2021</v>
      </c>
      <c r="X145" s="25" t="str">
        <f t="shared" si="20"/>
        <v>44380P0003</v>
      </c>
      <c r="AA145" s="5"/>
      <c r="AK145" s="3"/>
    </row>
    <row r="146" spans="1:37">
      <c r="A146" s="31">
        <v>44380</v>
      </c>
      <c r="B146" s="21" t="s">
        <v>58</v>
      </c>
      <c r="C146" s="32">
        <v>9</v>
      </c>
      <c r="D146" s="21" t="s">
        <v>71</v>
      </c>
      <c r="E146" s="21" t="s">
        <v>138</v>
      </c>
      <c r="F146" s="33">
        <v>0.5</v>
      </c>
      <c r="G146" s="21" t="s">
        <v>110</v>
      </c>
      <c r="H146" s="21" t="s">
        <v>121</v>
      </c>
      <c r="I146" s="22" t="s">
        <v>123</v>
      </c>
      <c r="J146" s="20">
        <v>95</v>
      </c>
      <c r="K146" s="20">
        <v>119.7</v>
      </c>
      <c r="L146" s="20">
        <v>855</v>
      </c>
      <c r="M146" s="20">
        <v>1077.3</v>
      </c>
      <c r="N146" s="32">
        <v>3</v>
      </c>
      <c r="O146" s="21" t="s">
        <v>132</v>
      </c>
      <c r="P146" s="22">
        <v>2021</v>
      </c>
      <c r="Q146" s="19">
        <f t="shared" si="14"/>
        <v>538.65</v>
      </c>
      <c r="R146" s="20">
        <f t="shared" si="15"/>
        <v>24.700000000000003</v>
      </c>
      <c r="S146" s="20">
        <f t="shared" si="16"/>
        <v>222.3</v>
      </c>
      <c r="T146" s="33">
        <f t="shared" si="17"/>
        <v>0.20634920634920637</v>
      </c>
      <c r="U146" s="21" t="str">
        <f>IF([1]!Tabla1[[#This Row],[Total Buying Value]]&gt;=((2/3)*MAX([1]!Tabla1[Total Buying Value])),"Grande",IF([1]!Tabla1[[#This Row],[Total Buying Value]]&lt;=((1/3)*MAX([1]!Tabla1[Total Buying Value])),"Pequeña","Mediana"))</f>
        <v>Mediana</v>
      </c>
      <c r="V146" s="22" t="b">
        <f t="shared" si="18"/>
        <v>1</v>
      </c>
      <c r="W146" s="21" t="str">
        <f t="shared" si="19"/>
        <v>Jul2021</v>
      </c>
      <c r="X146" s="21" t="str">
        <f t="shared" si="20"/>
        <v>44380P0033</v>
      </c>
      <c r="AA146" s="5"/>
      <c r="AK146" s="3"/>
    </row>
    <row r="147" spans="1:37">
      <c r="A147" s="31">
        <v>44382</v>
      </c>
      <c r="B147" s="21" t="s">
        <v>49</v>
      </c>
      <c r="C147" s="32">
        <v>8</v>
      </c>
      <c r="D147" s="21" t="s">
        <v>70</v>
      </c>
      <c r="E147" s="21" t="s">
        <v>71</v>
      </c>
      <c r="F147" s="33">
        <v>0.11</v>
      </c>
      <c r="G147" s="21" t="s">
        <v>101</v>
      </c>
      <c r="H147" s="21" t="s">
        <v>119</v>
      </c>
      <c r="I147" s="22" t="s">
        <v>123</v>
      </c>
      <c r="J147" s="20">
        <v>105</v>
      </c>
      <c r="K147" s="20">
        <v>142.80000000000001</v>
      </c>
      <c r="L147" s="20">
        <v>840</v>
      </c>
      <c r="M147" s="20">
        <v>1142.4000000000001</v>
      </c>
      <c r="N147" s="32">
        <v>5</v>
      </c>
      <c r="O147" s="21" t="s">
        <v>132</v>
      </c>
      <c r="P147" s="22">
        <v>2021</v>
      </c>
      <c r="Q147" s="19">
        <f t="shared" si="14"/>
        <v>125.66400000000002</v>
      </c>
      <c r="R147" s="20">
        <f t="shared" si="15"/>
        <v>37.800000000000011</v>
      </c>
      <c r="S147" s="20">
        <f t="shared" si="16"/>
        <v>302.40000000000009</v>
      </c>
      <c r="T147" s="33">
        <f t="shared" si="17"/>
        <v>0.26470588235294124</v>
      </c>
      <c r="U147" s="21" t="str">
        <f>IF([1]!Tabla1[[#This Row],[Total Buying Value]]&gt;=((2/3)*MAX([1]!Tabla1[Total Buying Value])),"Grande",IF([1]!Tabla1[[#This Row],[Total Buying Value]]&lt;=((1/3)*MAX([1]!Tabla1[Total Buying Value])),"Pequeña","Mediana"))</f>
        <v>Mediana</v>
      </c>
      <c r="V147" s="22" t="b">
        <f t="shared" si="18"/>
        <v>0</v>
      </c>
      <c r="W147" s="21" t="str">
        <f t="shared" si="19"/>
        <v>Jul2021</v>
      </c>
      <c r="X147" s="21" t="str">
        <f t="shared" si="20"/>
        <v>44382P0002</v>
      </c>
      <c r="AA147" s="5"/>
      <c r="AK147" s="3"/>
    </row>
    <row r="148" spans="1:37">
      <c r="A148" s="34">
        <v>44383</v>
      </c>
      <c r="B148" s="25" t="s">
        <v>61</v>
      </c>
      <c r="C148" s="35">
        <v>15</v>
      </c>
      <c r="D148" s="25" t="s">
        <v>70</v>
      </c>
      <c r="E148" s="25" t="s">
        <v>138</v>
      </c>
      <c r="F148" s="36">
        <v>0.35</v>
      </c>
      <c r="G148" s="25" t="s">
        <v>114</v>
      </c>
      <c r="H148" s="25" t="s">
        <v>118</v>
      </c>
      <c r="I148" s="12" t="s">
        <v>122</v>
      </c>
      <c r="J148" s="24">
        <v>138</v>
      </c>
      <c r="K148" s="24">
        <v>173.88</v>
      </c>
      <c r="L148" s="24">
        <v>2070</v>
      </c>
      <c r="M148" s="24">
        <v>2608.1999999999998</v>
      </c>
      <c r="N148" s="35">
        <v>6</v>
      </c>
      <c r="O148" s="25" t="s">
        <v>132</v>
      </c>
      <c r="P148" s="12">
        <v>2021</v>
      </c>
      <c r="Q148" s="23">
        <f t="shared" si="14"/>
        <v>912.86999999999989</v>
      </c>
      <c r="R148" s="24">
        <f t="shared" si="15"/>
        <v>35.879999999999995</v>
      </c>
      <c r="S148" s="24">
        <f t="shared" si="16"/>
        <v>538.19999999999993</v>
      </c>
      <c r="T148" s="36">
        <f t="shared" si="17"/>
        <v>0.20634920634920634</v>
      </c>
      <c r="U148" s="25" t="str">
        <f>IF([1]!Tabla1[[#This Row],[Total Buying Value]]&gt;=((2/3)*MAX([1]!Tabla1[Total Buying Value])),"Grande",IF([1]!Tabla1[[#This Row],[Total Buying Value]]&lt;=((1/3)*MAX([1]!Tabla1[Total Buying Value])),"Pequeña","Mediana"))</f>
        <v>Pequeña</v>
      </c>
      <c r="V148" s="12" t="b">
        <f t="shared" si="18"/>
        <v>1</v>
      </c>
      <c r="W148" s="25" t="str">
        <f t="shared" si="19"/>
        <v>Jul2021</v>
      </c>
      <c r="X148" s="25" t="str">
        <f t="shared" si="20"/>
        <v>44383P0041</v>
      </c>
      <c r="AA148" s="5"/>
      <c r="AK148" s="3"/>
    </row>
    <row r="149" spans="1:37">
      <c r="A149" s="31">
        <v>44385</v>
      </c>
      <c r="B149" s="21" t="s">
        <v>23</v>
      </c>
      <c r="C149" s="32">
        <v>10</v>
      </c>
      <c r="D149" s="21" t="s">
        <v>70</v>
      </c>
      <c r="E149" s="21" t="s">
        <v>71</v>
      </c>
      <c r="F149" s="33">
        <v>0.44</v>
      </c>
      <c r="G149" s="21" t="s">
        <v>76</v>
      </c>
      <c r="H149" s="21" t="s">
        <v>119</v>
      </c>
      <c r="I149" s="22" t="s">
        <v>124</v>
      </c>
      <c r="J149" s="20">
        <v>44</v>
      </c>
      <c r="K149" s="20">
        <v>48.84</v>
      </c>
      <c r="L149" s="20">
        <v>440</v>
      </c>
      <c r="M149" s="20">
        <v>488.4</v>
      </c>
      <c r="N149" s="32">
        <v>8</v>
      </c>
      <c r="O149" s="21" t="s">
        <v>132</v>
      </c>
      <c r="P149" s="22">
        <v>2021</v>
      </c>
      <c r="Q149" s="19">
        <f t="shared" si="14"/>
        <v>214.89599999999999</v>
      </c>
      <c r="R149" s="20">
        <f t="shared" si="15"/>
        <v>4.8400000000000034</v>
      </c>
      <c r="S149" s="20">
        <f t="shared" si="16"/>
        <v>48.400000000000034</v>
      </c>
      <c r="T149" s="33">
        <f t="shared" si="17"/>
        <v>9.9099099099099169E-2</v>
      </c>
      <c r="U149" s="21" t="str">
        <f>IF([1]!Tabla1[[#This Row],[Total Buying Value]]&gt;=((2/3)*MAX([1]!Tabla1[Total Buying Value])),"Grande",IF([1]!Tabla1[[#This Row],[Total Buying Value]]&lt;=((1/3)*MAX([1]!Tabla1[Total Buying Value])),"Pequeña","Mediana"))</f>
        <v>Mediana</v>
      </c>
      <c r="V149" s="22" t="b">
        <f t="shared" si="18"/>
        <v>0</v>
      </c>
      <c r="W149" s="21" t="str">
        <f t="shared" si="19"/>
        <v>Jul2021</v>
      </c>
      <c r="X149" s="21" t="str">
        <f t="shared" si="20"/>
        <v>44385P0004</v>
      </c>
      <c r="AA149" s="5"/>
      <c r="AK149" s="3"/>
    </row>
    <row r="150" spans="1:37">
      <c r="A150" s="34">
        <v>44387</v>
      </c>
      <c r="B150" s="25" t="s">
        <v>33</v>
      </c>
      <c r="C150" s="35">
        <v>6</v>
      </c>
      <c r="D150" s="25" t="s">
        <v>68</v>
      </c>
      <c r="E150" s="25" t="s">
        <v>138</v>
      </c>
      <c r="F150" s="36">
        <v>0.37</v>
      </c>
      <c r="G150" s="25" t="s">
        <v>83</v>
      </c>
      <c r="H150" s="25" t="s">
        <v>121</v>
      </c>
      <c r="I150" s="12" t="s">
        <v>124</v>
      </c>
      <c r="J150" s="24">
        <v>55</v>
      </c>
      <c r="K150" s="24">
        <v>58.3</v>
      </c>
      <c r="L150" s="24">
        <v>330</v>
      </c>
      <c r="M150" s="24">
        <v>349.8</v>
      </c>
      <c r="N150" s="35">
        <v>10</v>
      </c>
      <c r="O150" s="25" t="s">
        <v>132</v>
      </c>
      <c r="P150" s="12">
        <v>2021</v>
      </c>
      <c r="Q150" s="23">
        <f t="shared" si="14"/>
        <v>129.42600000000002</v>
      </c>
      <c r="R150" s="24">
        <f t="shared" si="15"/>
        <v>3.2999999999999972</v>
      </c>
      <c r="S150" s="24">
        <f t="shared" si="16"/>
        <v>19.799999999999983</v>
      </c>
      <c r="T150" s="36">
        <f t="shared" si="17"/>
        <v>5.6603773584905613E-2</v>
      </c>
      <c r="U150" s="25" t="str">
        <f>IF([1]!Tabla1[[#This Row],[Total Buying Value]]&gt;=((2/3)*MAX([1]!Tabla1[Total Buying Value])),"Grande",IF([1]!Tabla1[[#This Row],[Total Buying Value]]&lt;=((1/3)*MAX([1]!Tabla1[Total Buying Value])),"Pequeña","Mediana"))</f>
        <v>Grande</v>
      </c>
      <c r="V150" s="12" t="b">
        <f t="shared" si="18"/>
        <v>1</v>
      </c>
      <c r="W150" s="25" t="str">
        <f t="shared" si="19"/>
        <v>Jul2021</v>
      </c>
      <c r="X150" s="25" t="str">
        <f t="shared" si="20"/>
        <v>44387P0034</v>
      </c>
      <c r="AA150" s="5"/>
      <c r="AK150" s="3"/>
    </row>
    <row r="151" spans="1:37">
      <c r="A151" s="31">
        <v>44388</v>
      </c>
      <c r="B151" s="21" t="s">
        <v>57</v>
      </c>
      <c r="C151" s="32">
        <v>4</v>
      </c>
      <c r="D151" s="21" t="s">
        <v>68</v>
      </c>
      <c r="E151" s="21" t="s">
        <v>71</v>
      </c>
      <c r="F151" s="33">
        <v>0.28000000000000003</v>
      </c>
      <c r="G151" s="21" t="s">
        <v>109</v>
      </c>
      <c r="H151" s="21" t="s">
        <v>119</v>
      </c>
      <c r="I151" s="22" t="s">
        <v>125</v>
      </c>
      <c r="J151" s="20">
        <v>6</v>
      </c>
      <c r="K151" s="20">
        <v>7.8599999999999994</v>
      </c>
      <c r="L151" s="20">
        <v>24</v>
      </c>
      <c r="M151" s="20">
        <v>31.44</v>
      </c>
      <c r="N151" s="32">
        <v>11</v>
      </c>
      <c r="O151" s="21" t="s">
        <v>132</v>
      </c>
      <c r="P151" s="22">
        <v>2021</v>
      </c>
      <c r="Q151" s="19">
        <f t="shared" si="14"/>
        <v>8.8032000000000004</v>
      </c>
      <c r="R151" s="20">
        <f t="shared" si="15"/>
        <v>1.8599999999999994</v>
      </c>
      <c r="S151" s="20">
        <f t="shared" si="16"/>
        <v>7.4399999999999977</v>
      </c>
      <c r="T151" s="33">
        <f t="shared" si="17"/>
        <v>0.23664122137404572</v>
      </c>
      <c r="U151" s="21" t="str">
        <f>IF([1]!Tabla1[[#This Row],[Total Buying Value]]&gt;=((2/3)*MAX([1]!Tabla1[Total Buying Value])),"Grande",IF([1]!Tabla1[[#This Row],[Total Buying Value]]&lt;=((1/3)*MAX([1]!Tabla1[Total Buying Value])),"Pequeña","Mediana"))</f>
        <v>Pequeña</v>
      </c>
      <c r="V151" s="22" t="b">
        <f t="shared" si="18"/>
        <v>0</v>
      </c>
      <c r="W151" s="21" t="str">
        <f t="shared" si="19"/>
        <v>Jul2021</v>
      </c>
      <c r="X151" s="21" t="str">
        <f t="shared" si="20"/>
        <v>44388P0009</v>
      </c>
      <c r="AA151" s="5"/>
      <c r="AK151" s="3"/>
    </row>
    <row r="152" spans="1:37">
      <c r="A152" s="34">
        <v>44390</v>
      </c>
      <c r="B152" s="25" t="s">
        <v>60</v>
      </c>
      <c r="C152" s="35">
        <v>1</v>
      </c>
      <c r="D152" s="25" t="s">
        <v>70</v>
      </c>
      <c r="E152" s="25" t="s">
        <v>138</v>
      </c>
      <c r="F152" s="36">
        <v>0.45</v>
      </c>
      <c r="G152" s="25" t="s">
        <v>112</v>
      </c>
      <c r="H152" s="25" t="s">
        <v>120</v>
      </c>
      <c r="I152" s="12" t="s">
        <v>122</v>
      </c>
      <c r="J152" s="24">
        <v>150</v>
      </c>
      <c r="K152" s="24">
        <v>210</v>
      </c>
      <c r="L152" s="24">
        <v>150</v>
      </c>
      <c r="M152" s="24">
        <v>210</v>
      </c>
      <c r="N152" s="35">
        <v>13</v>
      </c>
      <c r="O152" s="25" t="s">
        <v>132</v>
      </c>
      <c r="P152" s="12">
        <v>2021</v>
      </c>
      <c r="Q152" s="23">
        <f t="shared" si="14"/>
        <v>94.5</v>
      </c>
      <c r="R152" s="24">
        <f t="shared" si="15"/>
        <v>60</v>
      </c>
      <c r="S152" s="24">
        <f t="shared" si="16"/>
        <v>60</v>
      </c>
      <c r="T152" s="36">
        <f t="shared" si="17"/>
        <v>0.2857142857142857</v>
      </c>
      <c r="U152" s="25" t="str">
        <f>IF([1]!Tabla1[[#This Row],[Total Buying Value]]&gt;=((2/3)*MAX([1]!Tabla1[Total Buying Value])),"Grande",IF([1]!Tabla1[[#This Row],[Total Buying Value]]&lt;=((1/3)*MAX([1]!Tabla1[Total Buying Value])),"Pequeña","Mediana"))</f>
        <v>Pequeña</v>
      </c>
      <c r="V152" s="12" t="b">
        <f t="shared" si="18"/>
        <v>1</v>
      </c>
      <c r="W152" s="25" t="str">
        <f t="shared" si="19"/>
        <v>Jul2021</v>
      </c>
      <c r="X152" s="25" t="str">
        <f t="shared" si="20"/>
        <v>44390P0019</v>
      </c>
      <c r="AA152" s="5"/>
      <c r="AK152" s="3"/>
    </row>
    <row r="153" spans="1:37">
      <c r="A153" s="31">
        <v>44393</v>
      </c>
      <c r="B153" s="21" t="s">
        <v>32</v>
      </c>
      <c r="C153" s="32">
        <v>8</v>
      </c>
      <c r="D153" s="21" t="s">
        <v>68</v>
      </c>
      <c r="E153" s="21" t="s">
        <v>138</v>
      </c>
      <c r="F153" s="33">
        <v>0.42</v>
      </c>
      <c r="G153" s="21" t="s">
        <v>82</v>
      </c>
      <c r="H153" s="21" t="s">
        <v>117</v>
      </c>
      <c r="I153" s="22" t="s">
        <v>122</v>
      </c>
      <c r="J153" s="20">
        <v>141</v>
      </c>
      <c r="K153" s="20">
        <v>149.46</v>
      </c>
      <c r="L153" s="20">
        <v>1128</v>
      </c>
      <c r="M153" s="20">
        <v>1195.68</v>
      </c>
      <c r="N153" s="32">
        <v>16</v>
      </c>
      <c r="O153" s="21" t="s">
        <v>132</v>
      </c>
      <c r="P153" s="22">
        <v>2021</v>
      </c>
      <c r="Q153" s="19">
        <f t="shared" si="14"/>
        <v>502.18560000000002</v>
      </c>
      <c r="R153" s="20">
        <f t="shared" si="15"/>
        <v>8.460000000000008</v>
      </c>
      <c r="S153" s="20">
        <f t="shared" si="16"/>
        <v>67.680000000000064</v>
      </c>
      <c r="T153" s="33">
        <f t="shared" si="17"/>
        <v>5.660377358490571E-2</v>
      </c>
      <c r="U153" s="21" t="str">
        <f>IF([1]!Tabla1[[#This Row],[Total Buying Value]]&gt;=((2/3)*MAX([1]!Tabla1[Total Buying Value])),"Grande",IF([1]!Tabla1[[#This Row],[Total Buying Value]]&lt;=((1/3)*MAX([1]!Tabla1[Total Buying Value])),"Pequeña","Mediana"))</f>
        <v>Pequeña</v>
      </c>
      <c r="V153" s="22" t="b">
        <f t="shared" si="18"/>
        <v>1</v>
      </c>
      <c r="W153" s="21" t="str">
        <f t="shared" si="19"/>
        <v>Jul2021</v>
      </c>
      <c r="X153" s="21" t="str">
        <f t="shared" si="20"/>
        <v>44393P0023</v>
      </c>
      <c r="AA153" s="5"/>
      <c r="AK153" s="3"/>
    </row>
    <row r="154" spans="1:37">
      <c r="A154" s="34">
        <v>44395</v>
      </c>
      <c r="B154" s="25" t="s">
        <v>46</v>
      </c>
      <c r="C154" s="35">
        <v>14</v>
      </c>
      <c r="D154" s="25" t="s">
        <v>71</v>
      </c>
      <c r="E154" s="25" t="s">
        <v>71</v>
      </c>
      <c r="F154" s="36">
        <v>0.31</v>
      </c>
      <c r="G154" s="25" t="s">
        <v>97</v>
      </c>
      <c r="H154" s="25" t="s">
        <v>121</v>
      </c>
      <c r="I154" s="12" t="s">
        <v>124</v>
      </c>
      <c r="J154" s="24">
        <v>48</v>
      </c>
      <c r="K154" s="24">
        <v>57.12</v>
      </c>
      <c r="L154" s="24">
        <v>672</v>
      </c>
      <c r="M154" s="24">
        <v>799.68000000000006</v>
      </c>
      <c r="N154" s="35">
        <v>18</v>
      </c>
      <c r="O154" s="25" t="s">
        <v>132</v>
      </c>
      <c r="P154" s="12">
        <v>2021</v>
      </c>
      <c r="Q154" s="23">
        <f t="shared" si="14"/>
        <v>247.9008</v>
      </c>
      <c r="R154" s="24">
        <f t="shared" si="15"/>
        <v>9.1199999999999974</v>
      </c>
      <c r="S154" s="24">
        <f t="shared" si="16"/>
        <v>127.67999999999996</v>
      </c>
      <c r="T154" s="36">
        <f t="shared" si="17"/>
        <v>0.15966386554621842</v>
      </c>
      <c r="U154" s="25" t="str">
        <f>IF([1]!Tabla1[[#This Row],[Total Buying Value]]&gt;=((2/3)*MAX([1]!Tabla1[Total Buying Value])),"Grande",IF([1]!Tabla1[[#This Row],[Total Buying Value]]&lt;=((1/3)*MAX([1]!Tabla1[Total Buying Value])),"Pequeña","Mediana"))</f>
        <v>Pequeña</v>
      </c>
      <c r="V154" s="12" t="b">
        <f t="shared" si="18"/>
        <v>0</v>
      </c>
      <c r="W154" s="25" t="str">
        <f t="shared" si="19"/>
        <v>Jul2021</v>
      </c>
      <c r="X154" s="25" t="str">
        <f t="shared" si="20"/>
        <v>44395P0027</v>
      </c>
      <c r="AA154" s="5"/>
      <c r="AK154" s="3"/>
    </row>
    <row r="155" spans="1:37">
      <c r="A155" s="34">
        <v>44397</v>
      </c>
      <c r="B155" s="25" t="s">
        <v>43</v>
      </c>
      <c r="C155" s="35">
        <v>5</v>
      </c>
      <c r="D155" s="25" t="s">
        <v>70</v>
      </c>
      <c r="E155" s="25" t="s">
        <v>71</v>
      </c>
      <c r="F155" s="36">
        <v>0.08</v>
      </c>
      <c r="G155" s="25" t="s">
        <v>94</v>
      </c>
      <c r="H155" s="25" t="s">
        <v>118</v>
      </c>
      <c r="I155" s="12" t="s">
        <v>123</v>
      </c>
      <c r="J155" s="24">
        <v>67</v>
      </c>
      <c r="K155" s="24">
        <v>83.08</v>
      </c>
      <c r="L155" s="24">
        <v>335</v>
      </c>
      <c r="M155" s="24">
        <v>415.4</v>
      </c>
      <c r="N155" s="35">
        <v>20</v>
      </c>
      <c r="O155" s="25" t="s">
        <v>132</v>
      </c>
      <c r="P155" s="12">
        <v>2021</v>
      </c>
      <c r="Q155" s="23">
        <f t="shared" si="14"/>
        <v>33.231999999999999</v>
      </c>
      <c r="R155" s="24">
        <f t="shared" si="15"/>
        <v>16.079999999999998</v>
      </c>
      <c r="S155" s="24">
        <f t="shared" si="16"/>
        <v>80.399999999999991</v>
      </c>
      <c r="T155" s="36">
        <f t="shared" si="17"/>
        <v>0.19354838709677419</v>
      </c>
      <c r="U155" s="25" t="str">
        <f>IF([1]!Tabla1[[#This Row],[Total Buying Value]]&gt;=((2/3)*MAX([1]!Tabla1[Total Buying Value])),"Grande",IF([1]!Tabla1[[#This Row],[Total Buying Value]]&lt;=((1/3)*MAX([1]!Tabla1[Total Buying Value])),"Pequeña","Mediana"))</f>
        <v>Pequeña</v>
      </c>
      <c r="V155" s="12" t="b">
        <f t="shared" si="18"/>
        <v>0</v>
      </c>
      <c r="W155" s="25" t="str">
        <f t="shared" si="19"/>
        <v>Jul2021</v>
      </c>
      <c r="X155" s="25" t="str">
        <f t="shared" si="20"/>
        <v>44397P0043</v>
      </c>
      <c r="AA155" s="5"/>
      <c r="AK155" s="3"/>
    </row>
    <row r="156" spans="1:37">
      <c r="A156" s="31">
        <v>44397</v>
      </c>
      <c r="B156" s="21" t="s">
        <v>21</v>
      </c>
      <c r="C156" s="32">
        <v>11</v>
      </c>
      <c r="D156" s="21" t="s">
        <v>71</v>
      </c>
      <c r="E156" s="21" t="s">
        <v>71</v>
      </c>
      <c r="F156" s="33">
        <v>0.03</v>
      </c>
      <c r="G156" s="21" t="s">
        <v>74</v>
      </c>
      <c r="H156" s="21" t="s">
        <v>118</v>
      </c>
      <c r="I156" s="22" t="s">
        <v>123</v>
      </c>
      <c r="J156" s="20">
        <v>72</v>
      </c>
      <c r="K156" s="20">
        <v>79.92</v>
      </c>
      <c r="L156" s="20">
        <v>792</v>
      </c>
      <c r="M156" s="20">
        <v>879.12</v>
      </c>
      <c r="N156" s="32">
        <v>20</v>
      </c>
      <c r="O156" s="21" t="s">
        <v>132</v>
      </c>
      <c r="P156" s="22">
        <v>2021</v>
      </c>
      <c r="Q156" s="19">
        <f t="shared" si="14"/>
        <v>26.3736</v>
      </c>
      <c r="R156" s="20">
        <f t="shared" si="15"/>
        <v>7.9200000000000017</v>
      </c>
      <c r="S156" s="20">
        <f t="shared" si="16"/>
        <v>87.120000000000019</v>
      </c>
      <c r="T156" s="33">
        <f t="shared" si="17"/>
        <v>9.9099099099099114E-2</v>
      </c>
      <c r="U156" s="21" t="str">
        <f>IF([1]!Tabla1[[#This Row],[Total Buying Value]]&gt;=((2/3)*MAX([1]!Tabla1[Total Buying Value])),"Grande",IF([1]!Tabla1[[#This Row],[Total Buying Value]]&lt;=((1/3)*MAX([1]!Tabla1[Total Buying Value])),"Pequeña","Mediana"))</f>
        <v>Mediana</v>
      </c>
      <c r="V156" s="22" t="b">
        <f t="shared" si="18"/>
        <v>0</v>
      </c>
      <c r="W156" s="21" t="str">
        <f t="shared" si="19"/>
        <v>Jul2021</v>
      </c>
      <c r="X156" s="21" t="str">
        <f t="shared" si="20"/>
        <v>44397P0038</v>
      </c>
      <c r="AA156" s="5"/>
      <c r="AK156" s="3"/>
    </row>
    <row r="157" spans="1:37">
      <c r="A157" s="31">
        <v>44398</v>
      </c>
      <c r="B157" s="21" t="s">
        <v>39</v>
      </c>
      <c r="C157" s="32">
        <v>15</v>
      </c>
      <c r="D157" s="21" t="s">
        <v>70</v>
      </c>
      <c r="E157" s="21" t="s">
        <v>71</v>
      </c>
      <c r="F157" s="33">
        <v>0.41</v>
      </c>
      <c r="G157" s="21" t="s">
        <v>89</v>
      </c>
      <c r="H157" s="21" t="s">
        <v>121</v>
      </c>
      <c r="I157" s="22" t="s">
        <v>124</v>
      </c>
      <c r="J157" s="20">
        <v>47</v>
      </c>
      <c r="K157" s="20">
        <v>53.11</v>
      </c>
      <c r="L157" s="20">
        <v>705</v>
      </c>
      <c r="M157" s="20">
        <v>796.65</v>
      </c>
      <c r="N157" s="32">
        <v>21</v>
      </c>
      <c r="O157" s="21" t="s">
        <v>132</v>
      </c>
      <c r="P157" s="22">
        <v>2021</v>
      </c>
      <c r="Q157" s="19">
        <f t="shared" si="14"/>
        <v>326.62649999999996</v>
      </c>
      <c r="R157" s="20">
        <f t="shared" si="15"/>
        <v>6.1099999999999994</v>
      </c>
      <c r="S157" s="20">
        <f t="shared" si="16"/>
        <v>91.649999999999991</v>
      </c>
      <c r="T157" s="33">
        <f t="shared" si="17"/>
        <v>0.11504424778761062</v>
      </c>
      <c r="U157" s="21" t="str">
        <f>IF([1]!Tabla1[[#This Row],[Total Buying Value]]&gt;=((2/3)*MAX([1]!Tabla1[Total Buying Value])),"Grande",IF([1]!Tabla1[[#This Row],[Total Buying Value]]&lt;=((1/3)*MAX([1]!Tabla1[Total Buying Value])),"Pequeña","Mediana"))</f>
        <v>Mediana</v>
      </c>
      <c r="V157" s="22" t="b">
        <f t="shared" si="18"/>
        <v>0</v>
      </c>
      <c r="W157" s="21" t="str">
        <f t="shared" si="19"/>
        <v>Jul2021</v>
      </c>
      <c r="X157" s="21" t="str">
        <f t="shared" si="20"/>
        <v>44398P0029</v>
      </c>
      <c r="AA157" s="5"/>
      <c r="AK157" s="3"/>
    </row>
    <row r="158" spans="1:37">
      <c r="A158" s="34">
        <v>44399</v>
      </c>
      <c r="B158" s="25" t="s">
        <v>62</v>
      </c>
      <c r="C158" s="35">
        <v>3</v>
      </c>
      <c r="D158" s="25" t="s">
        <v>68</v>
      </c>
      <c r="E158" s="25" t="s">
        <v>138</v>
      </c>
      <c r="F158" s="36">
        <v>0.14000000000000001</v>
      </c>
      <c r="G158" s="25" t="s">
        <v>115</v>
      </c>
      <c r="H158" s="25" t="s">
        <v>121</v>
      </c>
      <c r="I158" s="12" t="s">
        <v>125</v>
      </c>
      <c r="J158" s="24">
        <v>18</v>
      </c>
      <c r="K158" s="24">
        <v>24.66</v>
      </c>
      <c r="L158" s="24">
        <v>54</v>
      </c>
      <c r="M158" s="24">
        <v>73.98</v>
      </c>
      <c r="N158" s="35">
        <v>22</v>
      </c>
      <c r="O158" s="25" t="s">
        <v>132</v>
      </c>
      <c r="P158" s="12">
        <v>2021</v>
      </c>
      <c r="Q158" s="23">
        <f t="shared" si="14"/>
        <v>10.357200000000002</v>
      </c>
      <c r="R158" s="24">
        <f t="shared" si="15"/>
        <v>6.66</v>
      </c>
      <c r="S158" s="24">
        <f t="shared" si="16"/>
        <v>19.98</v>
      </c>
      <c r="T158" s="36">
        <f t="shared" si="17"/>
        <v>0.27007299270072993</v>
      </c>
      <c r="U158" s="25" t="str">
        <f>IF([1]!Tabla1[[#This Row],[Total Buying Value]]&gt;=((2/3)*MAX([1]!Tabla1[Total Buying Value])),"Grande",IF([1]!Tabla1[[#This Row],[Total Buying Value]]&lt;=((1/3)*MAX([1]!Tabla1[Total Buying Value])),"Pequeña","Mediana"))</f>
        <v>Pequeña</v>
      </c>
      <c r="V158" s="12" t="b">
        <f t="shared" si="18"/>
        <v>1</v>
      </c>
      <c r="W158" s="25" t="str">
        <f t="shared" si="19"/>
        <v>Jul2021</v>
      </c>
      <c r="X158" s="25" t="str">
        <f t="shared" si="20"/>
        <v>44399P0026</v>
      </c>
      <c r="AA158" s="5"/>
      <c r="AK158" s="3"/>
    </row>
    <row r="159" spans="1:37">
      <c r="A159" s="31">
        <v>44399</v>
      </c>
      <c r="B159" s="21" t="s">
        <v>20</v>
      </c>
      <c r="C159" s="32">
        <v>14</v>
      </c>
      <c r="D159" s="21" t="s">
        <v>71</v>
      </c>
      <c r="E159" s="21" t="s">
        <v>138</v>
      </c>
      <c r="F159" s="33">
        <v>0.27</v>
      </c>
      <c r="G159" s="21" t="s">
        <v>73</v>
      </c>
      <c r="H159" s="21" t="s">
        <v>117</v>
      </c>
      <c r="I159" s="22" t="s">
        <v>122</v>
      </c>
      <c r="J159" s="20">
        <v>144</v>
      </c>
      <c r="K159" s="20">
        <v>156.96</v>
      </c>
      <c r="L159" s="20">
        <v>2016</v>
      </c>
      <c r="M159" s="20">
        <v>2197.44</v>
      </c>
      <c r="N159" s="32">
        <v>22</v>
      </c>
      <c r="O159" s="21" t="s">
        <v>132</v>
      </c>
      <c r="P159" s="22">
        <v>2021</v>
      </c>
      <c r="Q159" s="19">
        <f t="shared" si="14"/>
        <v>593.30880000000002</v>
      </c>
      <c r="R159" s="20">
        <f t="shared" si="15"/>
        <v>12.960000000000008</v>
      </c>
      <c r="S159" s="20">
        <f t="shared" si="16"/>
        <v>181.44000000000011</v>
      </c>
      <c r="T159" s="33">
        <f t="shared" si="17"/>
        <v>8.2568807339449588E-2</v>
      </c>
      <c r="U159" s="21" t="str">
        <f>IF([1]!Tabla1[[#This Row],[Total Buying Value]]&gt;=((2/3)*MAX([1]!Tabla1[Total Buying Value])),"Grande",IF([1]!Tabla1[[#This Row],[Total Buying Value]]&lt;=((1/3)*MAX([1]!Tabla1[Total Buying Value])),"Pequeña","Mediana"))</f>
        <v>Pequeña</v>
      </c>
      <c r="V159" s="22" t="b">
        <f t="shared" si="18"/>
        <v>1</v>
      </c>
      <c r="W159" s="21" t="str">
        <f t="shared" si="19"/>
        <v>Jul2021</v>
      </c>
      <c r="X159" s="21" t="str">
        <f t="shared" si="20"/>
        <v>44399P0024</v>
      </c>
      <c r="AA159" s="5"/>
      <c r="AK159" s="3"/>
    </row>
    <row r="160" spans="1:37">
      <c r="A160" s="34">
        <v>44400</v>
      </c>
      <c r="B160" s="25" t="s">
        <v>63</v>
      </c>
      <c r="C160" s="35">
        <v>7</v>
      </c>
      <c r="D160" s="25" t="s">
        <v>68</v>
      </c>
      <c r="E160" s="25" t="s">
        <v>71</v>
      </c>
      <c r="F160" s="36">
        <v>0.45</v>
      </c>
      <c r="G160" s="25" t="s">
        <v>116</v>
      </c>
      <c r="H160" s="25" t="s">
        <v>121</v>
      </c>
      <c r="I160" s="12" t="s">
        <v>123</v>
      </c>
      <c r="J160" s="24">
        <v>90</v>
      </c>
      <c r="K160" s="24">
        <v>96.3</v>
      </c>
      <c r="L160" s="24">
        <v>630</v>
      </c>
      <c r="M160" s="24">
        <v>674.1</v>
      </c>
      <c r="N160" s="35">
        <v>23</v>
      </c>
      <c r="O160" s="25" t="s">
        <v>132</v>
      </c>
      <c r="P160" s="12">
        <v>2021</v>
      </c>
      <c r="Q160" s="23">
        <f t="shared" si="14"/>
        <v>303.34500000000003</v>
      </c>
      <c r="R160" s="24">
        <f t="shared" si="15"/>
        <v>6.2999999999999972</v>
      </c>
      <c r="S160" s="24">
        <f t="shared" si="16"/>
        <v>44.09999999999998</v>
      </c>
      <c r="T160" s="36">
        <f t="shared" si="17"/>
        <v>6.5420560747663517E-2</v>
      </c>
      <c r="U160" s="25" t="str">
        <f>IF([1]!Tabla1[[#This Row],[Total Buying Value]]&gt;=((2/3)*MAX([1]!Tabla1[Total Buying Value])),"Grande",IF([1]!Tabla1[[#This Row],[Total Buying Value]]&lt;=((1/3)*MAX([1]!Tabla1[Total Buying Value])),"Pequeña","Mediana"))</f>
        <v>Pequeña</v>
      </c>
      <c r="V160" s="12" t="b">
        <f t="shared" si="18"/>
        <v>0</v>
      </c>
      <c r="W160" s="25" t="str">
        <f t="shared" si="19"/>
        <v>Jul2021</v>
      </c>
      <c r="X160" s="25" t="str">
        <f t="shared" si="20"/>
        <v>44400P0036</v>
      </c>
      <c r="AA160" s="5"/>
      <c r="AK160" s="3"/>
    </row>
    <row r="161" spans="1:37">
      <c r="A161" s="31">
        <v>44400</v>
      </c>
      <c r="B161" s="21" t="s">
        <v>28</v>
      </c>
      <c r="C161" s="32">
        <v>8</v>
      </c>
      <c r="D161" s="21" t="s">
        <v>70</v>
      </c>
      <c r="E161" s="21" t="s">
        <v>71</v>
      </c>
      <c r="F161" s="33">
        <v>0.15</v>
      </c>
      <c r="G161" s="21" t="s">
        <v>93</v>
      </c>
      <c r="H161" s="21" t="s">
        <v>118</v>
      </c>
      <c r="I161" s="22" t="s">
        <v>123</v>
      </c>
      <c r="J161" s="20">
        <v>67</v>
      </c>
      <c r="K161" s="20">
        <v>85.76</v>
      </c>
      <c r="L161" s="20">
        <v>536</v>
      </c>
      <c r="M161" s="20">
        <v>686.08</v>
      </c>
      <c r="N161" s="32">
        <v>23</v>
      </c>
      <c r="O161" s="21" t="s">
        <v>132</v>
      </c>
      <c r="P161" s="22">
        <v>2021</v>
      </c>
      <c r="Q161" s="19">
        <f t="shared" si="14"/>
        <v>102.91200000000001</v>
      </c>
      <c r="R161" s="20">
        <f t="shared" si="15"/>
        <v>18.760000000000005</v>
      </c>
      <c r="S161" s="20">
        <f t="shared" si="16"/>
        <v>150.08000000000004</v>
      </c>
      <c r="T161" s="33">
        <f t="shared" si="17"/>
        <v>0.21875000000000006</v>
      </c>
      <c r="U161" s="21" t="str">
        <f>IF([1]!Tabla1[[#This Row],[Total Buying Value]]&gt;=((2/3)*MAX([1]!Tabla1[Total Buying Value])),"Grande",IF([1]!Tabla1[[#This Row],[Total Buying Value]]&lt;=((1/3)*MAX([1]!Tabla1[Total Buying Value])),"Pequeña","Mediana"))</f>
        <v>Grande</v>
      </c>
      <c r="V161" s="22" t="b">
        <f t="shared" si="18"/>
        <v>0</v>
      </c>
      <c r="W161" s="21" t="str">
        <f t="shared" si="19"/>
        <v>Jul2021</v>
      </c>
      <c r="X161" s="21" t="str">
        <f t="shared" si="20"/>
        <v>44400P0037</v>
      </c>
      <c r="AA161" s="5"/>
      <c r="AK161" s="3"/>
    </row>
    <row r="162" spans="1:37">
      <c r="A162" s="34">
        <v>44401</v>
      </c>
      <c r="B162" s="25" t="s">
        <v>57</v>
      </c>
      <c r="C162" s="35">
        <v>4</v>
      </c>
      <c r="D162" s="25" t="s">
        <v>71</v>
      </c>
      <c r="E162" s="25" t="s">
        <v>138</v>
      </c>
      <c r="F162" s="36">
        <v>0.26</v>
      </c>
      <c r="G162" s="25" t="s">
        <v>109</v>
      </c>
      <c r="H162" s="25" t="s">
        <v>119</v>
      </c>
      <c r="I162" s="12" t="s">
        <v>125</v>
      </c>
      <c r="J162" s="24">
        <v>6</v>
      </c>
      <c r="K162" s="24">
        <v>7.8599999999999994</v>
      </c>
      <c r="L162" s="24">
        <v>24</v>
      </c>
      <c r="M162" s="24">
        <v>31.44</v>
      </c>
      <c r="N162" s="35">
        <v>24</v>
      </c>
      <c r="O162" s="25" t="s">
        <v>132</v>
      </c>
      <c r="P162" s="12">
        <v>2021</v>
      </c>
      <c r="Q162" s="23">
        <f t="shared" si="14"/>
        <v>8.1744000000000003</v>
      </c>
      <c r="R162" s="24">
        <f t="shared" si="15"/>
        <v>1.8599999999999994</v>
      </c>
      <c r="S162" s="24">
        <f t="shared" si="16"/>
        <v>7.4399999999999977</v>
      </c>
      <c r="T162" s="36">
        <f t="shared" si="17"/>
        <v>0.23664122137404572</v>
      </c>
      <c r="U162" s="25" t="str">
        <f>IF([1]!Tabla1[[#This Row],[Total Buying Value]]&gt;=((2/3)*MAX([1]!Tabla1[Total Buying Value])),"Grande",IF([1]!Tabla1[[#This Row],[Total Buying Value]]&lt;=((1/3)*MAX([1]!Tabla1[Total Buying Value])),"Pequeña","Mediana"))</f>
        <v>Pequeña</v>
      </c>
      <c r="V162" s="12" t="b">
        <f t="shared" si="18"/>
        <v>1</v>
      </c>
      <c r="W162" s="25" t="str">
        <f t="shared" si="19"/>
        <v>Jul2021</v>
      </c>
      <c r="X162" s="25" t="str">
        <f t="shared" si="20"/>
        <v>44401P0009</v>
      </c>
      <c r="AA162" s="5"/>
      <c r="AK162" s="3"/>
    </row>
    <row r="163" spans="1:37">
      <c r="A163" s="31">
        <v>44406</v>
      </c>
      <c r="B163" s="21" t="s">
        <v>31</v>
      </c>
      <c r="C163" s="32">
        <v>15</v>
      </c>
      <c r="D163" s="21" t="s">
        <v>71</v>
      </c>
      <c r="E163" s="21" t="s">
        <v>138</v>
      </c>
      <c r="F163" s="33">
        <v>0.34</v>
      </c>
      <c r="G163" s="21" t="s">
        <v>81</v>
      </c>
      <c r="H163" s="21" t="s">
        <v>118</v>
      </c>
      <c r="I163" s="22" t="s">
        <v>123</v>
      </c>
      <c r="J163" s="20">
        <v>76</v>
      </c>
      <c r="K163" s="20">
        <v>82.08</v>
      </c>
      <c r="L163" s="20">
        <v>1140</v>
      </c>
      <c r="M163" s="20">
        <v>1231.2</v>
      </c>
      <c r="N163" s="32">
        <v>29</v>
      </c>
      <c r="O163" s="21" t="s">
        <v>132</v>
      </c>
      <c r="P163" s="22">
        <v>2021</v>
      </c>
      <c r="Q163" s="19">
        <f t="shared" si="14"/>
        <v>418.60800000000006</v>
      </c>
      <c r="R163" s="20">
        <f t="shared" si="15"/>
        <v>6.0799999999999983</v>
      </c>
      <c r="S163" s="20">
        <f t="shared" si="16"/>
        <v>91.199999999999974</v>
      </c>
      <c r="T163" s="33">
        <f t="shared" si="17"/>
        <v>7.4074074074074056E-2</v>
      </c>
      <c r="U163" s="21" t="str">
        <f>IF([1]!Tabla1[[#This Row],[Total Buying Value]]&gt;=((2/3)*MAX([1]!Tabla1[Total Buying Value])),"Grande",IF([1]!Tabla1[[#This Row],[Total Buying Value]]&lt;=((1/3)*MAX([1]!Tabla1[Total Buying Value])),"Pequeña","Mediana"))</f>
        <v>Pequeña</v>
      </c>
      <c r="V163" s="22" t="b">
        <f t="shared" si="18"/>
        <v>1</v>
      </c>
      <c r="W163" s="21" t="str">
        <f t="shared" si="19"/>
        <v>Jul2021</v>
      </c>
      <c r="X163" s="21" t="str">
        <f t="shared" si="20"/>
        <v>44406P0044</v>
      </c>
      <c r="AA163" s="5"/>
      <c r="AK163" s="3"/>
    </row>
    <row r="164" spans="1:37">
      <c r="A164" s="34">
        <v>44409</v>
      </c>
      <c r="B164" s="25" t="s">
        <v>36</v>
      </c>
      <c r="C164" s="35">
        <v>11</v>
      </c>
      <c r="D164" s="25" t="s">
        <v>70</v>
      </c>
      <c r="E164" s="25" t="s">
        <v>138</v>
      </c>
      <c r="F164" s="36">
        <v>0.35</v>
      </c>
      <c r="G164" s="25" t="s">
        <v>86</v>
      </c>
      <c r="H164" s="25" t="s">
        <v>119</v>
      </c>
      <c r="I164" s="12" t="s">
        <v>123</v>
      </c>
      <c r="J164" s="24">
        <v>98</v>
      </c>
      <c r="K164" s="24">
        <v>103.88</v>
      </c>
      <c r="L164" s="24">
        <v>1078</v>
      </c>
      <c r="M164" s="24">
        <v>1142.68</v>
      </c>
      <c r="N164" s="35">
        <v>1</v>
      </c>
      <c r="O164" s="25" t="s">
        <v>133</v>
      </c>
      <c r="P164" s="12">
        <v>2021</v>
      </c>
      <c r="Q164" s="23">
        <f t="shared" si="14"/>
        <v>399.93799999999999</v>
      </c>
      <c r="R164" s="24">
        <f t="shared" si="15"/>
        <v>5.8799999999999955</v>
      </c>
      <c r="S164" s="24">
        <f t="shared" si="16"/>
        <v>64.67999999999995</v>
      </c>
      <c r="T164" s="36">
        <f t="shared" si="17"/>
        <v>5.6603773584905613E-2</v>
      </c>
      <c r="U164" s="25" t="str">
        <f>IF([1]!Tabla1[[#This Row],[Total Buying Value]]&gt;=((2/3)*MAX([1]!Tabla1[Total Buying Value])),"Grande",IF([1]!Tabla1[[#This Row],[Total Buying Value]]&lt;=((1/3)*MAX([1]!Tabla1[Total Buying Value])),"Pequeña","Mediana"))</f>
        <v>Pequeña</v>
      </c>
      <c r="V164" s="12" t="b">
        <f t="shared" si="18"/>
        <v>1</v>
      </c>
      <c r="W164" s="25" t="str">
        <f t="shared" si="19"/>
        <v>Aug2021</v>
      </c>
      <c r="X164" s="25" t="str">
        <f t="shared" si="20"/>
        <v>44409P0001</v>
      </c>
      <c r="AA164" s="5"/>
      <c r="AK164" s="3"/>
    </row>
    <row r="165" spans="1:37">
      <c r="A165" s="31">
        <v>44410</v>
      </c>
      <c r="B165" s="21" t="s">
        <v>32</v>
      </c>
      <c r="C165" s="32">
        <v>3</v>
      </c>
      <c r="D165" s="21" t="s">
        <v>70</v>
      </c>
      <c r="E165" s="21" t="s">
        <v>71</v>
      </c>
      <c r="F165" s="33">
        <v>0.14000000000000001</v>
      </c>
      <c r="G165" s="21" t="s">
        <v>82</v>
      </c>
      <c r="H165" s="21" t="s">
        <v>117</v>
      </c>
      <c r="I165" s="22" t="s">
        <v>122</v>
      </c>
      <c r="J165" s="20">
        <v>141</v>
      </c>
      <c r="K165" s="20">
        <v>149.46</v>
      </c>
      <c r="L165" s="20">
        <v>423</v>
      </c>
      <c r="M165" s="20">
        <v>448.38</v>
      </c>
      <c r="N165" s="32">
        <v>2</v>
      </c>
      <c r="O165" s="21" t="s">
        <v>133</v>
      </c>
      <c r="P165" s="22">
        <v>2021</v>
      </c>
      <c r="Q165" s="19">
        <f t="shared" si="14"/>
        <v>62.773200000000003</v>
      </c>
      <c r="R165" s="20">
        <f t="shared" si="15"/>
        <v>8.460000000000008</v>
      </c>
      <c r="S165" s="20">
        <f t="shared" si="16"/>
        <v>25.380000000000024</v>
      </c>
      <c r="T165" s="33">
        <f t="shared" si="17"/>
        <v>5.6603773584905717E-2</v>
      </c>
      <c r="U165" s="21" t="str">
        <f>IF([1]!Tabla1[[#This Row],[Total Buying Value]]&gt;=((2/3)*MAX([1]!Tabla1[Total Buying Value])),"Grande",IF([1]!Tabla1[[#This Row],[Total Buying Value]]&lt;=((1/3)*MAX([1]!Tabla1[Total Buying Value])),"Pequeña","Mediana"))</f>
        <v>Mediana</v>
      </c>
      <c r="V165" s="22" t="b">
        <f t="shared" si="18"/>
        <v>0</v>
      </c>
      <c r="W165" s="21" t="str">
        <f t="shared" si="19"/>
        <v>Aug2021</v>
      </c>
      <c r="X165" s="21" t="str">
        <f t="shared" si="20"/>
        <v>44410P0023</v>
      </c>
      <c r="AA165" s="5"/>
      <c r="AK165" s="3"/>
    </row>
    <row r="166" spans="1:37">
      <c r="A166" s="31">
        <v>44411</v>
      </c>
      <c r="B166" s="21" t="s">
        <v>33</v>
      </c>
      <c r="C166" s="32">
        <v>12</v>
      </c>
      <c r="D166" s="21" t="s">
        <v>71</v>
      </c>
      <c r="E166" s="21" t="s">
        <v>71</v>
      </c>
      <c r="F166" s="33">
        <v>0.33</v>
      </c>
      <c r="G166" s="21" t="s">
        <v>83</v>
      </c>
      <c r="H166" s="21" t="s">
        <v>121</v>
      </c>
      <c r="I166" s="22" t="s">
        <v>124</v>
      </c>
      <c r="J166" s="20">
        <v>55</v>
      </c>
      <c r="K166" s="20">
        <v>58.3</v>
      </c>
      <c r="L166" s="20">
        <v>660</v>
      </c>
      <c r="M166" s="20">
        <v>699.59999999999991</v>
      </c>
      <c r="N166" s="32">
        <v>3</v>
      </c>
      <c r="O166" s="21" t="s">
        <v>133</v>
      </c>
      <c r="P166" s="22">
        <v>2021</v>
      </c>
      <c r="Q166" s="19">
        <f t="shared" si="14"/>
        <v>230.86799999999999</v>
      </c>
      <c r="R166" s="20">
        <f t="shared" si="15"/>
        <v>3.2999999999999972</v>
      </c>
      <c r="S166" s="20">
        <f t="shared" si="16"/>
        <v>39.599999999999966</v>
      </c>
      <c r="T166" s="33">
        <f t="shared" si="17"/>
        <v>5.660377358490562E-2</v>
      </c>
      <c r="U166" s="21" t="str">
        <f>IF([1]!Tabla1[[#This Row],[Total Buying Value]]&gt;=((2/3)*MAX([1]!Tabla1[Total Buying Value])),"Grande",IF([1]!Tabla1[[#This Row],[Total Buying Value]]&lt;=((1/3)*MAX([1]!Tabla1[Total Buying Value])),"Pequeña","Mediana"))</f>
        <v>Pequeña</v>
      </c>
      <c r="V166" s="22" t="b">
        <f t="shared" si="18"/>
        <v>0</v>
      </c>
      <c r="W166" s="21" t="str">
        <f t="shared" si="19"/>
        <v>Aug2021</v>
      </c>
      <c r="X166" s="21" t="str">
        <f t="shared" si="20"/>
        <v>44411P0034</v>
      </c>
      <c r="AA166" s="5"/>
      <c r="AK166" s="3"/>
    </row>
    <row r="167" spans="1:37">
      <c r="A167" s="34">
        <v>44411</v>
      </c>
      <c r="B167" s="25" t="s">
        <v>42</v>
      </c>
      <c r="C167" s="35">
        <v>13</v>
      </c>
      <c r="D167" s="25" t="s">
        <v>71</v>
      </c>
      <c r="E167" s="25" t="s">
        <v>71</v>
      </c>
      <c r="F167" s="36">
        <v>0.2</v>
      </c>
      <c r="G167" s="25" t="s">
        <v>92</v>
      </c>
      <c r="H167" s="25" t="s">
        <v>117</v>
      </c>
      <c r="I167" s="12" t="s">
        <v>122</v>
      </c>
      <c r="J167" s="24">
        <v>121</v>
      </c>
      <c r="K167" s="24">
        <v>141.57</v>
      </c>
      <c r="L167" s="24">
        <v>1573</v>
      </c>
      <c r="M167" s="24">
        <v>1840.41</v>
      </c>
      <c r="N167" s="35">
        <v>3</v>
      </c>
      <c r="O167" s="25" t="s">
        <v>133</v>
      </c>
      <c r="P167" s="12">
        <v>2021</v>
      </c>
      <c r="Q167" s="23">
        <f t="shared" si="14"/>
        <v>368.08200000000005</v>
      </c>
      <c r="R167" s="24">
        <f t="shared" si="15"/>
        <v>20.569999999999993</v>
      </c>
      <c r="S167" s="24">
        <f t="shared" si="16"/>
        <v>267.40999999999991</v>
      </c>
      <c r="T167" s="36">
        <f t="shared" si="17"/>
        <v>0.14529914529914525</v>
      </c>
      <c r="U167" s="25" t="str">
        <f>IF([1]!Tabla1[[#This Row],[Total Buying Value]]&gt;=((2/3)*MAX([1]!Tabla1[Total Buying Value])),"Grande",IF([1]!Tabla1[[#This Row],[Total Buying Value]]&lt;=((1/3)*MAX([1]!Tabla1[Total Buying Value])),"Pequeña","Mediana"))</f>
        <v>Mediana</v>
      </c>
      <c r="V167" s="12" t="b">
        <f t="shared" si="18"/>
        <v>0</v>
      </c>
      <c r="W167" s="25" t="str">
        <f t="shared" si="19"/>
        <v>Aug2021</v>
      </c>
      <c r="X167" s="25" t="str">
        <f t="shared" si="20"/>
        <v>44411P0022</v>
      </c>
      <c r="AA167" s="5"/>
      <c r="AK167" s="3"/>
    </row>
    <row r="168" spans="1:37">
      <c r="A168" s="34">
        <v>44413</v>
      </c>
      <c r="B168" s="25" t="s">
        <v>53</v>
      </c>
      <c r="C168" s="35">
        <v>14</v>
      </c>
      <c r="D168" s="25" t="s">
        <v>70</v>
      </c>
      <c r="E168" s="25" t="s">
        <v>138</v>
      </c>
      <c r="F168" s="36">
        <v>0.37</v>
      </c>
      <c r="G168" s="25" t="s">
        <v>105</v>
      </c>
      <c r="H168" s="25" t="s">
        <v>121</v>
      </c>
      <c r="I168" s="12" t="s">
        <v>125</v>
      </c>
      <c r="J168" s="24">
        <v>37</v>
      </c>
      <c r="K168" s="24">
        <v>41.81</v>
      </c>
      <c r="L168" s="24">
        <v>518</v>
      </c>
      <c r="M168" s="24">
        <v>585.34</v>
      </c>
      <c r="N168" s="35">
        <v>5</v>
      </c>
      <c r="O168" s="25" t="s">
        <v>133</v>
      </c>
      <c r="P168" s="12">
        <v>2021</v>
      </c>
      <c r="Q168" s="23">
        <f t="shared" si="14"/>
        <v>216.57580000000002</v>
      </c>
      <c r="R168" s="24">
        <f t="shared" si="15"/>
        <v>4.8100000000000023</v>
      </c>
      <c r="S168" s="24">
        <f t="shared" si="16"/>
        <v>67.340000000000032</v>
      </c>
      <c r="T168" s="36">
        <f t="shared" si="17"/>
        <v>0.11504424778761067</v>
      </c>
      <c r="U168" s="25" t="str">
        <f>IF([1]!Tabla1[[#This Row],[Total Buying Value]]&gt;=((2/3)*MAX([1]!Tabla1[Total Buying Value])),"Grande",IF([1]!Tabla1[[#This Row],[Total Buying Value]]&lt;=((1/3)*MAX([1]!Tabla1[Total Buying Value])),"Pequeña","Mediana"))</f>
        <v>Grande</v>
      </c>
      <c r="V168" s="12" t="b">
        <f t="shared" si="18"/>
        <v>1</v>
      </c>
      <c r="W168" s="25" t="str">
        <f t="shared" si="19"/>
        <v>Aug2021</v>
      </c>
      <c r="X168" s="25" t="str">
        <f t="shared" si="20"/>
        <v>44413P0028</v>
      </c>
      <c r="AA168" s="5"/>
      <c r="AK168" s="3"/>
    </row>
    <row r="169" spans="1:37">
      <c r="A169" s="31">
        <v>44414</v>
      </c>
      <c r="B169" s="21" t="s">
        <v>28</v>
      </c>
      <c r="C169" s="32">
        <v>1</v>
      </c>
      <c r="D169" s="21" t="s">
        <v>68</v>
      </c>
      <c r="E169" s="21" t="s">
        <v>138</v>
      </c>
      <c r="F169" s="33">
        <v>0.2</v>
      </c>
      <c r="G169" s="21" t="s">
        <v>93</v>
      </c>
      <c r="H169" s="21" t="s">
        <v>118</v>
      </c>
      <c r="I169" s="22" t="s">
        <v>123</v>
      </c>
      <c r="J169" s="20">
        <v>67</v>
      </c>
      <c r="K169" s="20">
        <v>85.76</v>
      </c>
      <c r="L169" s="20">
        <v>67</v>
      </c>
      <c r="M169" s="20">
        <v>85.76</v>
      </c>
      <c r="N169" s="32">
        <v>6</v>
      </c>
      <c r="O169" s="21" t="s">
        <v>133</v>
      </c>
      <c r="P169" s="22">
        <v>2021</v>
      </c>
      <c r="Q169" s="19">
        <f t="shared" si="14"/>
        <v>17.152000000000001</v>
      </c>
      <c r="R169" s="20">
        <f t="shared" si="15"/>
        <v>18.760000000000005</v>
      </c>
      <c r="S169" s="20">
        <f t="shared" si="16"/>
        <v>18.760000000000005</v>
      </c>
      <c r="T169" s="33">
        <f t="shared" si="17"/>
        <v>0.21875000000000006</v>
      </c>
      <c r="U169" s="21" t="str">
        <f>IF([1]!Tabla1[[#This Row],[Total Buying Value]]&gt;=((2/3)*MAX([1]!Tabla1[Total Buying Value])),"Grande",IF([1]!Tabla1[[#This Row],[Total Buying Value]]&lt;=((1/3)*MAX([1]!Tabla1[Total Buying Value])),"Pequeña","Mediana"))</f>
        <v>Pequeña</v>
      </c>
      <c r="V169" s="22" t="b">
        <f t="shared" si="18"/>
        <v>1</v>
      </c>
      <c r="W169" s="21" t="str">
        <f t="shared" si="19"/>
        <v>Aug2021</v>
      </c>
      <c r="X169" s="21" t="str">
        <f t="shared" si="20"/>
        <v>44414P0037</v>
      </c>
      <c r="AA169" s="5"/>
      <c r="AK169" s="3"/>
    </row>
    <row r="170" spans="1:37">
      <c r="A170" s="31">
        <v>44418</v>
      </c>
      <c r="B170" s="21" t="s">
        <v>31</v>
      </c>
      <c r="C170" s="32">
        <v>10</v>
      </c>
      <c r="D170" s="21" t="s">
        <v>71</v>
      </c>
      <c r="E170" s="21" t="s">
        <v>138</v>
      </c>
      <c r="F170" s="33">
        <v>0.27</v>
      </c>
      <c r="G170" s="21" t="s">
        <v>81</v>
      </c>
      <c r="H170" s="21" t="s">
        <v>118</v>
      </c>
      <c r="I170" s="22" t="s">
        <v>123</v>
      </c>
      <c r="J170" s="20">
        <v>76</v>
      </c>
      <c r="K170" s="20">
        <v>82.08</v>
      </c>
      <c r="L170" s="20">
        <v>760</v>
      </c>
      <c r="M170" s="20">
        <v>820.8</v>
      </c>
      <c r="N170" s="32">
        <v>10</v>
      </c>
      <c r="O170" s="21" t="s">
        <v>133</v>
      </c>
      <c r="P170" s="22">
        <v>2021</v>
      </c>
      <c r="Q170" s="19">
        <f t="shared" si="14"/>
        <v>221.61600000000001</v>
      </c>
      <c r="R170" s="20">
        <f t="shared" si="15"/>
        <v>6.0799999999999983</v>
      </c>
      <c r="S170" s="20">
        <f t="shared" si="16"/>
        <v>60.799999999999983</v>
      </c>
      <c r="T170" s="33">
        <f t="shared" si="17"/>
        <v>7.4074074074074056E-2</v>
      </c>
      <c r="U170" s="21" t="str">
        <f>IF([1]!Tabla1[[#This Row],[Total Buying Value]]&gt;=((2/3)*MAX([1]!Tabla1[Total Buying Value])),"Grande",IF([1]!Tabla1[[#This Row],[Total Buying Value]]&lt;=((1/3)*MAX([1]!Tabla1[Total Buying Value])),"Pequeña","Mediana"))</f>
        <v>Pequeña</v>
      </c>
      <c r="V170" s="22" t="b">
        <f t="shared" si="18"/>
        <v>1</v>
      </c>
      <c r="W170" s="21" t="str">
        <f t="shared" si="19"/>
        <v>Aug2021</v>
      </c>
      <c r="X170" s="21" t="str">
        <f t="shared" si="20"/>
        <v>44418P0044</v>
      </c>
      <c r="AA170" s="5"/>
      <c r="AK170" s="3"/>
    </row>
    <row r="171" spans="1:37">
      <c r="A171" s="34">
        <v>44418</v>
      </c>
      <c r="B171" s="25" t="s">
        <v>35</v>
      </c>
      <c r="C171" s="35">
        <v>6</v>
      </c>
      <c r="D171" s="25" t="s">
        <v>70</v>
      </c>
      <c r="E171" s="25" t="s">
        <v>138</v>
      </c>
      <c r="F171" s="36">
        <v>0.19</v>
      </c>
      <c r="G171" s="25" t="s">
        <v>85</v>
      </c>
      <c r="H171" s="25" t="s">
        <v>119</v>
      </c>
      <c r="I171" s="12" t="s">
        <v>123</v>
      </c>
      <c r="J171" s="24">
        <v>75</v>
      </c>
      <c r="K171" s="24">
        <v>85.5</v>
      </c>
      <c r="L171" s="24">
        <v>450</v>
      </c>
      <c r="M171" s="24">
        <v>513</v>
      </c>
      <c r="N171" s="35">
        <v>10</v>
      </c>
      <c r="O171" s="25" t="s">
        <v>133</v>
      </c>
      <c r="P171" s="12">
        <v>2021</v>
      </c>
      <c r="Q171" s="23">
        <f t="shared" si="14"/>
        <v>97.47</v>
      </c>
      <c r="R171" s="24">
        <f t="shared" si="15"/>
        <v>10.5</v>
      </c>
      <c r="S171" s="24">
        <f t="shared" si="16"/>
        <v>63</v>
      </c>
      <c r="T171" s="36">
        <f t="shared" si="17"/>
        <v>0.12280701754385964</v>
      </c>
      <c r="U171" s="25" t="str">
        <f>IF([1]!Tabla1[[#This Row],[Total Buying Value]]&gt;=((2/3)*MAX([1]!Tabla1[Total Buying Value])),"Grande",IF([1]!Tabla1[[#This Row],[Total Buying Value]]&lt;=((1/3)*MAX([1]!Tabla1[Total Buying Value])),"Pequeña","Mediana"))</f>
        <v>Pequeña</v>
      </c>
      <c r="V171" s="12" t="b">
        <f t="shared" si="18"/>
        <v>1</v>
      </c>
      <c r="W171" s="25" t="str">
        <f t="shared" si="19"/>
        <v>Aug2021</v>
      </c>
      <c r="X171" s="25" t="str">
        <f t="shared" si="20"/>
        <v>44418P0006</v>
      </c>
      <c r="AA171" s="5"/>
      <c r="AK171" s="3"/>
    </row>
    <row r="172" spans="1:37">
      <c r="A172" s="34">
        <v>44418</v>
      </c>
      <c r="B172" s="25" t="s">
        <v>44</v>
      </c>
      <c r="C172" s="35">
        <v>4</v>
      </c>
      <c r="D172" s="25" t="s">
        <v>68</v>
      </c>
      <c r="E172" s="25" t="s">
        <v>138</v>
      </c>
      <c r="F172" s="36">
        <v>0.19</v>
      </c>
      <c r="G172" s="25" t="s">
        <v>95</v>
      </c>
      <c r="H172" s="25" t="s">
        <v>119</v>
      </c>
      <c r="I172" s="12" t="s">
        <v>122</v>
      </c>
      <c r="J172" s="24">
        <v>133</v>
      </c>
      <c r="K172" s="24">
        <v>155.61000000000001</v>
      </c>
      <c r="L172" s="24">
        <v>532</v>
      </c>
      <c r="M172" s="24">
        <v>622.44000000000005</v>
      </c>
      <c r="N172" s="35">
        <v>10</v>
      </c>
      <c r="O172" s="25" t="s">
        <v>133</v>
      </c>
      <c r="P172" s="12">
        <v>2021</v>
      </c>
      <c r="Q172" s="23">
        <f t="shared" si="14"/>
        <v>118.26360000000001</v>
      </c>
      <c r="R172" s="24">
        <f t="shared" si="15"/>
        <v>22.610000000000014</v>
      </c>
      <c r="S172" s="24">
        <f t="shared" si="16"/>
        <v>90.440000000000055</v>
      </c>
      <c r="T172" s="36">
        <f t="shared" si="17"/>
        <v>0.14529914529914537</v>
      </c>
      <c r="U172" s="25" t="str">
        <f>IF([1]!Tabla1[[#This Row],[Total Buying Value]]&gt;=((2/3)*MAX([1]!Tabla1[Total Buying Value])),"Grande",IF([1]!Tabla1[[#This Row],[Total Buying Value]]&lt;=((1/3)*MAX([1]!Tabla1[Total Buying Value])),"Pequeña","Mediana"))</f>
        <v>Pequeña</v>
      </c>
      <c r="V172" s="12" t="b">
        <f t="shared" si="18"/>
        <v>1</v>
      </c>
      <c r="W172" s="25" t="str">
        <f t="shared" si="19"/>
        <v>Aug2021</v>
      </c>
      <c r="X172" s="25" t="str">
        <f t="shared" si="20"/>
        <v>44418P0005</v>
      </c>
      <c r="AA172" s="5"/>
      <c r="AK172" s="3"/>
    </row>
    <row r="173" spans="1:37">
      <c r="A173" s="31">
        <v>44419</v>
      </c>
      <c r="B173" s="21" t="s">
        <v>32</v>
      </c>
      <c r="C173" s="32">
        <v>4</v>
      </c>
      <c r="D173" s="21" t="s">
        <v>70</v>
      </c>
      <c r="E173" s="21" t="s">
        <v>71</v>
      </c>
      <c r="F173" s="33">
        <v>0.16</v>
      </c>
      <c r="G173" s="21" t="s">
        <v>82</v>
      </c>
      <c r="H173" s="21" t="s">
        <v>117</v>
      </c>
      <c r="I173" s="22" t="s">
        <v>122</v>
      </c>
      <c r="J173" s="20">
        <v>141</v>
      </c>
      <c r="K173" s="20">
        <v>149.46</v>
      </c>
      <c r="L173" s="20">
        <v>564</v>
      </c>
      <c r="M173" s="20">
        <v>597.84</v>
      </c>
      <c r="N173" s="32">
        <v>11</v>
      </c>
      <c r="O173" s="21" t="s">
        <v>133</v>
      </c>
      <c r="P173" s="22">
        <v>2021</v>
      </c>
      <c r="Q173" s="19">
        <f t="shared" si="14"/>
        <v>95.65440000000001</v>
      </c>
      <c r="R173" s="20">
        <f t="shared" si="15"/>
        <v>8.460000000000008</v>
      </c>
      <c r="S173" s="20">
        <f t="shared" si="16"/>
        <v>33.840000000000032</v>
      </c>
      <c r="T173" s="33">
        <f t="shared" si="17"/>
        <v>5.660377358490571E-2</v>
      </c>
      <c r="U173" s="21" t="str">
        <f>IF([1]!Tabla1[[#This Row],[Total Buying Value]]&gt;=((2/3)*MAX([1]!Tabla1[Total Buying Value])),"Grande",IF([1]!Tabla1[[#This Row],[Total Buying Value]]&lt;=((1/3)*MAX([1]!Tabla1[Total Buying Value])),"Pequeña","Mediana"))</f>
        <v>Mediana</v>
      </c>
      <c r="V173" s="22" t="b">
        <f t="shared" si="18"/>
        <v>0</v>
      </c>
      <c r="W173" s="21" t="str">
        <f t="shared" si="19"/>
        <v>Aug2021</v>
      </c>
      <c r="X173" s="21" t="str">
        <f t="shared" si="20"/>
        <v>44419P0023</v>
      </c>
      <c r="AA173" s="5"/>
      <c r="AK173" s="3"/>
    </row>
    <row r="174" spans="1:37">
      <c r="A174" s="34">
        <v>44421</v>
      </c>
      <c r="B174" s="25" t="s">
        <v>51</v>
      </c>
      <c r="C174" s="35">
        <v>13</v>
      </c>
      <c r="D174" s="25" t="s">
        <v>70</v>
      </c>
      <c r="E174" s="25" t="s">
        <v>71</v>
      </c>
      <c r="F174" s="36">
        <v>0.08</v>
      </c>
      <c r="G174" s="25" t="s">
        <v>103</v>
      </c>
      <c r="H174" s="25" t="s">
        <v>120</v>
      </c>
      <c r="I174" s="12" t="s">
        <v>124</v>
      </c>
      <c r="J174" s="24">
        <v>44</v>
      </c>
      <c r="K174" s="24">
        <v>48.4</v>
      </c>
      <c r="L174" s="24">
        <v>572</v>
      </c>
      <c r="M174" s="24">
        <v>629.19999999999993</v>
      </c>
      <c r="N174" s="35">
        <v>13</v>
      </c>
      <c r="O174" s="25" t="s">
        <v>133</v>
      </c>
      <c r="P174" s="12">
        <v>2021</v>
      </c>
      <c r="Q174" s="23">
        <f t="shared" si="14"/>
        <v>50.335999999999999</v>
      </c>
      <c r="R174" s="24">
        <f t="shared" si="15"/>
        <v>4.3999999999999986</v>
      </c>
      <c r="S174" s="24">
        <f t="shared" si="16"/>
        <v>57.199999999999982</v>
      </c>
      <c r="T174" s="36">
        <f t="shared" si="17"/>
        <v>9.0909090909090884E-2</v>
      </c>
      <c r="U174" s="25" t="str">
        <f>IF([1]!Tabla1[[#This Row],[Total Buying Value]]&gt;=((2/3)*MAX([1]!Tabla1[Total Buying Value])),"Grande",IF([1]!Tabla1[[#This Row],[Total Buying Value]]&lt;=((1/3)*MAX([1]!Tabla1[Total Buying Value])),"Pequeña","Mediana"))</f>
        <v>Pequeña</v>
      </c>
      <c r="V174" s="12" t="b">
        <f t="shared" si="18"/>
        <v>0</v>
      </c>
      <c r="W174" s="25" t="str">
        <f t="shared" si="19"/>
        <v>Aug2021</v>
      </c>
      <c r="X174" s="25" t="str">
        <f t="shared" si="20"/>
        <v>44421P0011</v>
      </c>
      <c r="AA174" s="5"/>
      <c r="AK174" s="3"/>
    </row>
    <row r="175" spans="1:37">
      <c r="A175" s="31">
        <v>44421</v>
      </c>
      <c r="B175" s="21" t="s">
        <v>46</v>
      </c>
      <c r="C175" s="32">
        <v>9</v>
      </c>
      <c r="D175" s="21" t="s">
        <v>70</v>
      </c>
      <c r="E175" s="21" t="s">
        <v>71</v>
      </c>
      <c r="F175" s="33">
        <v>0.21</v>
      </c>
      <c r="G175" s="21" t="s">
        <v>97</v>
      </c>
      <c r="H175" s="21" t="s">
        <v>121</v>
      </c>
      <c r="I175" s="22" t="s">
        <v>124</v>
      </c>
      <c r="J175" s="20">
        <v>48</v>
      </c>
      <c r="K175" s="20">
        <v>57.12</v>
      </c>
      <c r="L175" s="20">
        <v>432</v>
      </c>
      <c r="M175" s="20">
        <v>514.08000000000004</v>
      </c>
      <c r="N175" s="32">
        <v>13</v>
      </c>
      <c r="O175" s="21" t="s">
        <v>133</v>
      </c>
      <c r="P175" s="22">
        <v>2021</v>
      </c>
      <c r="Q175" s="19">
        <f t="shared" si="14"/>
        <v>107.9568</v>
      </c>
      <c r="R175" s="20">
        <f t="shared" si="15"/>
        <v>9.1199999999999974</v>
      </c>
      <c r="S175" s="20">
        <f t="shared" si="16"/>
        <v>82.079999999999984</v>
      </c>
      <c r="T175" s="33">
        <f t="shared" si="17"/>
        <v>0.15966386554621845</v>
      </c>
      <c r="U175" s="21" t="str">
        <f>IF([1]!Tabla1[[#This Row],[Total Buying Value]]&gt;=((2/3)*MAX([1]!Tabla1[Total Buying Value])),"Grande",IF([1]!Tabla1[[#This Row],[Total Buying Value]]&lt;=((1/3)*MAX([1]!Tabla1[Total Buying Value])),"Pequeña","Mediana"))</f>
        <v>Pequeña</v>
      </c>
      <c r="V175" s="22" t="b">
        <f t="shared" si="18"/>
        <v>0</v>
      </c>
      <c r="W175" s="21" t="str">
        <f t="shared" si="19"/>
        <v>Aug2021</v>
      </c>
      <c r="X175" s="21" t="str">
        <f t="shared" si="20"/>
        <v>44421P0027</v>
      </c>
      <c r="AA175" s="5"/>
      <c r="AK175" s="3"/>
    </row>
    <row r="176" spans="1:37">
      <c r="A176" s="34">
        <v>44424</v>
      </c>
      <c r="B176" s="25" t="s">
        <v>26</v>
      </c>
      <c r="C176" s="35">
        <v>3</v>
      </c>
      <c r="D176" s="25" t="s">
        <v>71</v>
      </c>
      <c r="E176" s="25" t="s">
        <v>71</v>
      </c>
      <c r="F176" s="36">
        <v>0.36</v>
      </c>
      <c r="G176" s="25" t="s">
        <v>79</v>
      </c>
      <c r="H176" s="25" t="s">
        <v>119</v>
      </c>
      <c r="I176" s="12" t="s">
        <v>123</v>
      </c>
      <c r="J176" s="24">
        <v>71</v>
      </c>
      <c r="K176" s="24">
        <v>80.94</v>
      </c>
      <c r="L176" s="24">
        <v>213</v>
      </c>
      <c r="M176" s="24">
        <v>242.82</v>
      </c>
      <c r="N176" s="35">
        <v>16</v>
      </c>
      <c r="O176" s="25" t="s">
        <v>133</v>
      </c>
      <c r="P176" s="12">
        <v>2021</v>
      </c>
      <c r="Q176" s="23">
        <f t="shared" si="14"/>
        <v>87.415199999999999</v>
      </c>
      <c r="R176" s="24">
        <f t="shared" si="15"/>
        <v>9.9399999999999977</v>
      </c>
      <c r="S176" s="24">
        <f t="shared" si="16"/>
        <v>29.819999999999993</v>
      </c>
      <c r="T176" s="36">
        <f t="shared" si="17"/>
        <v>0.12280701754385963</v>
      </c>
      <c r="U176" s="25" t="str">
        <f>IF([1]!Tabla1[[#This Row],[Total Buying Value]]&gt;=((2/3)*MAX([1]!Tabla1[Total Buying Value])),"Grande",IF([1]!Tabla1[[#This Row],[Total Buying Value]]&lt;=((1/3)*MAX([1]!Tabla1[Total Buying Value])),"Pequeña","Mediana"))</f>
        <v>Pequeña</v>
      </c>
      <c r="V176" s="12" t="b">
        <f t="shared" si="18"/>
        <v>0</v>
      </c>
      <c r="W176" s="25" t="str">
        <f t="shared" si="19"/>
        <v>Aug2021</v>
      </c>
      <c r="X176" s="25" t="str">
        <f t="shared" si="20"/>
        <v>44424P0003</v>
      </c>
      <c r="AA176" s="5"/>
      <c r="AK176" s="3"/>
    </row>
    <row r="177" spans="1:37">
      <c r="A177" s="31">
        <v>44426</v>
      </c>
      <c r="B177" s="21" t="s">
        <v>27</v>
      </c>
      <c r="C177" s="32">
        <v>6</v>
      </c>
      <c r="D177" s="21" t="s">
        <v>70</v>
      </c>
      <c r="E177" s="21" t="s">
        <v>71</v>
      </c>
      <c r="F177" s="33">
        <v>0.23</v>
      </c>
      <c r="G177" s="21" t="s">
        <v>100</v>
      </c>
      <c r="H177" s="21" t="s">
        <v>117</v>
      </c>
      <c r="I177" s="22" t="s">
        <v>125</v>
      </c>
      <c r="J177" s="20">
        <v>7</v>
      </c>
      <c r="K177" s="20">
        <v>8.33</v>
      </c>
      <c r="L177" s="20">
        <v>42</v>
      </c>
      <c r="M177" s="20">
        <v>49.98</v>
      </c>
      <c r="N177" s="32">
        <v>18</v>
      </c>
      <c r="O177" s="21" t="s">
        <v>133</v>
      </c>
      <c r="P177" s="22">
        <v>2021</v>
      </c>
      <c r="Q177" s="19">
        <f t="shared" si="14"/>
        <v>11.4954</v>
      </c>
      <c r="R177" s="20">
        <f t="shared" si="15"/>
        <v>1.33</v>
      </c>
      <c r="S177" s="20">
        <f t="shared" si="16"/>
        <v>7.98</v>
      </c>
      <c r="T177" s="33">
        <f t="shared" si="17"/>
        <v>0.1596638655462185</v>
      </c>
      <c r="U177" s="21" t="str">
        <f>IF([1]!Tabla1[[#This Row],[Total Buying Value]]&gt;=((2/3)*MAX([1]!Tabla1[Total Buying Value])),"Grande",IF([1]!Tabla1[[#This Row],[Total Buying Value]]&lt;=((1/3)*MAX([1]!Tabla1[Total Buying Value])),"Pequeña","Mediana"))</f>
        <v>Pequeña</v>
      </c>
      <c r="V177" s="22" t="b">
        <f t="shared" si="18"/>
        <v>0</v>
      </c>
      <c r="W177" s="21" t="str">
        <f t="shared" si="19"/>
        <v>Aug2021</v>
      </c>
      <c r="X177" s="21" t="str">
        <f t="shared" si="20"/>
        <v>44426P0025</v>
      </c>
      <c r="AA177" s="5"/>
      <c r="AK177" s="3"/>
    </row>
    <row r="178" spans="1:37">
      <c r="A178" s="34">
        <v>44428</v>
      </c>
      <c r="B178" s="25" t="s">
        <v>53</v>
      </c>
      <c r="C178" s="35">
        <v>13</v>
      </c>
      <c r="D178" s="25" t="s">
        <v>70</v>
      </c>
      <c r="E178" s="25" t="s">
        <v>71</v>
      </c>
      <c r="F178" s="36">
        <v>0.44</v>
      </c>
      <c r="G178" s="25" t="s">
        <v>105</v>
      </c>
      <c r="H178" s="25" t="s">
        <v>121</v>
      </c>
      <c r="I178" s="12" t="s">
        <v>125</v>
      </c>
      <c r="J178" s="24">
        <v>37</v>
      </c>
      <c r="K178" s="24">
        <v>41.81</v>
      </c>
      <c r="L178" s="24">
        <v>481</v>
      </c>
      <c r="M178" s="24">
        <v>543.53</v>
      </c>
      <c r="N178" s="35">
        <v>20</v>
      </c>
      <c r="O178" s="25" t="s">
        <v>133</v>
      </c>
      <c r="P178" s="12">
        <v>2021</v>
      </c>
      <c r="Q178" s="23">
        <f t="shared" si="14"/>
        <v>239.1532</v>
      </c>
      <c r="R178" s="24">
        <f t="shared" si="15"/>
        <v>4.8100000000000023</v>
      </c>
      <c r="S178" s="24">
        <f t="shared" si="16"/>
        <v>62.53000000000003</v>
      </c>
      <c r="T178" s="36">
        <f t="shared" si="17"/>
        <v>0.11504424778761067</v>
      </c>
      <c r="U178" s="25" t="str">
        <f>IF([1]!Tabla1[[#This Row],[Total Buying Value]]&gt;=((2/3)*MAX([1]!Tabla1[Total Buying Value])),"Grande",IF([1]!Tabla1[[#This Row],[Total Buying Value]]&lt;=((1/3)*MAX([1]!Tabla1[Total Buying Value])),"Pequeña","Mediana"))</f>
        <v>Mediana</v>
      </c>
      <c r="V178" s="12" t="b">
        <f t="shared" si="18"/>
        <v>0</v>
      </c>
      <c r="W178" s="25" t="str">
        <f t="shared" si="19"/>
        <v>Aug2021</v>
      </c>
      <c r="X178" s="25" t="str">
        <f t="shared" si="20"/>
        <v>44428P0028</v>
      </c>
      <c r="AA178" s="5"/>
      <c r="AK178" s="3"/>
    </row>
    <row r="179" spans="1:37">
      <c r="A179" s="31">
        <v>44428</v>
      </c>
      <c r="B179" s="21" t="s">
        <v>25</v>
      </c>
      <c r="C179" s="32">
        <v>9</v>
      </c>
      <c r="D179" s="21" t="s">
        <v>70</v>
      </c>
      <c r="E179" s="21" t="s">
        <v>71</v>
      </c>
      <c r="F179" s="33">
        <v>0.4</v>
      </c>
      <c r="G179" s="21" t="s">
        <v>78</v>
      </c>
      <c r="H179" s="21" t="s">
        <v>121</v>
      </c>
      <c r="I179" s="22" t="s">
        <v>123</v>
      </c>
      <c r="J179" s="20">
        <v>93</v>
      </c>
      <c r="K179" s="20">
        <v>104.16</v>
      </c>
      <c r="L179" s="20">
        <v>837</v>
      </c>
      <c r="M179" s="20">
        <v>937.43999999999994</v>
      </c>
      <c r="N179" s="32">
        <v>20</v>
      </c>
      <c r="O179" s="21" t="s">
        <v>133</v>
      </c>
      <c r="P179" s="22">
        <v>2021</v>
      </c>
      <c r="Q179" s="19">
        <f t="shared" si="14"/>
        <v>374.976</v>
      </c>
      <c r="R179" s="20">
        <f t="shared" si="15"/>
        <v>11.159999999999997</v>
      </c>
      <c r="S179" s="20">
        <f t="shared" si="16"/>
        <v>100.43999999999997</v>
      </c>
      <c r="T179" s="33">
        <f t="shared" si="17"/>
        <v>0.10714285714285712</v>
      </c>
      <c r="U179" s="21" t="str">
        <f>IF([1]!Tabla1[[#This Row],[Total Buying Value]]&gt;=((2/3)*MAX([1]!Tabla1[Total Buying Value])),"Grande",IF([1]!Tabla1[[#This Row],[Total Buying Value]]&lt;=((1/3)*MAX([1]!Tabla1[Total Buying Value])),"Pequeña","Mediana"))</f>
        <v>Pequeña</v>
      </c>
      <c r="V179" s="22" t="b">
        <f t="shared" si="18"/>
        <v>0</v>
      </c>
      <c r="W179" s="21" t="str">
        <f t="shared" si="19"/>
        <v>Aug2021</v>
      </c>
      <c r="X179" s="21" t="str">
        <f t="shared" si="20"/>
        <v>44428P0031</v>
      </c>
      <c r="AA179" s="5"/>
      <c r="AK179" s="3"/>
    </row>
    <row r="180" spans="1:37">
      <c r="A180" s="34">
        <v>44428</v>
      </c>
      <c r="B180" s="25" t="s">
        <v>34</v>
      </c>
      <c r="C180" s="35">
        <v>15</v>
      </c>
      <c r="D180" s="25" t="s">
        <v>70</v>
      </c>
      <c r="E180" s="25" t="s">
        <v>138</v>
      </c>
      <c r="F180" s="36">
        <v>0.23</v>
      </c>
      <c r="G180" s="25" t="s">
        <v>84</v>
      </c>
      <c r="H180" s="25" t="s">
        <v>117</v>
      </c>
      <c r="I180" s="12" t="s">
        <v>124</v>
      </c>
      <c r="J180" s="24">
        <v>61</v>
      </c>
      <c r="K180" s="24">
        <v>76.25</v>
      </c>
      <c r="L180" s="24">
        <v>915</v>
      </c>
      <c r="M180" s="24">
        <v>1143.75</v>
      </c>
      <c r="N180" s="35">
        <v>20</v>
      </c>
      <c r="O180" s="25" t="s">
        <v>133</v>
      </c>
      <c r="P180" s="12">
        <v>2021</v>
      </c>
      <c r="Q180" s="23">
        <f t="shared" si="14"/>
        <v>263.0625</v>
      </c>
      <c r="R180" s="24">
        <f t="shared" si="15"/>
        <v>15.25</v>
      </c>
      <c r="S180" s="24">
        <f t="shared" si="16"/>
        <v>228.75</v>
      </c>
      <c r="T180" s="36">
        <f t="shared" si="17"/>
        <v>0.2</v>
      </c>
      <c r="U180" s="25" t="str">
        <f>IF([1]!Tabla1[[#This Row],[Total Buying Value]]&gt;=((2/3)*MAX([1]!Tabla1[Total Buying Value])),"Grande",IF([1]!Tabla1[[#This Row],[Total Buying Value]]&lt;=((1/3)*MAX([1]!Tabla1[Total Buying Value])),"Pequeña","Mediana"))</f>
        <v>Pequeña</v>
      </c>
      <c r="V180" s="12" t="b">
        <f t="shared" si="18"/>
        <v>1</v>
      </c>
      <c r="W180" s="25" t="str">
        <f t="shared" si="19"/>
        <v>Aug2021</v>
      </c>
      <c r="X180" s="25" t="str">
        <f t="shared" si="20"/>
        <v>44428P0020</v>
      </c>
      <c r="AA180" s="5"/>
      <c r="AK180" s="3"/>
    </row>
    <row r="181" spans="1:37">
      <c r="A181" s="31">
        <v>44434</v>
      </c>
      <c r="B181" s="21" t="s">
        <v>54</v>
      </c>
      <c r="C181" s="32">
        <v>4</v>
      </c>
      <c r="D181" s="21" t="s">
        <v>70</v>
      </c>
      <c r="E181" s="21" t="s">
        <v>71</v>
      </c>
      <c r="F181" s="33">
        <v>0.28999999999999998</v>
      </c>
      <c r="G181" s="21" t="s">
        <v>106</v>
      </c>
      <c r="H181" s="21" t="s">
        <v>118</v>
      </c>
      <c r="I181" s="22" t="s">
        <v>125</v>
      </c>
      <c r="J181" s="20">
        <v>37</v>
      </c>
      <c r="K181" s="20">
        <v>42.55</v>
      </c>
      <c r="L181" s="20">
        <v>148</v>
      </c>
      <c r="M181" s="20">
        <v>170.2</v>
      </c>
      <c r="N181" s="32">
        <v>26</v>
      </c>
      <c r="O181" s="21" t="s">
        <v>133</v>
      </c>
      <c r="P181" s="22">
        <v>2021</v>
      </c>
      <c r="Q181" s="19">
        <f t="shared" si="14"/>
        <v>49.35799999999999</v>
      </c>
      <c r="R181" s="20">
        <f t="shared" si="15"/>
        <v>5.5499999999999972</v>
      </c>
      <c r="S181" s="20">
        <f t="shared" si="16"/>
        <v>22.199999999999989</v>
      </c>
      <c r="T181" s="33">
        <f t="shared" si="17"/>
        <v>0.13043478260869559</v>
      </c>
      <c r="U181" s="21" t="str">
        <f>IF([1]!Tabla1[[#This Row],[Total Buying Value]]&gt;=((2/3)*MAX([1]!Tabla1[Total Buying Value])),"Grande",IF([1]!Tabla1[[#This Row],[Total Buying Value]]&lt;=((1/3)*MAX([1]!Tabla1[Total Buying Value])),"Pequeña","Mediana"))</f>
        <v>Mediana</v>
      </c>
      <c r="V181" s="22" t="b">
        <f t="shared" si="18"/>
        <v>0</v>
      </c>
      <c r="W181" s="21" t="str">
        <f t="shared" si="19"/>
        <v>Aug2021</v>
      </c>
      <c r="X181" s="21" t="str">
        <f t="shared" si="20"/>
        <v>44434P0039</v>
      </c>
      <c r="AA181" s="5"/>
      <c r="AK181" s="3"/>
    </row>
    <row r="182" spans="1:37">
      <c r="A182" s="34">
        <v>44437</v>
      </c>
      <c r="B182" s="25" t="s">
        <v>33</v>
      </c>
      <c r="C182" s="35">
        <v>12</v>
      </c>
      <c r="D182" s="25" t="s">
        <v>68</v>
      </c>
      <c r="E182" s="25" t="s">
        <v>71</v>
      </c>
      <c r="F182" s="36">
        <v>0.04</v>
      </c>
      <c r="G182" s="25" t="s">
        <v>83</v>
      </c>
      <c r="H182" s="25" t="s">
        <v>121</v>
      </c>
      <c r="I182" s="12" t="s">
        <v>124</v>
      </c>
      <c r="J182" s="24">
        <v>55</v>
      </c>
      <c r="K182" s="24">
        <v>58.3</v>
      </c>
      <c r="L182" s="24">
        <v>660</v>
      </c>
      <c r="M182" s="24">
        <v>699.59999999999991</v>
      </c>
      <c r="N182" s="35">
        <v>29</v>
      </c>
      <c r="O182" s="25" t="s">
        <v>133</v>
      </c>
      <c r="P182" s="12">
        <v>2021</v>
      </c>
      <c r="Q182" s="23">
        <f t="shared" si="14"/>
        <v>27.983999999999998</v>
      </c>
      <c r="R182" s="24">
        <f t="shared" si="15"/>
        <v>3.2999999999999972</v>
      </c>
      <c r="S182" s="24">
        <f t="shared" si="16"/>
        <v>39.599999999999966</v>
      </c>
      <c r="T182" s="36">
        <f t="shared" si="17"/>
        <v>5.660377358490562E-2</v>
      </c>
      <c r="U182" s="25" t="str">
        <f>IF([1]!Tabla1[[#This Row],[Total Buying Value]]&gt;=((2/3)*MAX([1]!Tabla1[Total Buying Value])),"Grande",IF([1]!Tabla1[[#This Row],[Total Buying Value]]&lt;=((1/3)*MAX([1]!Tabla1[Total Buying Value])),"Pequeña","Mediana"))</f>
        <v>Pequeña</v>
      </c>
      <c r="V182" s="12" t="b">
        <f t="shared" si="18"/>
        <v>0</v>
      </c>
      <c r="W182" s="25" t="str">
        <f t="shared" si="19"/>
        <v>Aug2021</v>
      </c>
      <c r="X182" s="25" t="str">
        <f t="shared" si="20"/>
        <v>44437P0034</v>
      </c>
      <c r="AA182" s="5"/>
      <c r="AK182" s="3"/>
    </row>
    <row r="183" spans="1:37">
      <c r="A183" s="31">
        <v>44438</v>
      </c>
      <c r="B183" s="21" t="s">
        <v>22</v>
      </c>
      <c r="C183" s="32">
        <v>13</v>
      </c>
      <c r="D183" s="21" t="s">
        <v>70</v>
      </c>
      <c r="E183" s="21" t="s">
        <v>71</v>
      </c>
      <c r="F183" s="33">
        <v>0.23</v>
      </c>
      <c r="G183" s="21" t="s">
        <v>75</v>
      </c>
      <c r="H183" s="21" t="s">
        <v>120</v>
      </c>
      <c r="I183" s="22" t="s">
        <v>123</v>
      </c>
      <c r="J183" s="20">
        <v>112</v>
      </c>
      <c r="K183" s="20">
        <v>122.08</v>
      </c>
      <c r="L183" s="20">
        <v>1456</v>
      </c>
      <c r="M183" s="20">
        <v>1587.04</v>
      </c>
      <c r="N183" s="32">
        <v>30</v>
      </c>
      <c r="O183" s="21" t="s">
        <v>133</v>
      </c>
      <c r="P183" s="22">
        <v>2021</v>
      </c>
      <c r="Q183" s="19">
        <f t="shared" si="14"/>
        <v>365.01920000000001</v>
      </c>
      <c r="R183" s="20">
        <f t="shared" si="15"/>
        <v>10.079999999999998</v>
      </c>
      <c r="S183" s="20">
        <f t="shared" si="16"/>
        <v>131.03999999999996</v>
      </c>
      <c r="T183" s="33">
        <f t="shared" si="17"/>
        <v>8.2568807339449518E-2</v>
      </c>
      <c r="U183" s="21" t="str">
        <f>IF([1]!Tabla1[[#This Row],[Total Buying Value]]&gt;=((2/3)*MAX([1]!Tabla1[Total Buying Value])),"Grande",IF([1]!Tabla1[[#This Row],[Total Buying Value]]&lt;=((1/3)*MAX([1]!Tabla1[Total Buying Value])),"Pequeña","Mediana"))</f>
        <v>Pequeña</v>
      </c>
      <c r="V183" s="22" t="b">
        <f t="shared" si="18"/>
        <v>0</v>
      </c>
      <c r="W183" s="21" t="str">
        <f t="shared" si="19"/>
        <v>Aug2021</v>
      </c>
      <c r="X183" s="21" t="str">
        <f t="shared" si="20"/>
        <v>44438P0013</v>
      </c>
      <c r="AA183" s="5"/>
      <c r="AK183" s="3"/>
    </row>
    <row r="184" spans="1:37">
      <c r="A184" s="34">
        <v>44439</v>
      </c>
      <c r="B184" s="25" t="s">
        <v>36</v>
      </c>
      <c r="C184" s="35">
        <v>2</v>
      </c>
      <c r="D184" s="25" t="s">
        <v>70</v>
      </c>
      <c r="E184" s="25" t="s">
        <v>71</v>
      </c>
      <c r="F184" s="36">
        <v>0.36</v>
      </c>
      <c r="G184" s="25" t="s">
        <v>86</v>
      </c>
      <c r="H184" s="25" t="s">
        <v>119</v>
      </c>
      <c r="I184" s="12" t="s">
        <v>123</v>
      </c>
      <c r="J184" s="24">
        <v>98</v>
      </c>
      <c r="K184" s="24">
        <v>103.88</v>
      </c>
      <c r="L184" s="24">
        <v>196</v>
      </c>
      <c r="M184" s="24">
        <v>207.76</v>
      </c>
      <c r="N184" s="35">
        <v>31</v>
      </c>
      <c r="O184" s="25" t="s">
        <v>133</v>
      </c>
      <c r="P184" s="12">
        <v>2021</v>
      </c>
      <c r="Q184" s="23">
        <f t="shared" si="14"/>
        <v>74.793599999999998</v>
      </c>
      <c r="R184" s="24">
        <f t="shared" si="15"/>
        <v>5.8799999999999955</v>
      </c>
      <c r="S184" s="24">
        <f t="shared" si="16"/>
        <v>11.759999999999991</v>
      </c>
      <c r="T184" s="36">
        <f t="shared" si="17"/>
        <v>5.660377358490562E-2</v>
      </c>
      <c r="U184" s="25" t="str">
        <f>IF([1]!Tabla1[[#This Row],[Total Buying Value]]&gt;=((2/3)*MAX([1]!Tabla1[Total Buying Value])),"Grande",IF([1]!Tabla1[[#This Row],[Total Buying Value]]&lt;=((1/3)*MAX([1]!Tabla1[Total Buying Value])),"Pequeña","Mediana"))</f>
        <v>Pequeña</v>
      </c>
      <c r="V184" s="12" t="b">
        <f t="shared" si="18"/>
        <v>0</v>
      </c>
      <c r="W184" s="25" t="str">
        <f t="shared" si="19"/>
        <v>Aug2021</v>
      </c>
      <c r="X184" s="25" t="str">
        <f t="shared" si="20"/>
        <v>44439P0001</v>
      </c>
      <c r="AA184" s="5"/>
      <c r="AK184" s="3"/>
    </row>
    <row r="185" spans="1:37">
      <c r="A185" s="31">
        <v>44439</v>
      </c>
      <c r="B185" s="21" t="s">
        <v>24</v>
      </c>
      <c r="C185" s="32">
        <v>11</v>
      </c>
      <c r="D185" s="21" t="s">
        <v>70</v>
      </c>
      <c r="E185" s="21" t="s">
        <v>71</v>
      </c>
      <c r="F185" s="33">
        <v>0.03</v>
      </c>
      <c r="G185" s="21" t="s">
        <v>77</v>
      </c>
      <c r="H185" s="21" t="s">
        <v>121</v>
      </c>
      <c r="I185" s="22" t="s">
        <v>125</v>
      </c>
      <c r="J185" s="20">
        <v>5</v>
      </c>
      <c r="K185" s="20">
        <v>6.7</v>
      </c>
      <c r="L185" s="20">
        <v>55</v>
      </c>
      <c r="M185" s="20">
        <v>73.7</v>
      </c>
      <c r="N185" s="32">
        <v>31</v>
      </c>
      <c r="O185" s="21" t="s">
        <v>133</v>
      </c>
      <c r="P185" s="22">
        <v>2021</v>
      </c>
      <c r="Q185" s="19">
        <f t="shared" si="14"/>
        <v>2.2109999999999999</v>
      </c>
      <c r="R185" s="20">
        <f t="shared" si="15"/>
        <v>1.7000000000000002</v>
      </c>
      <c r="S185" s="20">
        <f t="shared" si="16"/>
        <v>18.700000000000003</v>
      </c>
      <c r="T185" s="33">
        <f t="shared" si="17"/>
        <v>0.2537313432835821</v>
      </c>
      <c r="U185" s="21" t="str">
        <f>IF([1]!Tabla1[[#This Row],[Total Buying Value]]&gt;=((2/3)*MAX([1]!Tabla1[Total Buying Value])),"Grande",IF([1]!Tabla1[[#This Row],[Total Buying Value]]&lt;=((1/3)*MAX([1]!Tabla1[Total Buying Value])),"Pequeña","Mediana"))</f>
        <v>Mediana</v>
      </c>
      <c r="V185" s="22" t="b">
        <f t="shared" si="18"/>
        <v>0</v>
      </c>
      <c r="W185" s="21" t="str">
        <f t="shared" si="19"/>
        <v>Aug2021</v>
      </c>
      <c r="X185" s="21" t="str">
        <f t="shared" si="20"/>
        <v>44439P0035</v>
      </c>
      <c r="AA185" s="5"/>
      <c r="AK185" s="3"/>
    </row>
    <row r="186" spans="1:37">
      <c r="A186" s="34">
        <v>44440</v>
      </c>
      <c r="B186" s="25" t="s">
        <v>20</v>
      </c>
      <c r="C186" s="35">
        <v>1</v>
      </c>
      <c r="D186" s="25" t="s">
        <v>68</v>
      </c>
      <c r="E186" s="25" t="s">
        <v>138</v>
      </c>
      <c r="F186" s="36">
        <v>0.3</v>
      </c>
      <c r="G186" s="25" t="s">
        <v>73</v>
      </c>
      <c r="H186" s="25" t="s">
        <v>117</v>
      </c>
      <c r="I186" s="12" t="s">
        <v>122</v>
      </c>
      <c r="J186" s="24">
        <v>144</v>
      </c>
      <c r="K186" s="24">
        <v>156.96</v>
      </c>
      <c r="L186" s="24">
        <v>144</v>
      </c>
      <c r="M186" s="24">
        <v>156.96</v>
      </c>
      <c r="N186" s="35">
        <v>1</v>
      </c>
      <c r="O186" s="25" t="s">
        <v>134</v>
      </c>
      <c r="P186" s="12">
        <v>2021</v>
      </c>
      <c r="Q186" s="23">
        <f t="shared" si="14"/>
        <v>47.088000000000001</v>
      </c>
      <c r="R186" s="24">
        <f t="shared" si="15"/>
        <v>12.960000000000008</v>
      </c>
      <c r="S186" s="24">
        <f t="shared" si="16"/>
        <v>12.960000000000008</v>
      </c>
      <c r="T186" s="36">
        <f t="shared" si="17"/>
        <v>8.2568807339449588E-2</v>
      </c>
      <c r="U186" s="25" t="str">
        <f>IF([1]!Tabla1[[#This Row],[Total Buying Value]]&gt;=((2/3)*MAX([1]!Tabla1[Total Buying Value])),"Grande",IF([1]!Tabla1[[#This Row],[Total Buying Value]]&lt;=((1/3)*MAX([1]!Tabla1[Total Buying Value])),"Pequeña","Mediana"))</f>
        <v>Pequeña</v>
      </c>
      <c r="V186" s="12" t="b">
        <f t="shared" si="18"/>
        <v>1</v>
      </c>
      <c r="W186" s="25" t="str">
        <f t="shared" si="19"/>
        <v>Sep2021</v>
      </c>
      <c r="X186" s="25" t="str">
        <f t="shared" si="20"/>
        <v>44440P0024</v>
      </c>
      <c r="AA186" s="5"/>
      <c r="AK186" s="3"/>
    </row>
    <row r="187" spans="1:37">
      <c r="A187" s="31">
        <v>44440</v>
      </c>
      <c r="B187" s="21" t="s">
        <v>26</v>
      </c>
      <c r="C187" s="32">
        <v>14</v>
      </c>
      <c r="D187" s="21" t="s">
        <v>71</v>
      </c>
      <c r="E187" s="21" t="s">
        <v>71</v>
      </c>
      <c r="F187" s="33">
        <v>0.15</v>
      </c>
      <c r="G187" s="21" t="s">
        <v>79</v>
      </c>
      <c r="H187" s="21" t="s">
        <v>119</v>
      </c>
      <c r="I187" s="22" t="s">
        <v>123</v>
      </c>
      <c r="J187" s="20">
        <v>71</v>
      </c>
      <c r="K187" s="20">
        <v>80.94</v>
      </c>
      <c r="L187" s="20">
        <v>994</v>
      </c>
      <c r="M187" s="20">
        <v>1133.1600000000001</v>
      </c>
      <c r="N187" s="32">
        <v>1</v>
      </c>
      <c r="O187" s="21" t="s">
        <v>134</v>
      </c>
      <c r="P187" s="22">
        <v>2021</v>
      </c>
      <c r="Q187" s="19">
        <f t="shared" si="14"/>
        <v>169.97400000000002</v>
      </c>
      <c r="R187" s="20">
        <f t="shared" si="15"/>
        <v>9.9399999999999977</v>
      </c>
      <c r="S187" s="20">
        <f t="shared" si="16"/>
        <v>139.15999999999997</v>
      </c>
      <c r="T187" s="33">
        <f t="shared" si="17"/>
        <v>0.12280701754385961</v>
      </c>
      <c r="U187" s="21" t="str">
        <f>IF([1]!Tabla1[[#This Row],[Total Buying Value]]&gt;=((2/3)*MAX([1]!Tabla1[Total Buying Value])),"Grande",IF([1]!Tabla1[[#This Row],[Total Buying Value]]&lt;=((1/3)*MAX([1]!Tabla1[Total Buying Value])),"Pequeña","Mediana"))</f>
        <v>Pequeña</v>
      </c>
      <c r="V187" s="22" t="b">
        <f t="shared" si="18"/>
        <v>0</v>
      </c>
      <c r="W187" s="21" t="str">
        <f t="shared" si="19"/>
        <v>Sep2021</v>
      </c>
      <c r="X187" s="21" t="str">
        <f t="shared" si="20"/>
        <v>44440P0003</v>
      </c>
      <c r="AA187" s="5"/>
      <c r="AK187" s="3"/>
    </row>
    <row r="188" spans="1:37">
      <c r="A188" s="34">
        <v>44442</v>
      </c>
      <c r="B188" s="25" t="s">
        <v>61</v>
      </c>
      <c r="C188" s="35">
        <v>8</v>
      </c>
      <c r="D188" s="25" t="s">
        <v>70</v>
      </c>
      <c r="E188" s="25" t="s">
        <v>71</v>
      </c>
      <c r="F188" s="36">
        <v>0.28000000000000003</v>
      </c>
      <c r="G188" s="25" t="s">
        <v>114</v>
      </c>
      <c r="H188" s="25" t="s">
        <v>118</v>
      </c>
      <c r="I188" s="12" t="s">
        <v>122</v>
      </c>
      <c r="J188" s="24">
        <v>138</v>
      </c>
      <c r="K188" s="24">
        <v>173.88</v>
      </c>
      <c r="L188" s="24">
        <v>1104</v>
      </c>
      <c r="M188" s="24">
        <v>1391.04</v>
      </c>
      <c r="N188" s="35">
        <v>3</v>
      </c>
      <c r="O188" s="25" t="s">
        <v>134</v>
      </c>
      <c r="P188" s="12">
        <v>2021</v>
      </c>
      <c r="Q188" s="23">
        <f t="shared" si="14"/>
        <v>389.49120000000005</v>
      </c>
      <c r="R188" s="24">
        <f t="shared" si="15"/>
        <v>35.879999999999995</v>
      </c>
      <c r="S188" s="24">
        <f t="shared" si="16"/>
        <v>287.03999999999996</v>
      </c>
      <c r="T188" s="36">
        <f t="shared" si="17"/>
        <v>0.20634920634920634</v>
      </c>
      <c r="U188" s="25" t="str">
        <f>IF([1]!Tabla1[[#This Row],[Total Buying Value]]&gt;=((2/3)*MAX([1]!Tabla1[Total Buying Value])),"Grande",IF([1]!Tabla1[[#This Row],[Total Buying Value]]&lt;=((1/3)*MAX([1]!Tabla1[Total Buying Value])),"Pequeña","Mediana"))</f>
        <v>Pequeña</v>
      </c>
      <c r="V188" s="12" t="b">
        <f t="shared" si="18"/>
        <v>0</v>
      </c>
      <c r="W188" s="25" t="str">
        <f t="shared" si="19"/>
        <v>Sep2021</v>
      </c>
      <c r="X188" s="25" t="str">
        <f t="shared" si="20"/>
        <v>44442P0041</v>
      </c>
      <c r="AA188" s="5"/>
      <c r="AK188" s="3"/>
    </row>
    <row r="189" spans="1:37">
      <c r="A189" s="31">
        <v>44443</v>
      </c>
      <c r="B189" s="21" t="s">
        <v>53</v>
      </c>
      <c r="C189" s="32">
        <v>7</v>
      </c>
      <c r="D189" s="21" t="s">
        <v>70</v>
      </c>
      <c r="E189" s="21" t="s">
        <v>71</v>
      </c>
      <c r="F189" s="33">
        <v>0.05</v>
      </c>
      <c r="G189" s="21" t="s">
        <v>105</v>
      </c>
      <c r="H189" s="21" t="s">
        <v>121</v>
      </c>
      <c r="I189" s="22" t="s">
        <v>125</v>
      </c>
      <c r="J189" s="20">
        <v>37</v>
      </c>
      <c r="K189" s="20">
        <v>41.81</v>
      </c>
      <c r="L189" s="20">
        <v>259</v>
      </c>
      <c r="M189" s="20">
        <v>292.67</v>
      </c>
      <c r="N189" s="32">
        <v>4</v>
      </c>
      <c r="O189" s="21" t="s">
        <v>134</v>
      </c>
      <c r="P189" s="22">
        <v>2021</v>
      </c>
      <c r="Q189" s="19">
        <f t="shared" si="14"/>
        <v>14.633500000000002</v>
      </c>
      <c r="R189" s="20">
        <f t="shared" si="15"/>
        <v>4.8100000000000023</v>
      </c>
      <c r="S189" s="20">
        <f t="shared" si="16"/>
        <v>33.670000000000016</v>
      </c>
      <c r="T189" s="33">
        <f t="shared" si="17"/>
        <v>0.11504424778761067</v>
      </c>
      <c r="U189" s="21" t="str">
        <f>IF([1]!Tabla1[[#This Row],[Total Buying Value]]&gt;=((2/3)*MAX([1]!Tabla1[Total Buying Value])),"Grande",IF([1]!Tabla1[[#This Row],[Total Buying Value]]&lt;=((1/3)*MAX([1]!Tabla1[Total Buying Value])),"Pequeña","Mediana"))</f>
        <v>Mediana</v>
      </c>
      <c r="V189" s="22" t="b">
        <f t="shared" si="18"/>
        <v>0</v>
      </c>
      <c r="W189" s="21" t="str">
        <f t="shared" si="19"/>
        <v>Sep2021</v>
      </c>
      <c r="X189" s="21" t="str">
        <f t="shared" si="20"/>
        <v>44443P0028</v>
      </c>
      <c r="AA189" s="5"/>
      <c r="AK189" s="3"/>
    </row>
    <row r="190" spans="1:37">
      <c r="A190" s="34">
        <v>44443</v>
      </c>
      <c r="B190" s="25" t="s">
        <v>32</v>
      </c>
      <c r="C190" s="35">
        <v>15</v>
      </c>
      <c r="D190" s="25" t="s">
        <v>70</v>
      </c>
      <c r="E190" s="25" t="s">
        <v>71</v>
      </c>
      <c r="F190" s="36">
        <v>0.05</v>
      </c>
      <c r="G190" s="25" t="s">
        <v>82</v>
      </c>
      <c r="H190" s="25" t="s">
        <v>117</v>
      </c>
      <c r="I190" s="12" t="s">
        <v>122</v>
      </c>
      <c r="J190" s="24">
        <v>141</v>
      </c>
      <c r="K190" s="24">
        <v>149.46</v>
      </c>
      <c r="L190" s="24">
        <v>2115</v>
      </c>
      <c r="M190" s="24">
        <v>2241.9</v>
      </c>
      <c r="N190" s="35">
        <v>4</v>
      </c>
      <c r="O190" s="25" t="s">
        <v>134</v>
      </c>
      <c r="P190" s="12">
        <v>2021</v>
      </c>
      <c r="Q190" s="23">
        <f t="shared" si="14"/>
        <v>112.09500000000001</v>
      </c>
      <c r="R190" s="24">
        <f t="shared" si="15"/>
        <v>8.460000000000008</v>
      </c>
      <c r="S190" s="24">
        <f t="shared" si="16"/>
        <v>126.90000000000012</v>
      </c>
      <c r="T190" s="36">
        <f t="shared" si="17"/>
        <v>5.660377358490571E-2</v>
      </c>
      <c r="U190" s="25" t="str">
        <f>IF([1]!Tabla1[[#This Row],[Total Buying Value]]&gt;=((2/3)*MAX([1]!Tabla1[Total Buying Value])),"Grande",IF([1]!Tabla1[[#This Row],[Total Buying Value]]&lt;=((1/3)*MAX([1]!Tabla1[Total Buying Value])),"Pequeña","Mediana"))</f>
        <v>Mediana</v>
      </c>
      <c r="V190" s="12" t="b">
        <f t="shared" si="18"/>
        <v>0</v>
      </c>
      <c r="W190" s="25" t="str">
        <f t="shared" si="19"/>
        <v>Sep2021</v>
      </c>
      <c r="X190" s="25" t="str">
        <f t="shared" si="20"/>
        <v>44443P0023</v>
      </c>
      <c r="AA190" s="5"/>
      <c r="AK190" s="3"/>
    </row>
    <row r="191" spans="1:37">
      <c r="A191" s="31">
        <v>44444</v>
      </c>
      <c r="B191" s="21" t="s">
        <v>38</v>
      </c>
      <c r="C191" s="32">
        <v>1</v>
      </c>
      <c r="D191" s="21" t="s">
        <v>70</v>
      </c>
      <c r="E191" s="21" t="s">
        <v>138</v>
      </c>
      <c r="F191" s="33">
        <v>0.05</v>
      </c>
      <c r="G191" s="21" t="s">
        <v>88</v>
      </c>
      <c r="H191" s="21" t="s">
        <v>121</v>
      </c>
      <c r="I191" s="22" t="s">
        <v>123</v>
      </c>
      <c r="J191" s="20">
        <v>89</v>
      </c>
      <c r="K191" s="20">
        <v>117.48</v>
      </c>
      <c r="L191" s="20">
        <v>89</v>
      </c>
      <c r="M191" s="20">
        <v>117.48</v>
      </c>
      <c r="N191" s="32">
        <v>5</v>
      </c>
      <c r="O191" s="21" t="s">
        <v>134</v>
      </c>
      <c r="P191" s="22">
        <v>2021</v>
      </c>
      <c r="Q191" s="19">
        <f t="shared" si="14"/>
        <v>5.8740000000000006</v>
      </c>
      <c r="R191" s="20">
        <f t="shared" si="15"/>
        <v>28.480000000000004</v>
      </c>
      <c r="S191" s="20">
        <f t="shared" si="16"/>
        <v>28.480000000000004</v>
      </c>
      <c r="T191" s="33">
        <f t="shared" si="17"/>
        <v>0.24242424242424246</v>
      </c>
      <c r="U191" s="21" t="str">
        <f>IF([1]!Tabla1[[#This Row],[Total Buying Value]]&gt;=((2/3)*MAX([1]!Tabla1[Total Buying Value])),"Grande",IF([1]!Tabla1[[#This Row],[Total Buying Value]]&lt;=((1/3)*MAX([1]!Tabla1[Total Buying Value])),"Pequeña","Mediana"))</f>
        <v>Pequeña</v>
      </c>
      <c r="V191" s="22" t="b">
        <f t="shared" si="18"/>
        <v>1</v>
      </c>
      <c r="W191" s="21" t="str">
        <f t="shared" si="19"/>
        <v>Sep2021</v>
      </c>
      <c r="X191" s="21" t="str">
        <f t="shared" si="20"/>
        <v>44444P0032</v>
      </c>
      <c r="AA191" s="5"/>
      <c r="AK191" s="3"/>
    </row>
    <row r="192" spans="1:37">
      <c r="A192" s="34">
        <v>44446</v>
      </c>
      <c r="B192" s="25" t="s">
        <v>60</v>
      </c>
      <c r="C192" s="35">
        <v>5</v>
      </c>
      <c r="D192" s="25" t="s">
        <v>70</v>
      </c>
      <c r="E192" s="25" t="s">
        <v>71</v>
      </c>
      <c r="F192" s="36">
        <v>0.02</v>
      </c>
      <c r="G192" s="25" t="s">
        <v>112</v>
      </c>
      <c r="H192" s="25" t="s">
        <v>120</v>
      </c>
      <c r="I192" s="12" t="s">
        <v>122</v>
      </c>
      <c r="J192" s="24">
        <v>150</v>
      </c>
      <c r="K192" s="24">
        <v>210</v>
      </c>
      <c r="L192" s="24">
        <v>750</v>
      </c>
      <c r="M192" s="24">
        <v>1050</v>
      </c>
      <c r="N192" s="35">
        <v>7</v>
      </c>
      <c r="O192" s="25" t="s">
        <v>134</v>
      </c>
      <c r="P192" s="12">
        <v>2021</v>
      </c>
      <c r="Q192" s="23">
        <f t="shared" si="14"/>
        <v>21</v>
      </c>
      <c r="R192" s="24">
        <f t="shared" si="15"/>
        <v>60</v>
      </c>
      <c r="S192" s="24">
        <f t="shared" si="16"/>
        <v>300</v>
      </c>
      <c r="T192" s="36">
        <f t="shared" si="17"/>
        <v>0.2857142857142857</v>
      </c>
      <c r="U192" s="25" t="str">
        <f>IF([1]!Tabla1[[#This Row],[Total Buying Value]]&gt;=((2/3)*MAX([1]!Tabla1[Total Buying Value])),"Grande",IF([1]!Tabla1[[#This Row],[Total Buying Value]]&lt;=((1/3)*MAX([1]!Tabla1[Total Buying Value])),"Pequeña","Mediana"))</f>
        <v>Grande</v>
      </c>
      <c r="V192" s="12" t="b">
        <f t="shared" si="18"/>
        <v>0</v>
      </c>
      <c r="W192" s="25" t="str">
        <f t="shared" si="19"/>
        <v>Sep2021</v>
      </c>
      <c r="X192" s="25" t="str">
        <f t="shared" si="20"/>
        <v>44446P0019</v>
      </c>
      <c r="AA192" s="5"/>
      <c r="AK192" s="3"/>
    </row>
    <row r="193" spans="1:37">
      <c r="A193" s="31">
        <v>44448</v>
      </c>
      <c r="B193" s="21" t="s">
        <v>31</v>
      </c>
      <c r="C193" s="32">
        <v>4</v>
      </c>
      <c r="D193" s="21" t="s">
        <v>70</v>
      </c>
      <c r="E193" s="21" t="s">
        <v>71</v>
      </c>
      <c r="F193" s="33">
        <v>0.34</v>
      </c>
      <c r="G193" s="21" t="s">
        <v>81</v>
      </c>
      <c r="H193" s="21" t="s">
        <v>118</v>
      </c>
      <c r="I193" s="22" t="s">
        <v>123</v>
      </c>
      <c r="J193" s="20">
        <v>76</v>
      </c>
      <c r="K193" s="20">
        <v>82.08</v>
      </c>
      <c r="L193" s="20">
        <v>304</v>
      </c>
      <c r="M193" s="20">
        <v>328.32</v>
      </c>
      <c r="N193" s="32">
        <v>9</v>
      </c>
      <c r="O193" s="21" t="s">
        <v>134</v>
      </c>
      <c r="P193" s="22">
        <v>2021</v>
      </c>
      <c r="Q193" s="19">
        <f t="shared" si="14"/>
        <v>111.62880000000001</v>
      </c>
      <c r="R193" s="20">
        <f t="shared" si="15"/>
        <v>6.0799999999999983</v>
      </c>
      <c r="S193" s="20">
        <f t="shared" si="16"/>
        <v>24.319999999999993</v>
      </c>
      <c r="T193" s="33">
        <f t="shared" si="17"/>
        <v>7.4074074074074056E-2</v>
      </c>
      <c r="U193" s="21" t="str">
        <f>IF([1]!Tabla1[[#This Row],[Total Buying Value]]&gt;=((2/3)*MAX([1]!Tabla1[Total Buying Value])),"Grande",IF([1]!Tabla1[[#This Row],[Total Buying Value]]&lt;=((1/3)*MAX([1]!Tabla1[Total Buying Value])),"Pequeña","Mediana"))</f>
        <v>Pequeña</v>
      </c>
      <c r="V193" s="22" t="b">
        <f t="shared" si="18"/>
        <v>0</v>
      </c>
      <c r="W193" s="21" t="str">
        <f t="shared" si="19"/>
        <v>Sep2021</v>
      </c>
      <c r="X193" s="21" t="str">
        <f t="shared" si="20"/>
        <v>44448P0044</v>
      </c>
      <c r="AA193" s="5"/>
      <c r="AK193" s="3"/>
    </row>
    <row r="194" spans="1:37">
      <c r="A194" s="34">
        <v>44449</v>
      </c>
      <c r="B194" s="25" t="s">
        <v>62</v>
      </c>
      <c r="C194" s="35">
        <v>2</v>
      </c>
      <c r="D194" s="25" t="s">
        <v>70</v>
      </c>
      <c r="E194" s="25" t="s">
        <v>71</v>
      </c>
      <c r="F194" s="36">
        <v>0.32</v>
      </c>
      <c r="G194" s="25" t="s">
        <v>115</v>
      </c>
      <c r="H194" s="25" t="s">
        <v>121</v>
      </c>
      <c r="I194" s="12" t="s">
        <v>125</v>
      </c>
      <c r="J194" s="24">
        <v>18</v>
      </c>
      <c r="K194" s="24">
        <v>24.66</v>
      </c>
      <c r="L194" s="24">
        <v>36</v>
      </c>
      <c r="M194" s="24">
        <v>49.32</v>
      </c>
      <c r="N194" s="35">
        <v>10</v>
      </c>
      <c r="O194" s="25" t="s">
        <v>134</v>
      </c>
      <c r="P194" s="12">
        <v>2021</v>
      </c>
      <c r="Q194" s="23">
        <f t="shared" ref="Q194:Q257" si="21">F194*M194</f>
        <v>15.782400000000001</v>
      </c>
      <c r="R194" s="24">
        <f t="shared" ref="R194:R257" si="22">K194-J194</f>
        <v>6.66</v>
      </c>
      <c r="S194" s="24">
        <f t="shared" ref="S194:S257" si="23">R194*C194</f>
        <v>13.32</v>
      </c>
      <c r="T194" s="36">
        <f t="shared" ref="T194:T257" si="24">IFERROR(S194/M194,0)</f>
        <v>0.27007299270072993</v>
      </c>
      <c r="U194" s="25" t="str">
        <f>IF([1]!Tabla1[[#This Row],[Total Buying Value]]&gt;=((2/3)*MAX([1]!Tabla1[Total Buying Value])),"Grande",IF([1]!Tabla1[[#This Row],[Total Buying Value]]&lt;=((1/3)*MAX([1]!Tabla1[Total Buying Value])),"Pequeña","Mediana"))</f>
        <v>Mediana</v>
      </c>
      <c r="V194" s="12" t="b">
        <f t="shared" ref="V194:V257" si="25">IF(E194="CASH",TRUE,FALSE)</f>
        <v>0</v>
      </c>
      <c r="W194" s="25" t="str">
        <f t="shared" ref="W194:W257" si="26">_xlfn.CONCAT(O194,P194)</f>
        <v>Sep2021</v>
      </c>
      <c r="X194" s="25" t="str">
        <f t="shared" ref="X194:X257" si="27">_xlfn.CONCAT(A194,B194)</f>
        <v>44449P0026</v>
      </c>
      <c r="AA194" s="5"/>
      <c r="AK194" s="3"/>
    </row>
    <row r="195" spans="1:37">
      <c r="A195" s="31">
        <v>44449</v>
      </c>
      <c r="B195" s="21" t="s">
        <v>36</v>
      </c>
      <c r="C195" s="32">
        <v>9</v>
      </c>
      <c r="D195" s="21" t="s">
        <v>68</v>
      </c>
      <c r="E195" s="21" t="s">
        <v>71</v>
      </c>
      <c r="F195" s="33">
        <v>0.13</v>
      </c>
      <c r="G195" s="21" t="s">
        <v>86</v>
      </c>
      <c r="H195" s="21" t="s">
        <v>119</v>
      </c>
      <c r="I195" s="22" t="s">
        <v>123</v>
      </c>
      <c r="J195" s="20">
        <v>98</v>
      </c>
      <c r="K195" s="20">
        <v>103.88</v>
      </c>
      <c r="L195" s="20">
        <v>882</v>
      </c>
      <c r="M195" s="20">
        <v>934.92</v>
      </c>
      <c r="N195" s="32">
        <v>10</v>
      </c>
      <c r="O195" s="21" t="s">
        <v>134</v>
      </c>
      <c r="P195" s="22">
        <v>2021</v>
      </c>
      <c r="Q195" s="19">
        <f t="shared" si="21"/>
        <v>121.53959999999999</v>
      </c>
      <c r="R195" s="20">
        <f t="shared" si="22"/>
        <v>5.8799999999999955</v>
      </c>
      <c r="S195" s="20">
        <f t="shared" si="23"/>
        <v>52.919999999999959</v>
      </c>
      <c r="T195" s="33">
        <f t="shared" si="24"/>
        <v>5.660377358490562E-2</v>
      </c>
      <c r="U195" s="21" t="str">
        <f>IF([1]!Tabla1[[#This Row],[Total Buying Value]]&gt;=((2/3)*MAX([1]!Tabla1[Total Buying Value])),"Grande",IF([1]!Tabla1[[#This Row],[Total Buying Value]]&lt;=((1/3)*MAX([1]!Tabla1[Total Buying Value])),"Pequeña","Mediana"))</f>
        <v>Pequeña</v>
      </c>
      <c r="V195" s="22" t="b">
        <f t="shared" si="25"/>
        <v>0</v>
      </c>
      <c r="W195" s="21" t="str">
        <f t="shared" si="26"/>
        <v>Sep2021</v>
      </c>
      <c r="X195" s="21" t="str">
        <f t="shared" si="27"/>
        <v>44449P0001</v>
      </c>
      <c r="AA195" s="5"/>
      <c r="AK195" s="3"/>
    </row>
    <row r="196" spans="1:37">
      <c r="A196" s="34">
        <v>44449</v>
      </c>
      <c r="B196" s="25" t="s">
        <v>48</v>
      </c>
      <c r="C196" s="35">
        <v>6</v>
      </c>
      <c r="D196" s="25" t="s">
        <v>70</v>
      </c>
      <c r="E196" s="25" t="s">
        <v>71</v>
      </c>
      <c r="F196" s="36">
        <v>0.14000000000000001</v>
      </c>
      <c r="G196" s="25" t="s">
        <v>99</v>
      </c>
      <c r="H196" s="25" t="s">
        <v>121</v>
      </c>
      <c r="I196" s="12" t="s">
        <v>122</v>
      </c>
      <c r="J196" s="24">
        <v>148</v>
      </c>
      <c r="K196" s="24">
        <v>201.28</v>
      </c>
      <c r="L196" s="24">
        <v>888</v>
      </c>
      <c r="M196" s="24">
        <v>1207.68</v>
      </c>
      <c r="N196" s="35">
        <v>10</v>
      </c>
      <c r="O196" s="25" t="s">
        <v>134</v>
      </c>
      <c r="P196" s="12">
        <v>2021</v>
      </c>
      <c r="Q196" s="23">
        <f t="shared" si="21"/>
        <v>169.07520000000002</v>
      </c>
      <c r="R196" s="24">
        <f t="shared" si="22"/>
        <v>53.28</v>
      </c>
      <c r="S196" s="24">
        <f t="shared" si="23"/>
        <v>319.68</v>
      </c>
      <c r="T196" s="36">
        <f t="shared" si="24"/>
        <v>0.26470588235294118</v>
      </c>
      <c r="U196" s="25" t="str">
        <f>IF([1]!Tabla1[[#This Row],[Total Buying Value]]&gt;=((2/3)*MAX([1]!Tabla1[Total Buying Value])),"Grande",IF([1]!Tabla1[[#This Row],[Total Buying Value]]&lt;=((1/3)*MAX([1]!Tabla1[Total Buying Value])),"Pequeña","Mediana"))</f>
        <v>Pequeña</v>
      </c>
      <c r="V196" s="12" t="b">
        <f t="shared" si="25"/>
        <v>0</v>
      </c>
      <c r="W196" s="25" t="str">
        <f t="shared" si="26"/>
        <v>Sep2021</v>
      </c>
      <c r="X196" s="25" t="str">
        <f t="shared" si="27"/>
        <v>44449P0030</v>
      </c>
      <c r="AA196" s="5"/>
      <c r="AK196" s="3"/>
    </row>
    <row r="197" spans="1:37">
      <c r="A197" s="31">
        <v>44450</v>
      </c>
      <c r="B197" s="21" t="s">
        <v>36</v>
      </c>
      <c r="C197" s="32">
        <v>6</v>
      </c>
      <c r="D197" s="21" t="s">
        <v>68</v>
      </c>
      <c r="E197" s="21" t="s">
        <v>71</v>
      </c>
      <c r="F197" s="33">
        <v>0.38</v>
      </c>
      <c r="G197" s="21" t="s">
        <v>86</v>
      </c>
      <c r="H197" s="21" t="s">
        <v>119</v>
      </c>
      <c r="I197" s="22" t="s">
        <v>123</v>
      </c>
      <c r="J197" s="20">
        <v>98</v>
      </c>
      <c r="K197" s="20">
        <v>103.88</v>
      </c>
      <c r="L197" s="20">
        <v>588</v>
      </c>
      <c r="M197" s="20">
        <v>623.28</v>
      </c>
      <c r="N197" s="32">
        <v>11</v>
      </c>
      <c r="O197" s="21" t="s">
        <v>134</v>
      </c>
      <c r="P197" s="22">
        <v>2021</v>
      </c>
      <c r="Q197" s="19">
        <f t="shared" si="21"/>
        <v>236.84639999999999</v>
      </c>
      <c r="R197" s="20">
        <f t="shared" si="22"/>
        <v>5.8799999999999955</v>
      </c>
      <c r="S197" s="20">
        <f t="shared" si="23"/>
        <v>35.279999999999973</v>
      </c>
      <c r="T197" s="33">
        <f t="shared" si="24"/>
        <v>5.660377358490562E-2</v>
      </c>
      <c r="U197" s="21" t="str">
        <f>IF([1]!Tabla1[[#This Row],[Total Buying Value]]&gt;=((2/3)*MAX([1]!Tabla1[Total Buying Value])),"Grande",IF([1]!Tabla1[[#This Row],[Total Buying Value]]&lt;=((1/3)*MAX([1]!Tabla1[Total Buying Value])),"Pequeña","Mediana"))</f>
        <v>Mediana</v>
      </c>
      <c r="V197" s="22" t="b">
        <f t="shared" si="25"/>
        <v>0</v>
      </c>
      <c r="W197" s="21" t="str">
        <f t="shared" si="26"/>
        <v>Sep2021</v>
      </c>
      <c r="X197" s="21" t="str">
        <f t="shared" si="27"/>
        <v>44450P0001</v>
      </c>
      <c r="AA197" s="5"/>
      <c r="AK197" s="3"/>
    </row>
    <row r="198" spans="1:37">
      <c r="A198" s="34">
        <v>44452</v>
      </c>
      <c r="B198" s="25" t="s">
        <v>61</v>
      </c>
      <c r="C198" s="35">
        <v>7</v>
      </c>
      <c r="D198" s="25" t="s">
        <v>70</v>
      </c>
      <c r="E198" s="25" t="s">
        <v>138</v>
      </c>
      <c r="F198" s="36">
        <v>0.34</v>
      </c>
      <c r="G198" s="25" t="s">
        <v>114</v>
      </c>
      <c r="H198" s="25" t="s">
        <v>118</v>
      </c>
      <c r="I198" s="12" t="s">
        <v>122</v>
      </c>
      <c r="J198" s="24">
        <v>138</v>
      </c>
      <c r="K198" s="24">
        <v>173.88</v>
      </c>
      <c r="L198" s="24">
        <v>966</v>
      </c>
      <c r="M198" s="24">
        <v>1217.1600000000001</v>
      </c>
      <c r="N198" s="35">
        <v>13</v>
      </c>
      <c r="O198" s="25" t="s">
        <v>134</v>
      </c>
      <c r="P198" s="12">
        <v>2021</v>
      </c>
      <c r="Q198" s="23">
        <f t="shared" si="21"/>
        <v>413.83440000000007</v>
      </c>
      <c r="R198" s="24">
        <f t="shared" si="22"/>
        <v>35.879999999999995</v>
      </c>
      <c r="S198" s="24">
        <f t="shared" si="23"/>
        <v>251.15999999999997</v>
      </c>
      <c r="T198" s="36">
        <f t="shared" si="24"/>
        <v>0.20634920634920631</v>
      </c>
      <c r="U198" s="25" t="str">
        <f>IF([1]!Tabla1[[#This Row],[Total Buying Value]]&gt;=((2/3)*MAX([1]!Tabla1[Total Buying Value])),"Grande",IF([1]!Tabla1[[#This Row],[Total Buying Value]]&lt;=((1/3)*MAX([1]!Tabla1[Total Buying Value])),"Pequeña","Mediana"))</f>
        <v>Pequeña</v>
      </c>
      <c r="V198" s="12" t="b">
        <f t="shared" si="25"/>
        <v>1</v>
      </c>
      <c r="W198" s="25" t="str">
        <f t="shared" si="26"/>
        <v>Sep2021</v>
      </c>
      <c r="X198" s="25" t="str">
        <f t="shared" si="27"/>
        <v>44452P0041</v>
      </c>
      <c r="AA198" s="5"/>
      <c r="AK198" s="3"/>
    </row>
    <row r="199" spans="1:37">
      <c r="A199" s="31">
        <v>44454</v>
      </c>
      <c r="B199" s="21" t="s">
        <v>30</v>
      </c>
      <c r="C199" s="32">
        <v>6</v>
      </c>
      <c r="D199" s="21" t="s">
        <v>70</v>
      </c>
      <c r="E199" s="21" t="s">
        <v>71</v>
      </c>
      <c r="F199" s="33">
        <v>0.06</v>
      </c>
      <c r="G199" s="21" t="s">
        <v>80</v>
      </c>
      <c r="H199" s="21" t="s">
        <v>118</v>
      </c>
      <c r="I199" s="22" t="s">
        <v>122</v>
      </c>
      <c r="J199" s="20">
        <v>120</v>
      </c>
      <c r="K199" s="20">
        <v>162</v>
      </c>
      <c r="L199" s="20">
        <v>720</v>
      </c>
      <c r="M199" s="20">
        <v>972</v>
      </c>
      <c r="N199" s="32">
        <v>15</v>
      </c>
      <c r="O199" s="21" t="s">
        <v>134</v>
      </c>
      <c r="P199" s="22">
        <v>2021</v>
      </c>
      <c r="Q199" s="19">
        <f t="shared" si="21"/>
        <v>58.32</v>
      </c>
      <c r="R199" s="20">
        <f t="shared" si="22"/>
        <v>42</v>
      </c>
      <c r="S199" s="20">
        <f t="shared" si="23"/>
        <v>252</v>
      </c>
      <c r="T199" s="33">
        <f t="shared" si="24"/>
        <v>0.25925925925925924</v>
      </c>
      <c r="U199" s="21" t="str">
        <f>IF([1]!Tabla1[[#This Row],[Total Buying Value]]&gt;=((2/3)*MAX([1]!Tabla1[Total Buying Value])),"Grande",IF([1]!Tabla1[[#This Row],[Total Buying Value]]&lt;=((1/3)*MAX([1]!Tabla1[Total Buying Value])),"Pequeña","Mediana"))</f>
        <v>Pequeña</v>
      </c>
      <c r="V199" s="22" t="b">
        <f t="shared" si="25"/>
        <v>0</v>
      </c>
      <c r="W199" s="21" t="str">
        <f t="shared" si="26"/>
        <v>Sep2021</v>
      </c>
      <c r="X199" s="21" t="str">
        <f t="shared" si="27"/>
        <v>44454P0042</v>
      </c>
      <c r="AA199" s="5"/>
      <c r="AK199" s="3"/>
    </row>
    <row r="200" spans="1:37">
      <c r="A200" s="34">
        <v>44454</v>
      </c>
      <c r="B200" s="25" t="s">
        <v>30</v>
      </c>
      <c r="C200" s="35">
        <v>14</v>
      </c>
      <c r="D200" s="25" t="s">
        <v>70</v>
      </c>
      <c r="E200" s="25" t="s">
        <v>71</v>
      </c>
      <c r="F200" s="36">
        <v>0</v>
      </c>
      <c r="G200" s="25" t="s">
        <v>80</v>
      </c>
      <c r="H200" s="25" t="s">
        <v>118</v>
      </c>
      <c r="I200" s="12" t="s">
        <v>122</v>
      </c>
      <c r="J200" s="24">
        <v>120</v>
      </c>
      <c r="K200" s="24">
        <v>162</v>
      </c>
      <c r="L200" s="24">
        <v>1680</v>
      </c>
      <c r="M200" s="24">
        <v>2268</v>
      </c>
      <c r="N200" s="35">
        <v>15</v>
      </c>
      <c r="O200" s="25" t="s">
        <v>134</v>
      </c>
      <c r="P200" s="12">
        <v>2021</v>
      </c>
      <c r="Q200" s="23">
        <f t="shared" si="21"/>
        <v>0</v>
      </c>
      <c r="R200" s="24">
        <f t="shared" si="22"/>
        <v>42</v>
      </c>
      <c r="S200" s="24">
        <f t="shared" si="23"/>
        <v>588</v>
      </c>
      <c r="T200" s="36">
        <f t="shared" si="24"/>
        <v>0.25925925925925924</v>
      </c>
      <c r="U200" s="25" t="str">
        <f>IF([1]!Tabla1[[#This Row],[Total Buying Value]]&gt;=((2/3)*MAX([1]!Tabla1[Total Buying Value])),"Grande",IF([1]!Tabla1[[#This Row],[Total Buying Value]]&lt;=((1/3)*MAX([1]!Tabla1[Total Buying Value])),"Pequeña","Mediana"))</f>
        <v>Mediana</v>
      </c>
      <c r="V200" s="12" t="b">
        <f t="shared" si="25"/>
        <v>0</v>
      </c>
      <c r="W200" s="25" t="str">
        <f t="shared" si="26"/>
        <v>Sep2021</v>
      </c>
      <c r="X200" s="25" t="str">
        <f t="shared" si="27"/>
        <v>44454P0042</v>
      </c>
      <c r="AA200" s="5"/>
      <c r="AK200" s="3"/>
    </row>
    <row r="201" spans="1:37">
      <c r="A201" s="31">
        <v>44460</v>
      </c>
      <c r="B201" s="21" t="s">
        <v>34</v>
      </c>
      <c r="C201" s="32">
        <v>7</v>
      </c>
      <c r="D201" s="21" t="s">
        <v>68</v>
      </c>
      <c r="E201" s="21" t="s">
        <v>138</v>
      </c>
      <c r="F201" s="33">
        <v>0.12</v>
      </c>
      <c r="G201" s="21" t="s">
        <v>84</v>
      </c>
      <c r="H201" s="21" t="s">
        <v>117</v>
      </c>
      <c r="I201" s="22" t="s">
        <v>124</v>
      </c>
      <c r="J201" s="20">
        <v>61</v>
      </c>
      <c r="K201" s="20">
        <v>76.25</v>
      </c>
      <c r="L201" s="20">
        <v>427</v>
      </c>
      <c r="M201" s="20">
        <v>533.75</v>
      </c>
      <c r="N201" s="32">
        <v>21</v>
      </c>
      <c r="O201" s="21" t="s">
        <v>134</v>
      </c>
      <c r="P201" s="22">
        <v>2021</v>
      </c>
      <c r="Q201" s="19">
        <f t="shared" si="21"/>
        <v>64.05</v>
      </c>
      <c r="R201" s="20">
        <f t="shared" si="22"/>
        <v>15.25</v>
      </c>
      <c r="S201" s="20">
        <f t="shared" si="23"/>
        <v>106.75</v>
      </c>
      <c r="T201" s="33">
        <f t="shared" si="24"/>
        <v>0.2</v>
      </c>
      <c r="U201" s="21" t="str">
        <f>IF([1]!Tabla1[[#This Row],[Total Buying Value]]&gt;=((2/3)*MAX([1]!Tabla1[Total Buying Value])),"Grande",IF([1]!Tabla1[[#This Row],[Total Buying Value]]&lt;=((1/3)*MAX([1]!Tabla1[Total Buying Value])),"Pequeña","Mediana"))</f>
        <v>Pequeña</v>
      </c>
      <c r="V201" s="22" t="b">
        <f t="shared" si="25"/>
        <v>1</v>
      </c>
      <c r="W201" s="21" t="str">
        <f t="shared" si="26"/>
        <v>Sep2021</v>
      </c>
      <c r="X201" s="21" t="str">
        <f t="shared" si="27"/>
        <v>44460P0020</v>
      </c>
      <c r="AA201" s="5"/>
      <c r="AK201" s="3"/>
    </row>
    <row r="202" spans="1:37">
      <c r="A202" s="34">
        <v>44461</v>
      </c>
      <c r="B202" s="25" t="s">
        <v>37</v>
      </c>
      <c r="C202" s="35">
        <v>2</v>
      </c>
      <c r="D202" s="25" t="s">
        <v>71</v>
      </c>
      <c r="E202" s="25" t="s">
        <v>138</v>
      </c>
      <c r="F202" s="36">
        <v>0.01</v>
      </c>
      <c r="G202" s="25" t="s">
        <v>87</v>
      </c>
      <c r="H202" s="25" t="s">
        <v>118</v>
      </c>
      <c r="I202" s="12" t="s">
        <v>123</v>
      </c>
      <c r="J202" s="24">
        <v>90</v>
      </c>
      <c r="K202" s="24">
        <v>115.2</v>
      </c>
      <c r="L202" s="24">
        <v>180</v>
      </c>
      <c r="M202" s="24">
        <v>230.4</v>
      </c>
      <c r="N202" s="35">
        <v>22</v>
      </c>
      <c r="O202" s="25" t="s">
        <v>134</v>
      </c>
      <c r="P202" s="12">
        <v>2021</v>
      </c>
      <c r="Q202" s="23">
        <f t="shared" si="21"/>
        <v>2.3040000000000003</v>
      </c>
      <c r="R202" s="24">
        <f t="shared" si="22"/>
        <v>25.200000000000003</v>
      </c>
      <c r="S202" s="24">
        <f t="shared" si="23"/>
        <v>50.400000000000006</v>
      </c>
      <c r="T202" s="36">
        <f t="shared" si="24"/>
        <v>0.21875000000000003</v>
      </c>
      <c r="U202" s="25" t="str">
        <f>IF([1]!Tabla1[[#This Row],[Total Buying Value]]&gt;=((2/3)*MAX([1]!Tabla1[Total Buying Value])),"Grande",IF([1]!Tabla1[[#This Row],[Total Buying Value]]&lt;=((1/3)*MAX([1]!Tabla1[Total Buying Value])),"Pequeña","Mediana"))</f>
        <v>Grande</v>
      </c>
      <c r="V202" s="12" t="b">
        <f t="shared" si="25"/>
        <v>1</v>
      </c>
      <c r="W202" s="25" t="str">
        <f t="shared" si="26"/>
        <v>Sep2021</v>
      </c>
      <c r="X202" s="25" t="str">
        <f t="shared" si="27"/>
        <v>44461P0040</v>
      </c>
      <c r="AA202" s="5"/>
      <c r="AK202" s="3"/>
    </row>
    <row r="203" spans="1:37">
      <c r="A203" s="31">
        <v>44461</v>
      </c>
      <c r="B203" s="21" t="s">
        <v>49</v>
      </c>
      <c r="C203" s="32">
        <v>4</v>
      </c>
      <c r="D203" s="21" t="s">
        <v>70</v>
      </c>
      <c r="E203" s="21" t="s">
        <v>138</v>
      </c>
      <c r="F203" s="33">
        <v>0.32</v>
      </c>
      <c r="G203" s="21" t="s">
        <v>101</v>
      </c>
      <c r="H203" s="21" t="s">
        <v>119</v>
      </c>
      <c r="I203" s="22" t="s">
        <v>123</v>
      </c>
      <c r="J203" s="20">
        <v>105</v>
      </c>
      <c r="K203" s="20">
        <v>142.80000000000001</v>
      </c>
      <c r="L203" s="20">
        <v>420</v>
      </c>
      <c r="M203" s="20">
        <v>571.20000000000005</v>
      </c>
      <c r="N203" s="32">
        <v>22</v>
      </c>
      <c r="O203" s="21" t="s">
        <v>134</v>
      </c>
      <c r="P203" s="22">
        <v>2021</v>
      </c>
      <c r="Q203" s="19">
        <f t="shared" si="21"/>
        <v>182.78400000000002</v>
      </c>
      <c r="R203" s="20">
        <f t="shared" si="22"/>
        <v>37.800000000000011</v>
      </c>
      <c r="S203" s="20">
        <f t="shared" si="23"/>
        <v>151.20000000000005</v>
      </c>
      <c r="T203" s="33">
        <f t="shared" si="24"/>
        <v>0.26470588235294124</v>
      </c>
      <c r="U203" s="21" t="str">
        <f>IF([1]!Tabla1[[#This Row],[Total Buying Value]]&gt;=((2/3)*MAX([1]!Tabla1[Total Buying Value])),"Grande",IF([1]!Tabla1[[#This Row],[Total Buying Value]]&lt;=((1/3)*MAX([1]!Tabla1[Total Buying Value])),"Pequeña","Mediana"))</f>
        <v>Pequeña</v>
      </c>
      <c r="V203" s="22" t="b">
        <f t="shared" si="25"/>
        <v>1</v>
      </c>
      <c r="W203" s="21" t="str">
        <f t="shared" si="26"/>
        <v>Sep2021</v>
      </c>
      <c r="X203" s="21" t="str">
        <f t="shared" si="27"/>
        <v>44461P0002</v>
      </c>
      <c r="AA203" s="5"/>
      <c r="AK203" s="3"/>
    </row>
    <row r="204" spans="1:37">
      <c r="A204" s="34">
        <v>44462</v>
      </c>
      <c r="B204" s="25" t="s">
        <v>50</v>
      </c>
      <c r="C204" s="35">
        <v>12</v>
      </c>
      <c r="D204" s="25" t="s">
        <v>70</v>
      </c>
      <c r="E204" s="25" t="s">
        <v>138</v>
      </c>
      <c r="F204" s="36">
        <v>0.26</v>
      </c>
      <c r="G204" s="25" t="s">
        <v>102</v>
      </c>
      <c r="H204" s="25" t="s">
        <v>120</v>
      </c>
      <c r="I204" s="12" t="s">
        <v>125</v>
      </c>
      <c r="J204" s="24">
        <v>37</v>
      </c>
      <c r="K204" s="24">
        <v>49.21</v>
      </c>
      <c r="L204" s="24">
        <v>444</v>
      </c>
      <c r="M204" s="24">
        <v>590.52</v>
      </c>
      <c r="N204" s="35">
        <v>23</v>
      </c>
      <c r="O204" s="25" t="s">
        <v>134</v>
      </c>
      <c r="P204" s="12">
        <v>2021</v>
      </c>
      <c r="Q204" s="23">
        <f t="shared" si="21"/>
        <v>153.5352</v>
      </c>
      <c r="R204" s="24">
        <f t="shared" si="22"/>
        <v>12.21</v>
      </c>
      <c r="S204" s="24">
        <f t="shared" si="23"/>
        <v>146.52000000000001</v>
      </c>
      <c r="T204" s="36">
        <f t="shared" si="24"/>
        <v>0.24812030075187971</v>
      </c>
      <c r="U204" s="25" t="str">
        <f>IF([1]!Tabla1[[#This Row],[Total Buying Value]]&gt;=((2/3)*MAX([1]!Tabla1[Total Buying Value])),"Grande",IF([1]!Tabla1[[#This Row],[Total Buying Value]]&lt;=((1/3)*MAX([1]!Tabla1[Total Buying Value])),"Pequeña","Mediana"))</f>
        <v>Pequeña</v>
      </c>
      <c r="V204" s="12" t="b">
        <f t="shared" si="25"/>
        <v>1</v>
      </c>
      <c r="W204" s="25" t="str">
        <f t="shared" si="26"/>
        <v>Sep2021</v>
      </c>
      <c r="X204" s="25" t="str">
        <f t="shared" si="27"/>
        <v>44462P0018</v>
      </c>
      <c r="AA204" s="5"/>
      <c r="AK204" s="3"/>
    </row>
    <row r="205" spans="1:37">
      <c r="A205" s="31">
        <v>44462</v>
      </c>
      <c r="B205" s="21" t="s">
        <v>52</v>
      </c>
      <c r="C205" s="32">
        <v>7</v>
      </c>
      <c r="D205" s="21" t="s">
        <v>71</v>
      </c>
      <c r="E205" s="21" t="s">
        <v>71</v>
      </c>
      <c r="F205" s="33">
        <v>0.34</v>
      </c>
      <c r="G205" s="21" t="s">
        <v>104</v>
      </c>
      <c r="H205" s="21" t="s">
        <v>117</v>
      </c>
      <c r="I205" s="22" t="s">
        <v>122</v>
      </c>
      <c r="J205" s="20">
        <v>126</v>
      </c>
      <c r="K205" s="20">
        <v>162.54</v>
      </c>
      <c r="L205" s="20">
        <v>882</v>
      </c>
      <c r="M205" s="20">
        <v>1137.78</v>
      </c>
      <c r="N205" s="32">
        <v>23</v>
      </c>
      <c r="O205" s="21" t="s">
        <v>134</v>
      </c>
      <c r="P205" s="22">
        <v>2021</v>
      </c>
      <c r="Q205" s="19">
        <f t="shared" si="21"/>
        <v>386.84520000000003</v>
      </c>
      <c r="R205" s="20">
        <f t="shared" si="22"/>
        <v>36.539999999999992</v>
      </c>
      <c r="S205" s="20">
        <f t="shared" si="23"/>
        <v>255.77999999999994</v>
      </c>
      <c r="T205" s="33">
        <f t="shared" si="24"/>
        <v>0.22480620155038755</v>
      </c>
      <c r="U205" s="21" t="str">
        <f>IF([1]!Tabla1[[#This Row],[Total Buying Value]]&gt;=((2/3)*MAX([1]!Tabla1[Total Buying Value])),"Grande",IF([1]!Tabla1[[#This Row],[Total Buying Value]]&lt;=((1/3)*MAX([1]!Tabla1[Total Buying Value])),"Pequeña","Mediana"))</f>
        <v>Pequeña</v>
      </c>
      <c r="V205" s="22" t="b">
        <f t="shared" si="25"/>
        <v>0</v>
      </c>
      <c r="W205" s="21" t="str">
        <f t="shared" si="26"/>
        <v>Sep2021</v>
      </c>
      <c r="X205" s="21" t="str">
        <f t="shared" si="27"/>
        <v>44462P0021</v>
      </c>
      <c r="AA205" s="5"/>
      <c r="AK205" s="3"/>
    </row>
    <row r="206" spans="1:37">
      <c r="A206" s="34">
        <v>44466</v>
      </c>
      <c r="B206" s="25" t="s">
        <v>33</v>
      </c>
      <c r="C206" s="35">
        <v>1</v>
      </c>
      <c r="D206" s="25" t="s">
        <v>70</v>
      </c>
      <c r="E206" s="25" t="s">
        <v>138</v>
      </c>
      <c r="F206" s="36">
        <v>0.48</v>
      </c>
      <c r="G206" s="25" t="s">
        <v>83</v>
      </c>
      <c r="H206" s="25" t="s">
        <v>121</v>
      </c>
      <c r="I206" s="12" t="s">
        <v>124</v>
      </c>
      <c r="J206" s="24">
        <v>55</v>
      </c>
      <c r="K206" s="24">
        <v>58.3</v>
      </c>
      <c r="L206" s="24">
        <v>55</v>
      </c>
      <c r="M206" s="24">
        <v>58.3</v>
      </c>
      <c r="N206" s="35">
        <v>27</v>
      </c>
      <c r="O206" s="25" t="s">
        <v>134</v>
      </c>
      <c r="P206" s="12">
        <v>2021</v>
      </c>
      <c r="Q206" s="23">
        <f t="shared" si="21"/>
        <v>27.983999999999998</v>
      </c>
      <c r="R206" s="24">
        <f t="shared" si="22"/>
        <v>3.2999999999999972</v>
      </c>
      <c r="S206" s="24">
        <f t="shared" si="23"/>
        <v>3.2999999999999972</v>
      </c>
      <c r="T206" s="36">
        <f t="shared" si="24"/>
        <v>5.6603773584905613E-2</v>
      </c>
      <c r="U206" s="25" t="str">
        <f>IF([1]!Tabla1[[#This Row],[Total Buying Value]]&gt;=((2/3)*MAX([1]!Tabla1[Total Buying Value])),"Grande",IF([1]!Tabla1[[#This Row],[Total Buying Value]]&lt;=((1/3)*MAX([1]!Tabla1[Total Buying Value])),"Pequeña","Mediana"))</f>
        <v>Pequeña</v>
      </c>
      <c r="V206" s="12" t="b">
        <f t="shared" si="25"/>
        <v>1</v>
      </c>
      <c r="W206" s="25" t="str">
        <f t="shared" si="26"/>
        <v>Sep2021</v>
      </c>
      <c r="X206" s="25" t="str">
        <f t="shared" si="27"/>
        <v>44466P0034</v>
      </c>
      <c r="AA206" s="5"/>
      <c r="AK206" s="3"/>
    </row>
    <row r="207" spans="1:37">
      <c r="A207" s="34">
        <v>44469</v>
      </c>
      <c r="B207" s="25" t="s">
        <v>35</v>
      </c>
      <c r="C207" s="35">
        <v>5</v>
      </c>
      <c r="D207" s="25" t="s">
        <v>71</v>
      </c>
      <c r="E207" s="25" t="s">
        <v>71</v>
      </c>
      <c r="F207" s="36">
        <v>0.47</v>
      </c>
      <c r="G207" s="25" t="s">
        <v>85</v>
      </c>
      <c r="H207" s="25" t="s">
        <v>119</v>
      </c>
      <c r="I207" s="12" t="s">
        <v>123</v>
      </c>
      <c r="J207" s="24">
        <v>75</v>
      </c>
      <c r="K207" s="24">
        <v>85.5</v>
      </c>
      <c r="L207" s="24">
        <v>375</v>
      </c>
      <c r="M207" s="24">
        <v>427.5</v>
      </c>
      <c r="N207" s="35">
        <v>30</v>
      </c>
      <c r="O207" s="25" t="s">
        <v>134</v>
      </c>
      <c r="P207" s="12">
        <v>2021</v>
      </c>
      <c r="Q207" s="23">
        <f t="shared" si="21"/>
        <v>200.92499999999998</v>
      </c>
      <c r="R207" s="24">
        <f t="shared" si="22"/>
        <v>10.5</v>
      </c>
      <c r="S207" s="24">
        <f t="shared" si="23"/>
        <v>52.5</v>
      </c>
      <c r="T207" s="36">
        <f t="shared" si="24"/>
        <v>0.12280701754385964</v>
      </c>
      <c r="U207" s="25" t="str">
        <f>IF([1]!Tabla1[[#This Row],[Total Buying Value]]&gt;=((2/3)*MAX([1]!Tabla1[Total Buying Value])),"Grande",IF([1]!Tabla1[[#This Row],[Total Buying Value]]&lt;=((1/3)*MAX([1]!Tabla1[Total Buying Value])),"Pequeña","Mediana"))</f>
        <v>Pequeña</v>
      </c>
      <c r="V207" s="12" t="b">
        <f t="shared" si="25"/>
        <v>0</v>
      </c>
      <c r="W207" s="25" t="str">
        <f t="shared" si="26"/>
        <v>Sep2021</v>
      </c>
      <c r="X207" s="25" t="str">
        <f t="shared" si="27"/>
        <v>44469P0006</v>
      </c>
      <c r="AA207" s="5"/>
      <c r="AK207" s="3"/>
    </row>
    <row r="208" spans="1:37">
      <c r="A208" s="31">
        <v>44469</v>
      </c>
      <c r="B208" s="21" t="s">
        <v>29</v>
      </c>
      <c r="C208" s="32">
        <v>9</v>
      </c>
      <c r="D208" s="21" t="s">
        <v>71</v>
      </c>
      <c r="E208" s="21" t="s">
        <v>71</v>
      </c>
      <c r="F208" s="33">
        <v>0.5</v>
      </c>
      <c r="G208" s="21" t="s">
        <v>113</v>
      </c>
      <c r="H208" s="21" t="s">
        <v>120</v>
      </c>
      <c r="I208" s="22" t="s">
        <v>123</v>
      </c>
      <c r="J208" s="20">
        <v>112</v>
      </c>
      <c r="K208" s="20">
        <v>146.72</v>
      </c>
      <c r="L208" s="20">
        <v>1008</v>
      </c>
      <c r="M208" s="20">
        <v>1320.48</v>
      </c>
      <c r="N208" s="32">
        <v>30</v>
      </c>
      <c r="O208" s="21" t="s">
        <v>134</v>
      </c>
      <c r="P208" s="22">
        <v>2021</v>
      </c>
      <c r="Q208" s="19">
        <f t="shared" si="21"/>
        <v>660.24</v>
      </c>
      <c r="R208" s="20">
        <f t="shared" si="22"/>
        <v>34.72</v>
      </c>
      <c r="S208" s="20">
        <f t="shared" si="23"/>
        <v>312.48</v>
      </c>
      <c r="T208" s="33">
        <f t="shared" si="24"/>
        <v>0.23664122137404581</v>
      </c>
      <c r="U208" s="21" t="str">
        <f>IF([1]!Tabla1[[#This Row],[Total Buying Value]]&gt;=((2/3)*MAX([1]!Tabla1[Total Buying Value])),"Grande",IF([1]!Tabla1[[#This Row],[Total Buying Value]]&lt;=((1/3)*MAX([1]!Tabla1[Total Buying Value])),"Pequeña","Mediana"))</f>
        <v>Mediana</v>
      </c>
      <c r="V208" s="22" t="b">
        <f t="shared" si="25"/>
        <v>0</v>
      </c>
      <c r="W208" s="21" t="str">
        <f t="shared" si="26"/>
        <v>Sep2021</v>
      </c>
      <c r="X208" s="21" t="str">
        <f t="shared" si="27"/>
        <v>44469P0014</v>
      </c>
      <c r="AA208" s="5"/>
      <c r="AK208" s="3"/>
    </row>
    <row r="209" spans="1:37">
      <c r="A209" s="31">
        <v>44470</v>
      </c>
      <c r="B209" s="21" t="s">
        <v>48</v>
      </c>
      <c r="C209" s="32">
        <v>14</v>
      </c>
      <c r="D209" s="21" t="s">
        <v>71</v>
      </c>
      <c r="E209" s="21" t="s">
        <v>138</v>
      </c>
      <c r="F209" s="33">
        <v>0.14000000000000001</v>
      </c>
      <c r="G209" s="21" t="s">
        <v>99</v>
      </c>
      <c r="H209" s="21" t="s">
        <v>121</v>
      </c>
      <c r="I209" s="22" t="s">
        <v>122</v>
      </c>
      <c r="J209" s="20">
        <v>148</v>
      </c>
      <c r="K209" s="20">
        <v>201.28</v>
      </c>
      <c r="L209" s="20">
        <v>2072</v>
      </c>
      <c r="M209" s="20">
        <v>2817.92</v>
      </c>
      <c r="N209" s="32">
        <v>1</v>
      </c>
      <c r="O209" s="21" t="s">
        <v>135</v>
      </c>
      <c r="P209" s="22">
        <v>2021</v>
      </c>
      <c r="Q209" s="19">
        <f t="shared" si="21"/>
        <v>394.50880000000006</v>
      </c>
      <c r="R209" s="20">
        <f t="shared" si="22"/>
        <v>53.28</v>
      </c>
      <c r="S209" s="20">
        <f t="shared" si="23"/>
        <v>745.92000000000007</v>
      </c>
      <c r="T209" s="33">
        <f t="shared" si="24"/>
        <v>0.26470588235294118</v>
      </c>
      <c r="U209" s="21" t="str">
        <f>IF([1]!Tabla1[[#This Row],[Total Buying Value]]&gt;=((2/3)*MAX([1]!Tabla1[Total Buying Value])),"Grande",IF([1]!Tabla1[[#This Row],[Total Buying Value]]&lt;=((1/3)*MAX([1]!Tabla1[Total Buying Value])),"Pequeña","Mediana"))</f>
        <v>Mediana</v>
      </c>
      <c r="V209" s="22" t="b">
        <f t="shared" si="25"/>
        <v>1</v>
      </c>
      <c r="W209" s="21" t="str">
        <f t="shared" si="26"/>
        <v>Oct2021</v>
      </c>
      <c r="X209" s="21" t="str">
        <f t="shared" si="27"/>
        <v>44470P0030</v>
      </c>
      <c r="AA209" s="5"/>
      <c r="AK209" s="3"/>
    </row>
    <row r="210" spans="1:37">
      <c r="A210" s="34">
        <v>44471</v>
      </c>
      <c r="B210" s="25" t="s">
        <v>29</v>
      </c>
      <c r="C210" s="35">
        <v>15</v>
      </c>
      <c r="D210" s="25" t="s">
        <v>70</v>
      </c>
      <c r="E210" s="25" t="s">
        <v>71</v>
      </c>
      <c r="F210" s="36">
        <v>0.28000000000000003</v>
      </c>
      <c r="G210" s="25" t="s">
        <v>113</v>
      </c>
      <c r="H210" s="25" t="s">
        <v>120</v>
      </c>
      <c r="I210" s="12" t="s">
        <v>123</v>
      </c>
      <c r="J210" s="24">
        <v>112</v>
      </c>
      <c r="K210" s="24">
        <v>146.72</v>
      </c>
      <c r="L210" s="24">
        <v>1680</v>
      </c>
      <c r="M210" s="24">
        <v>2200.8000000000002</v>
      </c>
      <c r="N210" s="35">
        <v>2</v>
      </c>
      <c r="O210" s="25" t="s">
        <v>135</v>
      </c>
      <c r="P210" s="12">
        <v>2021</v>
      </c>
      <c r="Q210" s="23">
        <f t="shared" si="21"/>
        <v>616.22400000000016</v>
      </c>
      <c r="R210" s="24">
        <f t="shared" si="22"/>
        <v>34.72</v>
      </c>
      <c r="S210" s="24">
        <f t="shared" si="23"/>
        <v>520.79999999999995</v>
      </c>
      <c r="T210" s="36">
        <f t="shared" si="24"/>
        <v>0.23664122137404575</v>
      </c>
      <c r="U210" s="25" t="str">
        <f>IF([1]!Tabla1[[#This Row],[Total Buying Value]]&gt;=((2/3)*MAX([1]!Tabla1[Total Buying Value])),"Grande",IF([1]!Tabla1[[#This Row],[Total Buying Value]]&lt;=((1/3)*MAX([1]!Tabla1[Total Buying Value])),"Pequeña","Mediana"))</f>
        <v>Pequeña</v>
      </c>
      <c r="V210" s="12" t="b">
        <f t="shared" si="25"/>
        <v>0</v>
      </c>
      <c r="W210" s="25" t="str">
        <f t="shared" si="26"/>
        <v>Oct2021</v>
      </c>
      <c r="X210" s="25" t="str">
        <f t="shared" si="27"/>
        <v>44471P0014</v>
      </c>
      <c r="AA210" s="5"/>
      <c r="AK210" s="3"/>
    </row>
    <row r="211" spans="1:37">
      <c r="A211" s="31">
        <v>44472</v>
      </c>
      <c r="B211" s="21" t="s">
        <v>60</v>
      </c>
      <c r="C211" s="32">
        <v>9</v>
      </c>
      <c r="D211" s="21" t="s">
        <v>70</v>
      </c>
      <c r="E211" s="21" t="s">
        <v>71</v>
      </c>
      <c r="F211" s="33">
        <v>0.21</v>
      </c>
      <c r="G211" s="21" t="s">
        <v>112</v>
      </c>
      <c r="H211" s="21" t="s">
        <v>120</v>
      </c>
      <c r="I211" s="22" t="s">
        <v>122</v>
      </c>
      <c r="J211" s="20">
        <v>150</v>
      </c>
      <c r="K211" s="20">
        <v>210</v>
      </c>
      <c r="L211" s="20">
        <v>1350</v>
      </c>
      <c r="M211" s="20">
        <v>1890</v>
      </c>
      <c r="N211" s="32">
        <v>3</v>
      </c>
      <c r="O211" s="21" t="s">
        <v>135</v>
      </c>
      <c r="P211" s="22">
        <v>2021</v>
      </c>
      <c r="Q211" s="19">
        <f t="shared" si="21"/>
        <v>396.9</v>
      </c>
      <c r="R211" s="20">
        <f t="shared" si="22"/>
        <v>60</v>
      </c>
      <c r="S211" s="20">
        <f t="shared" si="23"/>
        <v>540</v>
      </c>
      <c r="T211" s="33">
        <f t="shared" si="24"/>
        <v>0.2857142857142857</v>
      </c>
      <c r="U211" s="21" t="str">
        <f>IF([1]!Tabla1[[#This Row],[Total Buying Value]]&gt;=((2/3)*MAX([1]!Tabla1[Total Buying Value])),"Grande",IF([1]!Tabla1[[#This Row],[Total Buying Value]]&lt;=((1/3)*MAX([1]!Tabla1[Total Buying Value])),"Pequeña","Mediana"))</f>
        <v>Grande</v>
      </c>
      <c r="V211" s="22" t="b">
        <f t="shared" si="25"/>
        <v>0</v>
      </c>
      <c r="W211" s="21" t="str">
        <f t="shared" si="26"/>
        <v>Oct2021</v>
      </c>
      <c r="X211" s="21" t="str">
        <f t="shared" si="27"/>
        <v>44472P0019</v>
      </c>
      <c r="AA211" s="5"/>
      <c r="AK211" s="3"/>
    </row>
    <row r="212" spans="1:37">
      <c r="A212" s="34">
        <v>44475</v>
      </c>
      <c r="B212" s="25" t="s">
        <v>24</v>
      </c>
      <c r="C212" s="35">
        <v>1</v>
      </c>
      <c r="D212" s="25" t="s">
        <v>70</v>
      </c>
      <c r="E212" s="25" t="s">
        <v>71</v>
      </c>
      <c r="F212" s="36">
        <v>0.17</v>
      </c>
      <c r="G212" s="25" t="s">
        <v>77</v>
      </c>
      <c r="H212" s="25" t="s">
        <v>121</v>
      </c>
      <c r="I212" s="12" t="s">
        <v>125</v>
      </c>
      <c r="J212" s="24">
        <v>5</v>
      </c>
      <c r="K212" s="24">
        <v>6.7</v>
      </c>
      <c r="L212" s="24">
        <v>5</v>
      </c>
      <c r="M212" s="24">
        <v>6.7</v>
      </c>
      <c r="N212" s="35">
        <v>6</v>
      </c>
      <c r="O212" s="25" t="s">
        <v>135</v>
      </c>
      <c r="P212" s="12">
        <v>2021</v>
      </c>
      <c r="Q212" s="23">
        <f t="shared" si="21"/>
        <v>1.139</v>
      </c>
      <c r="R212" s="24">
        <f t="shared" si="22"/>
        <v>1.7000000000000002</v>
      </c>
      <c r="S212" s="24">
        <f t="shared" si="23"/>
        <v>1.7000000000000002</v>
      </c>
      <c r="T212" s="36">
        <f t="shared" si="24"/>
        <v>0.2537313432835821</v>
      </c>
      <c r="U212" s="25" t="str">
        <f>IF([1]!Tabla1[[#This Row],[Total Buying Value]]&gt;=((2/3)*MAX([1]!Tabla1[Total Buying Value])),"Grande",IF([1]!Tabla1[[#This Row],[Total Buying Value]]&lt;=((1/3)*MAX([1]!Tabla1[Total Buying Value])),"Pequeña","Mediana"))</f>
        <v>Grande</v>
      </c>
      <c r="V212" s="12" t="b">
        <f t="shared" si="25"/>
        <v>0</v>
      </c>
      <c r="W212" s="25" t="str">
        <f t="shared" si="26"/>
        <v>Oct2021</v>
      </c>
      <c r="X212" s="25" t="str">
        <f t="shared" si="27"/>
        <v>44475P0035</v>
      </c>
      <c r="AA212" s="5"/>
      <c r="AK212" s="3"/>
    </row>
    <row r="213" spans="1:37">
      <c r="A213" s="31">
        <v>44475</v>
      </c>
      <c r="B213" s="21" t="s">
        <v>63</v>
      </c>
      <c r="C213" s="32">
        <v>12</v>
      </c>
      <c r="D213" s="21" t="s">
        <v>71</v>
      </c>
      <c r="E213" s="21" t="s">
        <v>71</v>
      </c>
      <c r="F213" s="33">
        <v>0.53</v>
      </c>
      <c r="G213" s="21" t="s">
        <v>116</v>
      </c>
      <c r="H213" s="21" t="s">
        <v>121</v>
      </c>
      <c r="I213" s="22" t="s">
        <v>123</v>
      </c>
      <c r="J213" s="20">
        <v>90</v>
      </c>
      <c r="K213" s="20">
        <v>96.3</v>
      </c>
      <c r="L213" s="20">
        <v>1080</v>
      </c>
      <c r="M213" s="20">
        <v>1155.5999999999999</v>
      </c>
      <c r="N213" s="32">
        <v>6</v>
      </c>
      <c r="O213" s="21" t="s">
        <v>135</v>
      </c>
      <c r="P213" s="22">
        <v>2021</v>
      </c>
      <c r="Q213" s="19">
        <f t="shared" si="21"/>
        <v>612.46799999999996</v>
      </c>
      <c r="R213" s="20">
        <f t="shared" si="22"/>
        <v>6.2999999999999972</v>
      </c>
      <c r="S213" s="20">
        <f t="shared" si="23"/>
        <v>75.599999999999966</v>
      </c>
      <c r="T213" s="33">
        <f t="shared" si="24"/>
        <v>6.5420560747663531E-2</v>
      </c>
      <c r="U213" s="21" t="str">
        <f>IF([1]!Tabla1[[#This Row],[Total Buying Value]]&gt;=((2/3)*MAX([1]!Tabla1[Total Buying Value])),"Grande",IF([1]!Tabla1[[#This Row],[Total Buying Value]]&lt;=((1/3)*MAX([1]!Tabla1[Total Buying Value])),"Pequeña","Mediana"))</f>
        <v>Mediana</v>
      </c>
      <c r="V213" s="22" t="b">
        <f t="shared" si="25"/>
        <v>0</v>
      </c>
      <c r="W213" s="21" t="str">
        <f t="shared" si="26"/>
        <v>Oct2021</v>
      </c>
      <c r="X213" s="21" t="str">
        <f t="shared" si="27"/>
        <v>44475P0036</v>
      </c>
      <c r="AA213" s="5"/>
      <c r="AK213" s="3"/>
    </row>
    <row r="214" spans="1:37">
      <c r="A214" s="34">
        <v>44476</v>
      </c>
      <c r="B214" s="25" t="s">
        <v>62</v>
      </c>
      <c r="C214" s="35">
        <v>6</v>
      </c>
      <c r="D214" s="25" t="s">
        <v>70</v>
      </c>
      <c r="E214" s="25" t="s">
        <v>138</v>
      </c>
      <c r="F214" s="36">
        <v>0.16</v>
      </c>
      <c r="G214" s="25" t="s">
        <v>115</v>
      </c>
      <c r="H214" s="25" t="s">
        <v>121</v>
      </c>
      <c r="I214" s="12" t="s">
        <v>125</v>
      </c>
      <c r="J214" s="24">
        <v>18</v>
      </c>
      <c r="K214" s="24">
        <v>24.66</v>
      </c>
      <c r="L214" s="24">
        <v>108</v>
      </c>
      <c r="M214" s="24">
        <v>147.96</v>
      </c>
      <c r="N214" s="35">
        <v>7</v>
      </c>
      <c r="O214" s="25" t="s">
        <v>135</v>
      </c>
      <c r="P214" s="12">
        <v>2021</v>
      </c>
      <c r="Q214" s="23">
        <f t="shared" si="21"/>
        <v>23.6736</v>
      </c>
      <c r="R214" s="24">
        <f t="shared" si="22"/>
        <v>6.66</v>
      </c>
      <c r="S214" s="24">
        <f t="shared" si="23"/>
        <v>39.96</v>
      </c>
      <c r="T214" s="36">
        <f t="shared" si="24"/>
        <v>0.27007299270072993</v>
      </c>
      <c r="U214" s="25" t="str">
        <f>IF([1]!Tabla1[[#This Row],[Total Buying Value]]&gt;=((2/3)*MAX([1]!Tabla1[Total Buying Value])),"Grande",IF([1]!Tabla1[[#This Row],[Total Buying Value]]&lt;=((1/3)*MAX([1]!Tabla1[Total Buying Value])),"Pequeña","Mediana"))</f>
        <v>Pequeña</v>
      </c>
      <c r="V214" s="12" t="b">
        <f t="shared" si="25"/>
        <v>1</v>
      </c>
      <c r="W214" s="25" t="str">
        <f t="shared" si="26"/>
        <v>Oct2021</v>
      </c>
      <c r="X214" s="25" t="str">
        <f t="shared" si="27"/>
        <v>44476P0026</v>
      </c>
      <c r="AA214" s="5"/>
      <c r="AK214" s="3"/>
    </row>
    <row r="215" spans="1:37">
      <c r="A215" s="31">
        <v>44478</v>
      </c>
      <c r="B215" s="21" t="s">
        <v>21</v>
      </c>
      <c r="C215" s="32">
        <v>5</v>
      </c>
      <c r="D215" s="21" t="s">
        <v>70</v>
      </c>
      <c r="E215" s="21" t="s">
        <v>138</v>
      </c>
      <c r="F215" s="33">
        <v>0.24</v>
      </c>
      <c r="G215" s="21" t="s">
        <v>74</v>
      </c>
      <c r="H215" s="21" t="s">
        <v>118</v>
      </c>
      <c r="I215" s="22" t="s">
        <v>123</v>
      </c>
      <c r="J215" s="20">
        <v>72</v>
      </c>
      <c r="K215" s="20">
        <v>79.92</v>
      </c>
      <c r="L215" s="20">
        <v>360</v>
      </c>
      <c r="M215" s="20">
        <v>399.6</v>
      </c>
      <c r="N215" s="32">
        <v>9</v>
      </c>
      <c r="O215" s="21" t="s">
        <v>135</v>
      </c>
      <c r="P215" s="22">
        <v>2021</v>
      </c>
      <c r="Q215" s="19">
        <f t="shared" si="21"/>
        <v>95.903999999999996</v>
      </c>
      <c r="R215" s="20">
        <f t="shared" si="22"/>
        <v>7.9200000000000017</v>
      </c>
      <c r="S215" s="20">
        <f t="shared" si="23"/>
        <v>39.600000000000009</v>
      </c>
      <c r="T215" s="33">
        <f t="shared" si="24"/>
        <v>9.9099099099099114E-2</v>
      </c>
      <c r="U215" s="21" t="str">
        <f>IF([1]!Tabla1[[#This Row],[Total Buying Value]]&gt;=((2/3)*MAX([1]!Tabla1[Total Buying Value])),"Grande",IF([1]!Tabla1[[#This Row],[Total Buying Value]]&lt;=((1/3)*MAX([1]!Tabla1[Total Buying Value])),"Pequeña","Mediana"))</f>
        <v>Mediana</v>
      </c>
      <c r="V215" s="22" t="b">
        <f t="shared" si="25"/>
        <v>1</v>
      </c>
      <c r="W215" s="21" t="str">
        <f t="shared" si="26"/>
        <v>Oct2021</v>
      </c>
      <c r="X215" s="21" t="str">
        <f t="shared" si="27"/>
        <v>44478P0038</v>
      </c>
      <c r="AA215" s="5"/>
      <c r="AK215" s="3"/>
    </row>
    <row r="216" spans="1:37">
      <c r="A216" s="34">
        <v>44478</v>
      </c>
      <c r="B216" s="25" t="s">
        <v>38</v>
      </c>
      <c r="C216" s="35">
        <v>11</v>
      </c>
      <c r="D216" s="25" t="s">
        <v>71</v>
      </c>
      <c r="E216" s="25" t="s">
        <v>138</v>
      </c>
      <c r="F216" s="36">
        <v>0.13</v>
      </c>
      <c r="G216" s="25" t="s">
        <v>88</v>
      </c>
      <c r="H216" s="25" t="s">
        <v>121</v>
      </c>
      <c r="I216" s="12" t="s">
        <v>123</v>
      </c>
      <c r="J216" s="24">
        <v>89</v>
      </c>
      <c r="K216" s="24">
        <v>117.48</v>
      </c>
      <c r="L216" s="24">
        <v>979</v>
      </c>
      <c r="M216" s="24">
        <v>1292.28</v>
      </c>
      <c r="N216" s="35">
        <v>9</v>
      </c>
      <c r="O216" s="25" t="s">
        <v>135</v>
      </c>
      <c r="P216" s="12">
        <v>2021</v>
      </c>
      <c r="Q216" s="23">
        <f t="shared" si="21"/>
        <v>167.99639999999999</v>
      </c>
      <c r="R216" s="24">
        <f t="shared" si="22"/>
        <v>28.480000000000004</v>
      </c>
      <c r="S216" s="24">
        <f t="shared" si="23"/>
        <v>313.28000000000003</v>
      </c>
      <c r="T216" s="36">
        <f t="shared" si="24"/>
        <v>0.24242424242424246</v>
      </c>
      <c r="U216" s="25" t="str">
        <f>IF([1]!Tabla1[[#This Row],[Total Buying Value]]&gt;=((2/3)*MAX([1]!Tabla1[Total Buying Value])),"Grande",IF([1]!Tabla1[[#This Row],[Total Buying Value]]&lt;=((1/3)*MAX([1]!Tabla1[Total Buying Value])),"Pequeña","Mediana"))</f>
        <v>Pequeña</v>
      </c>
      <c r="V216" s="12" t="b">
        <f t="shared" si="25"/>
        <v>1</v>
      </c>
      <c r="W216" s="25" t="str">
        <f t="shared" si="26"/>
        <v>Oct2021</v>
      </c>
      <c r="X216" s="25" t="str">
        <f t="shared" si="27"/>
        <v>44478P0032</v>
      </c>
      <c r="AA216" s="5"/>
      <c r="AK216" s="3"/>
    </row>
    <row r="217" spans="1:37">
      <c r="A217" s="31">
        <v>44479</v>
      </c>
      <c r="B217" s="21" t="s">
        <v>24</v>
      </c>
      <c r="C217" s="32">
        <v>14</v>
      </c>
      <c r="D217" s="21" t="s">
        <v>70</v>
      </c>
      <c r="E217" s="21" t="s">
        <v>138</v>
      </c>
      <c r="F217" s="33">
        <v>0.2</v>
      </c>
      <c r="G217" s="21" t="s">
        <v>77</v>
      </c>
      <c r="H217" s="21" t="s">
        <v>121</v>
      </c>
      <c r="I217" s="22" t="s">
        <v>125</v>
      </c>
      <c r="J217" s="20">
        <v>5</v>
      </c>
      <c r="K217" s="20">
        <v>6.7</v>
      </c>
      <c r="L217" s="20">
        <v>70</v>
      </c>
      <c r="M217" s="20">
        <v>93.8</v>
      </c>
      <c r="N217" s="32">
        <v>10</v>
      </c>
      <c r="O217" s="21" t="s">
        <v>135</v>
      </c>
      <c r="P217" s="22">
        <v>2021</v>
      </c>
      <c r="Q217" s="19">
        <f t="shared" si="21"/>
        <v>18.760000000000002</v>
      </c>
      <c r="R217" s="20">
        <f t="shared" si="22"/>
        <v>1.7000000000000002</v>
      </c>
      <c r="S217" s="20">
        <f t="shared" si="23"/>
        <v>23.800000000000004</v>
      </c>
      <c r="T217" s="33">
        <f t="shared" si="24"/>
        <v>0.25373134328358216</v>
      </c>
      <c r="U217" s="21" t="str">
        <f>IF([1]!Tabla1[[#This Row],[Total Buying Value]]&gt;=((2/3)*MAX([1]!Tabla1[Total Buying Value])),"Grande",IF([1]!Tabla1[[#This Row],[Total Buying Value]]&lt;=((1/3)*MAX([1]!Tabla1[Total Buying Value])),"Pequeña","Mediana"))</f>
        <v>Pequeña</v>
      </c>
      <c r="V217" s="22" t="b">
        <f t="shared" si="25"/>
        <v>1</v>
      </c>
      <c r="W217" s="21" t="str">
        <f t="shared" si="26"/>
        <v>Oct2021</v>
      </c>
      <c r="X217" s="21" t="str">
        <f t="shared" si="27"/>
        <v>44479P0035</v>
      </c>
      <c r="AA217" s="5"/>
      <c r="AK217" s="3"/>
    </row>
    <row r="218" spans="1:37">
      <c r="A218" s="34">
        <v>44480</v>
      </c>
      <c r="B218" s="25" t="s">
        <v>51</v>
      </c>
      <c r="C218" s="35">
        <v>15</v>
      </c>
      <c r="D218" s="25" t="s">
        <v>70</v>
      </c>
      <c r="E218" s="25" t="s">
        <v>138</v>
      </c>
      <c r="F218" s="36">
        <v>0.24</v>
      </c>
      <c r="G218" s="25" t="s">
        <v>103</v>
      </c>
      <c r="H218" s="25" t="s">
        <v>120</v>
      </c>
      <c r="I218" s="12" t="s">
        <v>124</v>
      </c>
      <c r="J218" s="24">
        <v>44</v>
      </c>
      <c r="K218" s="24">
        <v>48.4</v>
      </c>
      <c r="L218" s="24">
        <v>660</v>
      </c>
      <c r="M218" s="24">
        <v>726</v>
      </c>
      <c r="N218" s="35">
        <v>11</v>
      </c>
      <c r="O218" s="25" t="s">
        <v>135</v>
      </c>
      <c r="P218" s="12">
        <v>2021</v>
      </c>
      <c r="Q218" s="23">
        <f t="shared" si="21"/>
        <v>174.23999999999998</v>
      </c>
      <c r="R218" s="24">
        <f t="shared" si="22"/>
        <v>4.3999999999999986</v>
      </c>
      <c r="S218" s="24">
        <f t="shared" si="23"/>
        <v>65.999999999999972</v>
      </c>
      <c r="T218" s="36">
        <f t="shared" si="24"/>
        <v>9.090909090909087E-2</v>
      </c>
      <c r="U218" s="25" t="str">
        <f>IF([1]!Tabla1[[#This Row],[Total Buying Value]]&gt;=((2/3)*MAX([1]!Tabla1[Total Buying Value])),"Grande",IF([1]!Tabla1[[#This Row],[Total Buying Value]]&lt;=((1/3)*MAX([1]!Tabla1[Total Buying Value])),"Pequeña","Mediana"))</f>
        <v>Mediana</v>
      </c>
      <c r="V218" s="12" t="b">
        <f t="shared" si="25"/>
        <v>1</v>
      </c>
      <c r="W218" s="25" t="str">
        <f t="shared" si="26"/>
        <v>Oct2021</v>
      </c>
      <c r="X218" s="25" t="str">
        <f t="shared" si="27"/>
        <v>44480P0011</v>
      </c>
      <c r="AA218" s="5"/>
      <c r="AK218" s="3"/>
    </row>
    <row r="219" spans="1:37">
      <c r="A219" s="31">
        <v>44481</v>
      </c>
      <c r="B219" s="21" t="s">
        <v>46</v>
      </c>
      <c r="C219" s="32">
        <v>8</v>
      </c>
      <c r="D219" s="21" t="s">
        <v>71</v>
      </c>
      <c r="E219" s="21" t="s">
        <v>71</v>
      </c>
      <c r="F219" s="33">
        <v>0.44</v>
      </c>
      <c r="G219" s="21" t="s">
        <v>97</v>
      </c>
      <c r="H219" s="21" t="s">
        <v>121</v>
      </c>
      <c r="I219" s="22" t="s">
        <v>124</v>
      </c>
      <c r="J219" s="20">
        <v>48</v>
      </c>
      <c r="K219" s="20">
        <v>57.12</v>
      </c>
      <c r="L219" s="20">
        <v>384</v>
      </c>
      <c r="M219" s="20">
        <v>456.96</v>
      </c>
      <c r="N219" s="32">
        <v>12</v>
      </c>
      <c r="O219" s="21" t="s">
        <v>135</v>
      </c>
      <c r="P219" s="22">
        <v>2021</v>
      </c>
      <c r="Q219" s="19">
        <f t="shared" si="21"/>
        <v>201.0624</v>
      </c>
      <c r="R219" s="20">
        <f t="shared" si="22"/>
        <v>9.1199999999999974</v>
      </c>
      <c r="S219" s="20">
        <f t="shared" si="23"/>
        <v>72.95999999999998</v>
      </c>
      <c r="T219" s="33">
        <f t="shared" si="24"/>
        <v>0.15966386554621845</v>
      </c>
      <c r="U219" s="21" t="str">
        <f>IF([1]!Tabla1[[#This Row],[Total Buying Value]]&gt;=((2/3)*MAX([1]!Tabla1[Total Buying Value])),"Grande",IF([1]!Tabla1[[#This Row],[Total Buying Value]]&lt;=((1/3)*MAX([1]!Tabla1[Total Buying Value])),"Pequeña","Mediana"))</f>
        <v>Pequeña</v>
      </c>
      <c r="V219" s="22" t="b">
        <f t="shared" si="25"/>
        <v>0</v>
      </c>
      <c r="W219" s="21" t="str">
        <f t="shared" si="26"/>
        <v>Oct2021</v>
      </c>
      <c r="X219" s="21" t="str">
        <f t="shared" si="27"/>
        <v>44481P0027</v>
      </c>
      <c r="AA219" s="5"/>
      <c r="AK219" s="3"/>
    </row>
    <row r="220" spans="1:37">
      <c r="A220" s="34">
        <v>44486</v>
      </c>
      <c r="B220" s="25" t="s">
        <v>36</v>
      </c>
      <c r="C220" s="35">
        <v>13</v>
      </c>
      <c r="D220" s="25" t="s">
        <v>70</v>
      </c>
      <c r="E220" s="25" t="s">
        <v>71</v>
      </c>
      <c r="F220" s="36">
        <v>0.52</v>
      </c>
      <c r="G220" s="25" t="s">
        <v>86</v>
      </c>
      <c r="H220" s="25" t="s">
        <v>119</v>
      </c>
      <c r="I220" s="12" t="s">
        <v>123</v>
      </c>
      <c r="J220" s="24">
        <v>98</v>
      </c>
      <c r="K220" s="24">
        <v>103.88</v>
      </c>
      <c r="L220" s="24">
        <v>1274</v>
      </c>
      <c r="M220" s="24">
        <v>1350.44</v>
      </c>
      <c r="N220" s="35">
        <v>17</v>
      </c>
      <c r="O220" s="25" t="s">
        <v>135</v>
      </c>
      <c r="P220" s="12">
        <v>2021</v>
      </c>
      <c r="Q220" s="23">
        <f t="shared" si="21"/>
        <v>702.22880000000009</v>
      </c>
      <c r="R220" s="24">
        <f t="shared" si="22"/>
        <v>5.8799999999999955</v>
      </c>
      <c r="S220" s="24">
        <f t="shared" si="23"/>
        <v>76.439999999999941</v>
      </c>
      <c r="T220" s="36">
        <f t="shared" si="24"/>
        <v>5.6603773584905613E-2</v>
      </c>
      <c r="U220" s="25" t="str">
        <f>IF([1]!Tabla1[[#This Row],[Total Buying Value]]&gt;=((2/3)*MAX([1]!Tabla1[Total Buying Value])),"Grande",IF([1]!Tabla1[[#This Row],[Total Buying Value]]&lt;=((1/3)*MAX([1]!Tabla1[Total Buying Value])),"Pequeña","Mediana"))</f>
        <v>Pequeña</v>
      </c>
      <c r="V220" s="12" t="b">
        <f t="shared" si="25"/>
        <v>0</v>
      </c>
      <c r="W220" s="25" t="str">
        <f t="shared" si="26"/>
        <v>Oct2021</v>
      </c>
      <c r="X220" s="25" t="str">
        <f t="shared" si="27"/>
        <v>44486P0001</v>
      </c>
      <c r="AA220" s="5"/>
      <c r="AK220" s="3"/>
    </row>
    <row r="221" spans="1:37">
      <c r="A221" s="31">
        <v>44487</v>
      </c>
      <c r="B221" s="21" t="s">
        <v>27</v>
      </c>
      <c r="C221" s="32">
        <v>6</v>
      </c>
      <c r="D221" s="21" t="s">
        <v>71</v>
      </c>
      <c r="E221" s="21" t="s">
        <v>138</v>
      </c>
      <c r="F221" s="33">
        <v>0.16</v>
      </c>
      <c r="G221" s="21" t="s">
        <v>100</v>
      </c>
      <c r="H221" s="21" t="s">
        <v>117</v>
      </c>
      <c r="I221" s="22" t="s">
        <v>125</v>
      </c>
      <c r="J221" s="20">
        <v>7</v>
      </c>
      <c r="K221" s="20">
        <v>8.33</v>
      </c>
      <c r="L221" s="20">
        <v>42</v>
      </c>
      <c r="M221" s="20">
        <v>49.98</v>
      </c>
      <c r="N221" s="32">
        <v>18</v>
      </c>
      <c r="O221" s="21" t="s">
        <v>135</v>
      </c>
      <c r="P221" s="22">
        <v>2021</v>
      </c>
      <c r="Q221" s="19">
        <f t="shared" si="21"/>
        <v>7.9967999999999995</v>
      </c>
      <c r="R221" s="20">
        <f t="shared" si="22"/>
        <v>1.33</v>
      </c>
      <c r="S221" s="20">
        <f t="shared" si="23"/>
        <v>7.98</v>
      </c>
      <c r="T221" s="33">
        <f t="shared" si="24"/>
        <v>0.1596638655462185</v>
      </c>
      <c r="U221" s="21" t="str">
        <f>IF([1]!Tabla1[[#This Row],[Total Buying Value]]&gt;=((2/3)*MAX([1]!Tabla1[Total Buying Value])),"Grande",IF([1]!Tabla1[[#This Row],[Total Buying Value]]&lt;=((1/3)*MAX([1]!Tabla1[Total Buying Value])),"Pequeña","Mediana"))</f>
        <v>Pequeña</v>
      </c>
      <c r="V221" s="22" t="b">
        <f t="shared" si="25"/>
        <v>1</v>
      </c>
      <c r="W221" s="21" t="str">
        <f t="shared" si="26"/>
        <v>Oct2021</v>
      </c>
      <c r="X221" s="21" t="str">
        <f t="shared" si="27"/>
        <v>44487P0025</v>
      </c>
      <c r="AA221" s="5"/>
      <c r="AK221" s="3"/>
    </row>
    <row r="222" spans="1:37">
      <c r="A222" s="34">
        <v>44487</v>
      </c>
      <c r="B222" s="25" t="s">
        <v>52</v>
      </c>
      <c r="C222" s="35">
        <v>13</v>
      </c>
      <c r="D222" s="25" t="s">
        <v>71</v>
      </c>
      <c r="E222" s="25" t="s">
        <v>138</v>
      </c>
      <c r="F222" s="36">
        <v>0.16</v>
      </c>
      <c r="G222" s="25" t="s">
        <v>104</v>
      </c>
      <c r="H222" s="25" t="s">
        <v>117</v>
      </c>
      <c r="I222" s="12" t="s">
        <v>122</v>
      </c>
      <c r="J222" s="24">
        <v>126</v>
      </c>
      <c r="K222" s="24">
        <v>162.54</v>
      </c>
      <c r="L222" s="24">
        <v>1638</v>
      </c>
      <c r="M222" s="24">
        <v>2113.02</v>
      </c>
      <c r="N222" s="35">
        <v>18</v>
      </c>
      <c r="O222" s="25" t="s">
        <v>135</v>
      </c>
      <c r="P222" s="12">
        <v>2021</v>
      </c>
      <c r="Q222" s="23">
        <f t="shared" si="21"/>
        <v>338.08319999999998</v>
      </c>
      <c r="R222" s="24">
        <f t="shared" si="22"/>
        <v>36.539999999999992</v>
      </c>
      <c r="S222" s="24">
        <f t="shared" si="23"/>
        <v>475.01999999999987</v>
      </c>
      <c r="T222" s="36">
        <f t="shared" si="24"/>
        <v>0.22480620155038752</v>
      </c>
      <c r="U222" s="25" t="str">
        <f>IF([1]!Tabla1[[#This Row],[Total Buying Value]]&gt;=((2/3)*MAX([1]!Tabla1[Total Buying Value])),"Grande",IF([1]!Tabla1[[#This Row],[Total Buying Value]]&lt;=((1/3)*MAX([1]!Tabla1[Total Buying Value])),"Pequeña","Mediana"))</f>
        <v>Mediana</v>
      </c>
      <c r="V222" s="12" t="b">
        <f t="shared" si="25"/>
        <v>1</v>
      </c>
      <c r="W222" s="25" t="str">
        <f t="shared" si="26"/>
        <v>Oct2021</v>
      </c>
      <c r="X222" s="25" t="str">
        <f t="shared" si="27"/>
        <v>44487P0021</v>
      </c>
      <c r="AA222" s="5"/>
      <c r="AK222" s="3"/>
    </row>
    <row r="223" spans="1:37">
      <c r="A223" s="31">
        <v>44491</v>
      </c>
      <c r="B223" s="21" t="s">
        <v>57</v>
      </c>
      <c r="C223" s="32">
        <v>1</v>
      </c>
      <c r="D223" s="21" t="s">
        <v>70</v>
      </c>
      <c r="E223" s="21" t="s">
        <v>138</v>
      </c>
      <c r="F223" s="33">
        <v>0.31</v>
      </c>
      <c r="G223" s="21" t="s">
        <v>109</v>
      </c>
      <c r="H223" s="21" t="s">
        <v>119</v>
      </c>
      <c r="I223" s="22" t="s">
        <v>125</v>
      </c>
      <c r="J223" s="20">
        <v>6</v>
      </c>
      <c r="K223" s="20">
        <v>7.8599999999999994</v>
      </c>
      <c r="L223" s="20">
        <v>6</v>
      </c>
      <c r="M223" s="20">
        <v>7.8599999999999994</v>
      </c>
      <c r="N223" s="32">
        <v>22</v>
      </c>
      <c r="O223" s="21" t="s">
        <v>135</v>
      </c>
      <c r="P223" s="22">
        <v>2021</v>
      </c>
      <c r="Q223" s="19">
        <f t="shared" si="21"/>
        <v>2.4365999999999999</v>
      </c>
      <c r="R223" s="20">
        <f t="shared" si="22"/>
        <v>1.8599999999999994</v>
      </c>
      <c r="S223" s="20">
        <f t="shared" si="23"/>
        <v>1.8599999999999994</v>
      </c>
      <c r="T223" s="33">
        <f t="shared" si="24"/>
        <v>0.23664122137404575</v>
      </c>
      <c r="U223" s="21" t="str">
        <f>IF([1]!Tabla1[[#This Row],[Total Buying Value]]&gt;=((2/3)*MAX([1]!Tabla1[Total Buying Value])),"Grande",IF([1]!Tabla1[[#This Row],[Total Buying Value]]&lt;=((1/3)*MAX([1]!Tabla1[Total Buying Value])),"Pequeña","Mediana"))</f>
        <v>Pequeña</v>
      </c>
      <c r="V223" s="22" t="b">
        <f t="shared" si="25"/>
        <v>1</v>
      </c>
      <c r="W223" s="21" t="str">
        <f t="shared" si="26"/>
        <v>Oct2021</v>
      </c>
      <c r="X223" s="21" t="str">
        <f t="shared" si="27"/>
        <v>44491P0009</v>
      </c>
      <c r="AA223" s="5"/>
      <c r="AK223" s="3"/>
    </row>
    <row r="224" spans="1:37">
      <c r="A224" s="31">
        <v>44491</v>
      </c>
      <c r="B224" s="21" t="s">
        <v>51</v>
      </c>
      <c r="C224" s="32">
        <v>7</v>
      </c>
      <c r="D224" s="21" t="s">
        <v>70</v>
      </c>
      <c r="E224" s="21" t="s">
        <v>138</v>
      </c>
      <c r="F224" s="33">
        <v>0.52</v>
      </c>
      <c r="G224" s="21" t="s">
        <v>103</v>
      </c>
      <c r="H224" s="21" t="s">
        <v>120</v>
      </c>
      <c r="I224" s="22" t="s">
        <v>124</v>
      </c>
      <c r="J224" s="20">
        <v>44</v>
      </c>
      <c r="K224" s="20">
        <v>48.4</v>
      </c>
      <c r="L224" s="20">
        <v>308</v>
      </c>
      <c r="M224" s="20">
        <v>338.8</v>
      </c>
      <c r="N224" s="32">
        <v>22</v>
      </c>
      <c r="O224" s="21" t="s">
        <v>135</v>
      </c>
      <c r="P224" s="22">
        <v>2021</v>
      </c>
      <c r="Q224" s="19">
        <f t="shared" si="21"/>
        <v>176.17600000000002</v>
      </c>
      <c r="R224" s="20">
        <f t="shared" si="22"/>
        <v>4.3999999999999986</v>
      </c>
      <c r="S224" s="20">
        <f t="shared" si="23"/>
        <v>30.79999999999999</v>
      </c>
      <c r="T224" s="33">
        <f t="shared" si="24"/>
        <v>9.090909090909087E-2</v>
      </c>
      <c r="U224" s="21" t="str">
        <f>IF([1]!Tabla1[[#This Row],[Total Buying Value]]&gt;=((2/3)*MAX([1]!Tabla1[Total Buying Value])),"Grande",IF([1]!Tabla1[[#This Row],[Total Buying Value]]&lt;=((1/3)*MAX([1]!Tabla1[Total Buying Value])),"Pequeña","Mediana"))</f>
        <v>Pequeña</v>
      </c>
      <c r="V224" s="22" t="b">
        <f t="shared" si="25"/>
        <v>1</v>
      </c>
      <c r="W224" s="21" t="str">
        <f t="shared" si="26"/>
        <v>Oct2021</v>
      </c>
      <c r="X224" s="21" t="str">
        <f t="shared" si="27"/>
        <v>44491P0011</v>
      </c>
      <c r="AA224" s="5"/>
      <c r="AK224" s="3"/>
    </row>
    <row r="225" spans="1:37">
      <c r="A225" s="34">
        <v>44491</v>
      </c>
      <c r="B225" s="25" t="s">
        <v>20</v>
      </c>
      <c r="C225" s="35">
        <v>13</v>
      </c>
      <c r="D225" s="25" t="s">
        <v>71</v>
      </c>
      <c r="E225" s="25" t="s">
        <v>138</v>
      </c>
      <c r="F225" s="36">
        <v>0.2</v>
      </c>
      <c r="G225" s="25" t="s">
        <v>73</v>
      </c>
      <c r="H225" s="25" t="s">
        <v>117</v>
      </c>
      <c r="I225" s="12" t="s">
        <v>122</v>
      </c>
      <c r="J225" s="24">
        <v>144</v>
      </c>
      <c r="K225" s="24">
        <v>156.96</v>
      </c>
      <c r="L225" s="24">
        <v>1872</v>
      </c>
      <c r="M225" s="24">
        <v>2040.48</v>
      </c>
      <c r="N225" s="35">
        <v>22</v>
      </c>
      <c r="O225" s="25" t="s">
        <v>135</v>
      </c>
      <c r="P225" s="12">
        <v>2021</v>
      </c>
      <c r="Q225" s="23">
        <f t="shared" si="21"/>
        <v>408.096</v>
      </c>
      <c r="R225" s="24">
        <f t="shared" si="22"/>
        <v>12.960000000000008</v>
      </c>
      <c r="S225" s="24">
        <f t="shared" si="23"/>
        <v>168.4800000000001</v>
      </c>
      <c r="T225" s="36">
        <f t="shared" si="24"/>
        <v>8.2568807339449588E-2</v>
      </c>
      <c r="U225" s="25" t="str">
        <f>IF([1]!Tabla1[[#This Row],[Total Buying Value]]&gt;=((2/3)*MAX([1]!Tabla1[Total Buying Value])),"Grande",IF([1]!Tabla1[[#This Row],[Total Buying Value]]&lt;=((1/3)*MAX([1]!Tabla1[Total Buying Value])),"Pequeña","Mediana"))</f>
        <v>Grande</v>
      </c>
      <c r="V225" s="12" t="b">
        <f t="shared" si="25"/>
        <v>1</v>
      </c>
      <c r="W225" s="25" t="str">
        <f t="shared" si="26"/>
        <v>Oct2021</v>
      </c>
      <c r="X225" s="25" t="str">
        <f t="shared" si="27"/>
        <v>44491P0024</v>
      </c>
      <c r="AA225" s="5"/>
      <c r="AK225" s="3"/>
    </row>
    <row r="226" spans="1:37">
      <c r="A226" s="34">
        <v>44493</v>
      </c>
      <c r="B226" s="25" t="s">
        <v>51</v>
      </c>
      <c r="C226" s="35">
        <v>3</v>
      </c>
      <c r="D226" s="25" t="s">
        <v>68</v>
      </c>
      <c r="E226" s="25" t="s">
        <v>138</v>
      </c>
      <c r="F226" s="36">
        <v>0.46</v>
      </c>
      <c r="G226" s="25" t="s">
        <v>103</v>
      </c>
      <c r="H226" s="25" t="s">
        <v>120</v>
      </c>
      <c r="I226" s="12" t="s">
        <v>124</v>
      </c>
      <c r="J226" s="24">
        <v>44</v>
      </c>
      <c r="K226" s="24">
        <v>48.4</v>
      </c>
      <c r="L226" s="24">
        <v>132</v>
      </c>
      <c r="M226" s="24">
        <v>145.19999999999999</v>
      </c>
      <c r="N226" s="35">
        <v>24</v>
      </c>
      <c r="O226" s="25" t="s">
        <v>135</v>
      </c>
      <c r="P226" s="12">
        <v>2021</v>
      </c>
      <c r="Q226" s="23">
        <f t="shared" si="21"/>
        <v>66.792000000000002</v>
      </c>
      <c r="R226" s="24">
        <f t="shared" si="22"/>
        <v>4.3999999999999986</v>
      </c>
      <c r="S226" s="24">
        <f t="shared" si="23"/>
        <v>13.199999999999996</v>
      </c>
      <c r="T226" s="36">
        <f t="shared" si="24"/>
        <v>9.0909090909090884E-2</v>
      </c>
      <c r="U226" s="25" t="str">
        <f>IF([1]!Tabla1[[#This Row],[Total Buying Value]]&gt;=((2/3)*MAX([1]!Tabla1[Total Buying Value])),"Grande",IF([1]!Tabla1[[#This Row],[Total Buying Value]]&lt;=((1/3)*MAX([1]!Tabla1[Total Buying Value])),"Pequeña","Mediana"))</f>
        <v>Grande</v>
      </c>
      <c r="V226" s="12" t="b">
        <f t="shared" si="25"/>
        <v>1</v>
      </c>
      <c r="W226" s="25" t="str">
        <f t="shared" si="26"/>
        <v>Oct2021</v>
      </c>
      <c r="X226" s="25" t="str">
        <f t="shared" si="27"/>
        <v>44493P0011</v>
      </c>
      <c r="AA226" s="5"/>
      <c r="AK226" s="3"/>
    </row>
    <row r="227" spans="1:37">
      <c r="A227" s="31">
        <v>44494</v>
      </c>
      <c r="B227" s="21" t="s">
        <v>31</v>
      </c>
      <c r="C227" s="32">
        <v>9</v>
      </c>
      <c r="D227" s="21" t="s">
        <v>71</v>
      </c>
      <c r="E227" s="21" t="s">
        <v>138</v>
      </c>
      <c r="F227" s="33">
        <v>0.32</v>
      </c>
      <c r="G227" s="21" t="s">
        <v>81</v>
      </c>
      <c r="H227" s="21" t="s">
        <v>118</v>
      </c>
      <c r="I227" s="22" t="s">
        <v>123</v>
      </c>
      <c r="J227" s="20">
        <v>76</v>
      </c>
      <c r="K227" s="20">
        <v>82.08</v>
      </c>
      <c r="L227" s="20">
        <v>684</v>
      </c>
      <c r="M227" s="20">
        <v>738.72</v>
      </c>
      <c r="N227" s="32">
        <v>25</v>
      </c>
      <c r="O227" s="21" t="s">
        <v>135</v>
      </c>
      <c r="P227" s="22">
        <v>2021</v>
      </c>
      <c r="Q227" s="19">
        <f t="shared" si="21"/>
        <v>236.3904</v>
      </c>
      <c r="R227" s="20">
        <f t="shared" si="22"/>
        <v>6.0799999999999983</v>
      </c>
      <c r="S227" s="20">
        <f t="shared" si="23"/>
        <v>54.719999999999985</v>
      </c>
      <c r="T227" s="33">
        <f t="shared" si="24"/>
        <v>7.4074074074074056E-2</v>
      </c>
      <c r="U227" s="21" t="str">
        <f>IF([1]!Tabla1[[#This Row],[Total Buying Value]]&gt;=((2/3)*MAX([1]!Tabla1[Total Buying Value])),"Grande",IF([1]!Tabla1[[#This Row],[Total Buying Value]]&lt;=((1/3)*MAX([1]!Tabla1[Total Buying Value])),"Pequeña","Mediana"))</f>
        <v>Pequeña</v>
      </c>
      <c r="V227" s="22" t="b">
        <f t="shared" si="25"/>
        <v>1</v>
      </c>
      <c r="W227" s="21" t="str">
        <f t="shared" si="26"/>
        <v>Oct2021</v>
      </c>
      <c r="X227" s="21" t="str">
        <f t="shared" si="27"/>
        <v>44494P0044</v>
      </c>
      <c r="AA227" s="5"/>
      <c r="AK227" s="3"/>
    </row>
    <row r="228" spans="1:37">
      <c r="A228" s="34">
        <v>44495</v>
      </c>
      <c r="B228" s="25" t="s">
        <v>23</v>
      </c>
      <c r="C228" s="35">
        <v>6</v>
      </c>
      <c r="D228" s="25" t="s">
        <v>68</v>
      </c>
      <c r="E228" s="25" t="s">
        <v>138</v>
      </c>
      <c r="F228" s="36">
        <v>0.02</v>
      </c>
      <c r="G228" s="25" t="s">
        <v>76</v>
      </c>
      <c r="H228" s="25" t="s">
        <v>119</v>
      </c>
      <c r="I228" s="12" t="s">
        <v>124</v>
      </c>
      <c r="J228" s="24">
        <v>44</v>
      </c>
      <c r="K228" s="24">
        <v>48.84</v>
      </c>
      <c r="L228" s="24">
        <v>264</v>
      </c>
      <c r="M228" s="24">
        <v>293.04000000000002</v>
      </c>
      <c r="N228" s="35">
        <v>26</v>
      </c>
      <c r="O228" s="25" t="s">
        <v>135</v>
      </c>
      <c r="P228" s="12">
        <v>2021</v>
      </c>
      <c r="Q228" s="23">
        <f t="shared" si="21"/>
        <v>5.8608000000000002</v>
      </c>
      <c r="R228" s="24">
        <f t="shared" si="22"/>
        <v>4.8400000000000034</v>
      </c>
      <c r="S228" s="24">
        <f t="shared" si="23"/>
        <v>29.04000000000002</v>
      </c>
      <c r="T228" s="36">
        <f t="shared" si="24"/>
        <v>9.9099099099099155E-2</v>
      </c>
      <c r="U228" s="25" t="str">
        <f>IF([1]!Tabla1[[#This Row],[Total Buying Value]]&gt;=((2/3)*MAX([1]!Tabla1[Total Buying Value])),"Grande",IF([1]!Tabla1[[#This Row],[Total Buying Value]]&lt;=((1/3)*MAX([1]!Tabla1[Total Buying Value])),"Pequeña","Mediana"))</f>
        <v>Pequeña</v>
      </c>
      <c r="V228" s="12" t="b">
        <f t="shared" si="25"/>
        <v>1</v>
      </c>
      <c r="W228" s="25" t="str">
        <f t="shared" si="26"/>
        <v>Oct2021</v>
      </c>
      <c r="X228" s="25" t="str">
        <f t="shared" si="27"/>
        <v>44495P0004</v>
      </c>
      <c r="AA228" s="5"/>
      <c r="AK228" s="3"/>
    </row>
    <row r="229" spans="1:37">
      <c r="A229" s="31">
        <v>44497</v>
      </c>
      <c r="B229" s="21" t="s">
        <v>45</v>
      </c>
      <c r="C229" s="32">
        <v>1</v>
      </c>
      <c r="D229" s="21" t="s">
        <v>70</v>
      </c>
      <c r="E229" s="21" t="s">
        <v>138</v>
      </c>
      <c r="F229" s="33">
        <v>0.04</v>
      </c>
      <c r="G229" s="21" t="s">
        <v>96</v>
      </c>
      <c r="H229" s="21" t="s">
        <v>119</v>
      </c>
      <c r="I229" s="22" t="s">
        <v>123</v>
      </c>
      <c r="J229" s="20">
        <v>83</v>
      </c>
      <c r="K229" s="20">
        <v>94.62</v>
      </c>
      <c r="L229" s="20">
        <v>83</v>
      </c>
      <c r="M229" s="20">
        <v>94.62</v>
      </c>
      <c r="N229" s="32">
        <v>28</v>
      </c>
      <c r="O229" s="21" t="s">
        <v>135</v>
      </c>
      <c r="P229" s="22">
        <v>2021</v>
      </c>
      <c r="Q229" s="19">
        <f t="shared" si="21"/>
        <v>3.7848000000000002</v>
      </c>
      <c r="R229" s="20">
        <f t="shared" si="22"/>
        <v>11.620000000000005</v>
      </c>
      <c r="S229" s="20">
        <f t="shared" si="23"/>
        <v>11.620000000000005</v>
      </c>
      <c r="T229" s="33">
        <f t="shared" si="24"/>
        <v>0.1228070175438597</v>
      </c>
      <c r="U229" s="21" t="str">
        <f>IF([1]!Tabla1[[#This Row],[Total Buying Value]]&gt;=((2/3)*MAX([1]!Tabla1[Total Buying Value])),"Grande",IF([1]!Tabla1[[#This Row],[Total Buying Value]]&lt;=((1/3)*MAX([1]!Tabla1[Total Buying Value])),"Pequeña","Mediana"))</f>
        <v>Pequeña</v>
      </c>
      <c r="V229" s="22" t="b">
        <f t="shared" si="25"/>
        <v>1</v>
      </c>
      <c r="W229" s="21" t="str">
        <f t="shared" si="26"/>
        <v>Oct2021</v>
      </c>
      <c r="X229" s="21" t="str">
        <f t="shared" si="27"/>
        <v>44497P0008</v>
      </c>
      <c r="AA229" s="5"/>
      <c r="AK229" s="3"/>
    </row>
    <row r="230" spans="1:37">
      <c r="A230" s="34">
        <v>44498</v>
      </c>
      <c r="B230" s="25" t="s">
        <v>21</v>
      </c>
      <c r="C230" s="35">
        <v>14</v>
      </c>
      <c r="D230" s="25" t="s">
        <v>71</v>
      </c>
      <c r="E230" s="25" t="s">
        <v>71</v>
      </c>
      <c r="F230" s="36">
        <v>0.53</v>
      </c>
      <c r="G230" s="25" t="s">
        <v>74</v>
      </c>
      <c r="H230" s="25" t="s">
        <v>118</v>
      </c>
      <c r="I230" s="12" t="s">
        <v>123</v>
      </c>
      <c r="J230" s="24">
        <v>72</v>
      </c>
      <c r="K230" s="24">
        <v>79.92</v>
      </c>
      <c r="L230" s="24">
        <v>1008</v>
      </c>
      <c r="M230" s="24">
        <v>1118.8800000000001</v>
      </c>
      <c r="N230" s="35">
        <v>29</v>
      </c>
      <c r="O230" s="25" t="s">
        <v>135</v>
      </c>
      <c r="P230" s="12">
        <v>2021</v>
      </c>
      <c r="Q230" s="23">
        <f t="shared" si="21"/>
        <v>593.0064000000001</v>
      </c>
      <c r="R230" s="24">
        <f t="shared" si="22"/>
        <v>7.9200000000000017</v>
      </c>
      <c r="S230" s="24">
        <f t="shared" si="23"/>
        <v>110.88000000000002</v>
      </c>
      <c r="T230" s="36">
        <f t="shared" si="24"/>
        <v>9.9099099099099114E-2</v>
      </c>
      <c r="U230" s="25" t="str">
        <f>IF([1]!Tabla1[[#This Row],[Total Buying Value]]&gt;=((2/3)*MAX([1]!Tabla1[Total Buying Value])),"Grande",IF([1]!Tabla1[[#This Row],[Total Buying Value]]&lt;=((1/3)*MAX([1]!Tabla1[Total Buying Value])),"Pequeña","Mediana"))</f>
        <v>Pequeña</v>
      </c>
      <c r="V230" s="12" t="b">
        <f t="shared" si="25"/>
        <v>0</v>
      </c>
      <c r="W230" s="25" t="str">
        <f t="shared" si="26"/>
        <v>Oct2021</v>
      </c>
      <c r="X230" s="25" t="str">
        <f t="shared" si="27"/>
        <v>44498P0038</v>
      </c>
      <c r="AA230" s="5"/>
      <c r="AK230" s="3"/>
    </row>
    <row r="231" spans="1:37">
      <c r="A231" s="31">
        <v>44500</v>
      </c>
      <c r="B231" s="21" t="s">
        <v>52</v>
      </c>
      <c r="C231" s="32">
        <v>6</v>
      </c>
      <c r="D231" s="21" t="s">
        <v>71</v>
      </c>
      <c r="E231" s="21" t="s">
        <v>138</v>
      </c>
      <c r="F231" s="33">
        <v>0.49</v>
      </c>
      <c r="G231" s="21" t="s">
        <v>104</v>
      </c>
      <c r="H231" s="21" t="s">
        <v>117</v>
      </c>
      <c r="I231" s="22" t="s">
        <v>122</v>
      </c>
      <c r="J231" s="20">
        <v>126</v>
      </c>
      <c r="K231" s="20">
        <v>162.54</v>
      </c>
      <c r="L231" s="20">
        <v>756</v>
      </c>
      <c r="M231" s="20">
        <v>975.24</v>
      </c>
      <c r="N231" s="32">
        <v>31</v>
      </c>
      <c r="O231" s="21" t="s">
        <v>135</v>
      </c>
      <c r="P231" s="22">
        <v>2021</v>
      </c>
      <c r="Q231" s="19">
        <f t="shared" si="21"/>
        <v>477.86759999999998</v>
      </c>
      <c r="R231" s="20">
        <f t="shared" si="22"/>
        <v>36.539999999999992</v>
      </c>
      <c r="S231" s="20">
        <f t="shared" si="23"/>
        <v>219.23999999999995</v>
      </c>
      <c r="T231" s="33">
        <f t="shared" si="24"/>
        <v>0.22480620155038755</v>
      </c>
      <c r="U231" s="21" t="str">
        <f>IF([1]!Tabla1[[#This Row],[Total Buying Value]]&gt;=((2/3)*MAX([1]!Tabla1[Total Buying Value])),"Grande",IF([1]!Tabla1[[#This Row],[Total Buying Value]]&lt;=((1/3)*MAX([1]!Tabla1[Total Buying Value])),"Pequeña","Mediana"))</f>
        <v>Pequeña</v>
      </c>
      <c r="V231" s="22" t="b">
        <f t="shared" si="25"/>
        <v>1</v>
      </c>
      <c r="W231" s="21" t="str">
        <f t="shared" si="26"/>
        <v>Oct2021</v>
      </c>
      <c r="X231" s="21" t="str">
        <f t="shared" si="27"/>
        <v>44500P0021</v>
      </c>
      <c r="AA231" s="5"/>
      <c r="AK231" s="3"/>
    </row>
    <row r="232" spans="1:37">
      <c r="A232" s="34">
        <v>44503</v>
      </c>
      <c r="B232" s="25" t="s">
        <v>22</v>
      </c>
      <c r="C232" s="35">
        <v>12</v>
      </c>
      <c r="D232" s="25" t="s">
        <v>70</v>
      </c>
      <c r="E232" s="25" t="s">
        <v>138</v>
      </c>
      <c r="F232" s="36">
        <v>0.51</v>
      </c>
      <c r="G232" s="25" t="s">
        <v>75</v>
      </c>
      <c r="H232" s="25" t="s">
        <v>120</v>
      </c>
      <c r="I232" s="12" t="s">
        <v>123</v>
      </c>
      <c r="J232" s="24">
        <v>112</v>
      </c>
      <c r="K232" s="24">
        <v>122.08</v>
      </c>
      <c r="L232" s="24">
        <v>1344</v>
      </c>
      <c r="M232" s="24">
        <v>1464.96</v>
      </c>
      <c r="N232" s="35">
        <v>3</v>
      </c>
      <c r="O232" s="25" t="s">
        <v>136</v>
      </c>
      <c r="P232" s="12">
        <v>2021</v>
      </c>
      <c r="Q232" s="23">
        <f t="shared" si="21"/>
        <v>747.12959999999998</v>
      </c>
      <c r="R232" s="24">
        <f t="shared" si="22"/>
        <v>10.079999999999998</v>
      </c>
      <c r="S232" s="24">
        <f t="shared" si="23"/>
        <v>120.95999999999998</v>
      </c>
      <c r="T232" s="36">
        <f t="shared" si="24"/>
        <v>8.2568807339449532E-2</v>
      </c>
      <c r="U232" s="25" t="str">
        <f>IF([1]!Tabla1[[#This Row],[Total Buying Value]]&gt;=((2/3)*MAX([1]!Tabla1[Total Buying Value])),"Grande",IF([1]!Tabla1[[#This Row],[Total Buying Value]]&lt;=((1/3)*MAX([1]!Tabla1[Total Buying Value])),"Pequeña","Mediana"))</f>
        <v>Mediana</v>
      </c>
      <c r="V232" s="12" t="b">
        <f t="shared" si="25"/>
        <v>1</v>
      </c>
      <c r="W232" s="25" t="str">
        <f t="shared" si="26"/>
        <v>Nov2021</v>
      </c>
      <c r="X232" s="25" t="str">
        <f t="shared" si="27"/>
        <v>44503P0013</v>
      </c>
      <c r="AA232" s="5"/>
      <c r="AK232" s="3"/>
    </row>
    <row r="233" spans="1:37">
      <c r="A233" s="31">
        <v>44506</v>
      </c>
      <c r="B233" s="21" t="s">
        <v>63</v>
      </c>
      <c r="C233" s="32">
        <v>10</v>
      </c>
      <c r="D233" s="21" t="s">
        <v>70</v>
      </c>
      <c r="E233" s="21" t="s">
        <v>71</v>
      </c>
      <c r="F233" s="33">
        <v>0.3</v>
      </c>
      <c r="G233" s="21" t="s">
        <v>116</v>
      </c>
      <c r="H233" s="21" t="s">
        <v>121</v>
      </c>
      <c r="I233" s="22" t="s">
        <v>123</v>
      </c>
      <c r="J233" s="20">
        <v>90</v>
      </c>
      <c r="K233" s="20">
        <v>96.3</v>
      </c>
      <c r="L233" s="20">
        <v>900</v>
      </c>
      <c r="M233" s="20">
        <v>963</v>
      </c>
      <c r="N233" s="32">
        <v>6</v>
      </c>
      <c r="O233" s="21" t="s">
        <v>136</v>
      </c>
      <c r="P233" s="22">
        <v>2021</v>
      </c>
      <c r="Q233" s="19">
        <f t="shared" si="21"/>
        <v>288.89999999999998</v>
      </c>
      <c r="R233" s="20">
        <f t="shared" si="22"/>
        <v>6.2999999999999972</v>
      </c>
      <c r="S233" s="20">
        <f t="shared" si="23"/>
        <v>62.999999999999972</v>
      </c>
      <c r="T233" s="33">
        <f t="shared" si="24"/>
        <v>6.5420560747663517E-2</v>
      </c>
      <c r="U233" s="21" t="str">
        <f>IF([1]!Tabla1[[#This Row],[Total Buying Value]]&gt;=((2/3)*MAX([1]!Tabla1[Total Buying Value])),"Grande",IF([1]!Tabla1[[#This Row],[Total Buying Value]]&lt;=((1/3)*MAX([1]!Tabla1[Total Buying Value])),"Pequeña","Mediana"))</f>
        <v>Mediana</v>
      </c>
      <c r="V233" s="22" t="b">
        <f t="shared" si="25"/>
        <v>0</v>
      </c>
      <c r="W233" s="21" t="str">
        <f t="shared" si="26"/>
        <v>Nov2021</v>
      </c>
      <c r="X233" s="21" t="str">
        <f t="shared" si="27"/>
        <v>44506P0036</v>
      </c>
      <c r="AA233" s="5"/>
      <c r="AK233" s="3"/>
    </row>
    <row r="234" spans="1:37">
      <c r="A234" s="34">
        <v>44508</v>
      </c>
      <c r="B234" s="25" t="s">
        <v>56</v>
      </c>
      <c r="C234" s="35">
        <v>15</v>
      </c>
      <c r="D234" s="25" t="s">
        <v>70</v>
      </c>
      <c r="E234" s="25" t="s">
        <v>71</v>
      </c>
      <c r="F234" s="36">
        <v>0.08</v>
      </c>
      <c r="G234" s="25" t="s">
        <v>108</v>
      </c>
      <c r="H234" s="25" t="s">
        <v>119</v>
      </c>
      <c r="I234" s="12" t="s">
        <v>124</v>
      </c>
      <c r="J234" s="24">
        <v>43</v>
      </c>
      <c r="K234" s="24">
        <v>47.73</v>
      </c>
      <c r="L234" s="24">
        <v>645</v>
      </c>
      <c r="M234" s="24">
        <v>715.95</v>
      </c>
      <c r="N234" s="35">
        <v>8</v>
      </c>
      <c r="O234" s="25" t="s">
        <v>136</v>
      </c>
      <c r="P234" s="12">
        <v>2021</v>
      </c>
      <c r="Q234" s="23">
        <f t="shared" si="21"/>
        <v>57.276000000000003</v>
      </c>
      <c r="R234" s="24">
        <f t="shared" si="22"/>
        <v>4.7299999999999969</v>
      </c>
      <c r="S234" s="24">
        <f t="shared" si="23"/>
        <v>70.94999999999996</v>
      </c>
      <c r="T234" s="36">
        <f t="shared" si="24"/>
        <v>9.9099099099099031E-2</v>
      </c>
      <c r="U234" s="25" t="str">
        <f>IF([1]!Tabla1[[#This Row],[Total Buying Value]]&gt;=((2/3)*MAX([1]!Tabla1[Total Buying Value])),"Grande",IF([1]!Tabla1[[#This Row],[Total Buying Value]]&lt;=((1/3)*MAX([1]!Tabla1[Total Buying Value])),"Pequeña","Mediana"))</f>
        <v>Mediana</v>
      </c>
      <c r="V234" s="12" t="b">
        <f t="shared" si="25"/>
        <v>0</v>
      </c>
      <c r="W234" s="25" t="str">
        <f t="shared" si="26"/>
        <v>Nov2021</v>
      </c>
      <c r="X234" s="25" t="str">
        <f t="shared" si="27"/>
        <v>44508P0007</v>
      </c>
      <c r="AA234" s="5"/>
      <c r="AK234" s="3"/>
    </row>
    <row r="235" spans="1:37">
      <c r="A235" s="31">
        <v>44510</v>
      </c>
      <c r="B235" s="21" t="s">
        <v>30</v>
      </c>
      <c r="C235" s="32">
        <v>6</v>
      </c>
      <c r="D235" s="21" t="s">
        <v>71</v>
      </c>
      <c r="E235" s="21" t="s">
        <v>138</v>
      </c>
      <c r="F235" s="33">
        <v>0.28000000000000003</v>
      </c>
      <c r="G235" s="21" t="s">
        <v>80</v>
      </c>
      <c r="H235" s="21" t="s">
        <v>118</v>
      </c>
      <c r="I235" s="22" t="s">
        <v>122</v>
      </c>
      <c r="J235" s="20">
        <v>120</v>
      </c>
      <c r="K235" s="20">
        <v>162</v>
      </c>
      <c r="L235" s="20">
        <v>720</v>
      </c>
      <c r="M235" s="20">
        <v>972</v>
      </c>
      <c r="N235" s="32">
        <v>10</v>
      </c>
      <c r="O235" s="21" t="s">
        <v>136</v>
      </c>
      <c r="P235" s="22">
        <v>2021</v>
      </c>
      <c r="Q235" s="19">
        <f t="shared" si="21"/>
        <v>272.16000000000003</v>
      </c>
      <c r="R235" s="20">
        <f t="shared" si="22"/>
        <v>42</v>
      </c>
      <c r="S235" s="20">
        <f t="shared" si="23"/>
        <v>252</v>
      </c>
      <c r="T235" s="33">
        <f t="shared" si="24"/>
        <v>0.25925925925925924</v>
      </c>
      <c r="U235" s="21" t="str">
        <f>IF([1]!Tabla1[[#This Row],[Total Buying Value]]&gt;=((2/3)*MAX([1]!Tabla1[Total Buying Value])),"Grande",IF([1]!Tabla1[[#This Row],[Total Buying Value]]&lt;=((1/3)*MAX([1]!Tabla1[Total Buying Value])),"Pequeña","Mediana"))</f>
        <v>Mediana</v>
      </c>
      <c r="V235" s="22" t="b">
        <f t="shared" si="25"/>
        <v>1</v>
      </c>
      <c r="W235" s="21" t="str">
        <f t="shared" si="26"/>
        <v>Nov2021</v>
      </c>
      <c r="X235" s="21" t="str">
        <f t="shared" si="27"/>
        <v>44510P0042</v>
      </c>
      <c r="AA235" s="5"/>
      <c r="AK235" s="3"/>
    </row>
    <row r="236" spans="1:37">
      <c r="A236" s="34">
        <v>44511</v>
      </c>
      <c r="B236" s="25" t="s">
        <v>37</v>
      </c>
      <c r="C236" s="35">
        <v>12</v>
      </c>
      <c r="D236" s="25" t="s">
        <v>68</v>
      </c>
      <c r="E236" s="25" t="s">
        <v>71</v>
      </c>
      <c r="F236" s="36">
        <v>0.39</v>
      </c>
      <c r="G236" s="25" t="s">
        <v>87</v>
      </c>
      <c r="H236" s="25" t="s">
        <v>118</v>
      </c>
      <c r="I236" s="12" t="s">
        <v>123</v>
      </c>
      <c r="J236" s="24">
        <v>90</v>
      </c>
      <c r="K236" s="24">
        <v>115.2</v>
      </c>
      <c r="L236" s="24">
        <v>1080</v>
      </c>
      <c r="M236" s="24">
        <v>1382.4</v>
      </c>
      <c r="N236" s="35">
        <v>11</v>
      </c>
      <c r="O236" s="25" t="s">
        <v>136</v>
      </c>
      <c r="P236" s="12">
        <v>2021</v>
      </c>
      <c r="Q236" s="23">
        <f t="shared" si="21"/>
        <v>539.13600000000008</v>
      </c>
      <c r="R236" s="24">
        <f t="shared" si="22"/>
        <v>25.200000000000003</v>
      </c>
      <c r="S236" s="24">
        <f t="shared" si="23"/>
        <v>302.40000000000003</v>
      </c>
      <c r="T236" s="36">
        <f t="shared" si="24"/>
        <v>0.21875</v>
      </c>
      <c r="U236" s="25" t="str">
        <f>IF([1]!Tabla1[[#This Row],[Total Buying Value]]&gt;=((2/3)*MAX([1]!Tabla1[Total Buying Value])),"Grande",IF([1]!Tabla1[[#This Row],[Total Buying Value]]&lt;=((1/3)*MAX([1]!Tabla1[Total Buying Value])),"Pequeña","Mediana"))</f>
        <v>Pequeña</v>
      </c>
      <c r="V236" s="12" t="b">
        <f t="shared" si="25"/>
        <v>0</v>
      </c>
      <c r="W236" s="25" t="str">
        <f t="shared" si="26"/>
        <v>Nov2021</v>
      </c>
      <c r="X236" s="25" t="str">
        <f t="shared" si="27"/>
        <v>44511P0040</v>
      </c>
      <c r="AA236" s="5"/>
      <c r="AK236" s="3"/>
    </row>
    <row r="237" spans="1:37">
      <c r="A237" s="31">
        <v>44512</v>
      </c>
      <c r="B237" s="21" t="s">
        <v>40</v>
      </c>
      <c r="C237" s="32">
        <v>3</v>
      </c>
      <c r="D237" s="21" t="s">
        <v>71</v>
      </c>
      <c r="E237" s="21" t="s">
        <v>138</v>
      </c>
      <c r="F237" s="33">
        <v>0.26</v>
      </c>
      <c r="G237" s="21" t="s">
        <v>90</v>
      </c>
      <c r="H237" s="21" t="s">
        <v>120</v>
      </c>
      <c r="I237" s="22" t="s">
        <v>122</v>
      </c>
      <c r="J237" s="20">
        <v>148</v>
      </c>
      <c r="K237" s="20">
        <v>164.28</v>
      </c>
      <c r="L237" s="20">
        <v>444</v>
      </c>
      <c r="M237" s="20">
        <v>492.84</v>
      </c>
      <c r="N237" s="32">
        <v>12</v>
      </c>
      <c r="O237" s="21" t="s">
        <v>136</v>
      </c>
      <c r="P237" s="22">
        <v>2021</v>
      </c>
      <c r="Q237" s="19">
        <f t="shared" si="21"/>
        <v>128.13839999999999</v>
      </c>
      <c r="R237" s="20">
        <f t="shared" si="22"/>
        <v>16.28</v>
      </c>
      <c r="S237" s="20">
        <f t="shared" si="23"/>
        <v>48.84</v>
      </c>
      <c r="T237" s="33">
        <f t="shared" si="24"/>
        <v>9.9099099099099114E-2</v>
      </c>
      <c r="U237" s="21" t="str">
        <f>IF([1]!Tabla1[[#This Row],[Total Buying Value]]&gt;=((2/3)*MAX([1]!Tabla1[Total Buying Value])),"Grande",IF([1]!Tabla1[[#This Row],[Total Buying Value]]&lt;=((1/3)*MAX([1]!Tabla1[Total Buying Value])),"Pequeña","Mediana"))</f>
        <v>Pequeña</v>
      </c>
      <c r="V237" s="22" t="b">
        <f t="shared" si="25"/>
        <v>1</v>
      </c>
      <c r="W237" s="21" t="str">
        <f t="shared" si="26"/>
        <v>Nov2021</v>
      </c>
      <c r="X237" s="21" t="str">
        <f t="shared" si="27"/>
        <v>44512P0010</v>
      </c>
      <c r="AA237" s="5"/>
      <c r="AK237" s="3"/>
    </row>
    <row r="238" spans="1:37">
      <c r="A238" s="34">
        <v>44520</v>
      </c>
      <c r="B238" s="25" t="s">
        <v>33</v>
      </c>
      <c r="C238" s="35">
        <v>14</v>
      </c>
      <c r="D238" s="25" t="s">
        <v>71</v>
      </c>
      <c r="E238" s="25" t="s">
        <v>71</v>
      </c>
      <c r="F238" s="36">
        <v>0.18</v>
      </c>
      <c r="G238" s="25" t="s">
        <v>83</v>
      </c>
      <c r="H238" s="25" t="s">
        <v>121</v>
      </c>
      <c r="I238" s="12" t="s">
        <v>124</v>
      </c>
      <c r="J238" s="24">
        <v>55</v>
      </c>
      <c r="K238" s="24">
        <v>58.3</v>
      </c>
      <c r="L238" s="24">
        <v>770</v>
      </c>
      <c r="M238" s="24">
        <v>816.19999999999993</v>
      </c>
      <c r="N238" s="35">
        <v>20</v>
      </c>
      <c r="O238" s="25" t="s">
        <v>136</v>
      </c>
      <c r="P238" s="12">
        <v>2021</v>
      </c>
      <c r="Q238" s="23">
        <f t="shared" si="21"/>
        <v>146.91599999999997</v>
      </c>
      <c r="R238" s="24">
        <f t="shared" si="22"/>
        <v>3.2999999999999972</v>
      </c>
      <c r="S238" s="24">
        <f t="shared" si="23"/>
        <v>46.19999999999996</v>
      </c>
      <c r="T238" s="36">
        <f t="shared" si="24"/>
        <v>5.6603773584905613E-2</v>
      </c>
      <c r="U238" s="25" t="str">
        <f>IF([1]!Tabla1[[#This Row],[Total Buying Value]]&gt;=((2/3)*MAX([1]!Tabla1[Total Buying Value])),"Grande",IF([1]!Tabla1[[#This Row],[Total Buying Value]]&lt;=((1/3)*MAX([1]!Tabla1[Total Buying Value])),"Pequeña","Mediana"))</f>
        <v>Mediana</v>
      </c>
      <c r="V238" s="12" t="b">
        <f t="shared" si="25"/>
        <v>0</v>
      </c>
      <c r="W238" s="25" t="str">
        <f t="shared" si="26"/>
        <v>Nov2021</v>
      </c>
      <c r="X238" s="25" t="str">
        <f t="shared" si="27"/>
        <v>44520P0034</v>
      </c>
      <c r="AA238" s="5"/>
      <c r="AK238" s="3"/>
    </row>
    <row r="239" spans="1:37">
      <c r="A239" s="31">
        <v>44520</v>
      </c>
      <c r="B239" s="21" t="s">
        <v>45</v>
      </c>
      <c r="C239" s="32">
        <v>11</v>
      </c>
      <c r="D239" s="21" t="s">
        <v>71</v>
      </c>
      <c r="E239" s="21" t="s">
        <v>138</v>
      </c>
      <c r="F239" s="33">
        <v>0.17</v>
      </c>
      <c r="G239" s="21" t="s">
        <v>96</v>
      </c>
      <c r="H239" s="21" t="s">
        <v>119</v>
      </c>
      <c r="I239" s="22" t="s">
        <v>123</v>
      </c>
      <c r="J239" s="20">
        <v>83</v>
      </c>
      <c r="K239" s="20">
        <v>94.62</v>
      </c>
      <c r="L239" s="20">
        <v>913</v>
      </c>
      <c r="M239" s="20">
        <v>1040.82</v>
      </c>
      <c r="N239" s="32">
        <v>20</v>
      </c>
      <c r="O239" s="21" t="s">
        <v>136</v>
      </c>
      <c r="P239" s="22">
        <v>2021</v>
      </c>
      <c r="Q239" s="19">
        <f t="shared" si="21"/>
        <v>176.93940000000001</v>
      </c>
      <c r="R239" s="20">
        <f t="shared" si="22"/>
        <v>11.620000000000005</v>
      </c>
      <c r="S239" s="20">
        <f t="shared" si="23"/>
        <v>127.82000000000005</v>
      </c>
      <c r="T239" s="33">
        <f t="shared" si="24"/>
        <v>0.1228070175438597</v>
      </c>
      <c r="U239" s="21" t="str">
        <f>IF([1]!Tabla1[[#This Row],[Total Buying Value]]&gt;=((2/3)*MAX([1]!Tabla1[Total Buying Value])),"Grande",IF([1]!Tabla1[[#This Row],[Total Buying Value]]&lt;=((1/3)*MAX([1]!Tabla1[Total Buying Value])),"Pequeña","Mediana"))</f>
        <v>Pequeña</v>
      </c>
      <c r="V239" s="22" t="b">
        <f t="shared" si="25"/>
        <v>1</v>
      </c>
      <c r="W239" s="21" t="str">
        <f t="shared" si="26"/>
        <v>Nov2021</v>
      </c>
      <c r="X239" s="21" t="str">
        <f t="shared" si="27"/>
        <v>44520P0008</v>
      </c>
      <c r="AA239" s="5"/>
      <c r="AK239" s="3"/>
    </row>
    <row r="240" spans="1:37">
      <c r="A240" s="31">
        <v>44521</v>
      </c>
      <c r="B240" s="21" t="s">
        <v>35</v>
      </c>
      <c r="C240" s="32">
        <v>1</v>
      </c>
      <c r="D240" s="21" t="s">
        <v>71</v>
      </c>
      <c r="E240" s="21" t="s">
        <v>138</v>
      </c>
      <c r="F240" s="33">
        <v>0.18</v>
      </c>
      <c r="G240" s="21" t="s">
        <v>85</v>
      </c>
      <c r="H240" s="21" t="s">
        <v>119</v>
      </c>
      <c r="I240" s="22" t="s">
        <v>123</v>
      </c>
      <c r="J240" s="20">
        <v>75</v>
      </c>
      <c r="K240" s="20">
        <v>85.5</v>
      </c>
      <c r="L240" s="20">
        <v>75</v>
      </c>
      <c r="M240" s="20">
        <v>85.5</v>
      </c>
      <c r="N240" s="32">
        <v>21</v>
      </c>
      <c r="O240" s="21" t="s">
        <v>136</v>
      </c>
      <c r="P240" s="22">
        <v>2021</v>
      </c>
      <c r="Q240" s="19">
        <f t="shared" si="21"/>
        <v>15.389999999999999</v>
      </c>
      <c r="R240" s="20">
        <f t="shared" si="22"/>
        <v>10.5</v>
      </c>
      <c r="S240" s="20">
        <f t="shared" si="23"/>
        <v>10.5</v>
      </c>
      <c r="T240" s="33">
        <f t="shared" si="24"/>
        <v>0.12280701754385964</v>
      </c>
      <c r="U240" s="21" t="str">
        <f>IF([1]!Tabla1[[#This Row],[Total Buying Value]]&gt;=((2/3)*MAX([1]!Tabla1[Total Buying Value])),"Grande",IF([1]!Tabla1[[#This Row],[Total Buying Value]]&lt;=((1/3)*MAX([1]!Tabla1[Total Buying Value])),"Pequeña","Mediana"))</f>
        <v>Mediana</v>
      </c>
      <c r="V240" s="22" t="b">
        <f t="shared" si="25"/>
        <v>1</v>
      </c>
      <c r="W240" s="21" t="str">
        <f t="shared" si="26"/>
        <v>Nov2021</v>
      </c>
      <c r="X240" s="21" t="str">
        <f t="shared" si="27"/>
        <v>44521P0006</v>
      </c>
      <c r="AA240" s="5"/>
      <c r="AK240" s="3"/>
    </row>
    <row r="241" spans="1:37">
      <c r="A241" s="34">
        <v>44521</v>
      </c>
      <c r="B241" s="25" t="s">
        <v>29</v>
      </c>
      <c r="C241" s="35">
        <v>1</v>
      </c>
      <c r="D241" s="25" t="s">
        <v>68</v>
      </c>
      <c r="E241" s="25" t="s">
        <v>71</v>
      </c>
      <c r="F241" s="36">
        <v>0.4</v>
      </c>
      <c r="G241" s="25" t="s">
        <v>113</v>
      </c>
      <c r="H241" s="25" t="s">
        <v>120</v>
      </c>
      <c r="I241" s="12" t="s">
        <v>123</v>
      </c>
      <c r="J241" s="24">
        <v>112</v>
      </c>
      <c r="K241" s="24">
        <v>146.72</v>
      </c>
      <c r="L241" s="24">
        <v>112</v>
      </c>
      <c r="M241" s="24">
        <v>146.72</v>
      </c>
      <c r="N241" s="35">
        <v>21</v>
      </c>
      <c r="O241" s="25" t="s">
        <v>136</v>
      </c>
      <c r="P241" s="12">
        <v>2021</v>
      </c>
      <c r="Q241" s="23">
        <f t="shared" si="21"/>
        <v>58.688000000000002</v>
      </c>
      <c r="R241" s="24">
        <f t="shared" si="22"/>
        <v>34.72</v>
      </c>
      <c r="S241" s="24">
        <f t="shared" si="23"/>
        <v>34.72</v>
      </c>
      <c r="T241" s="36">
        <f t="shared" si="24"/>
        <v>0.23664122137404581</v>
      </c>
      <c r="U241" s="25" t="str">
        <f>IF([1]!Tabla1[[#This Row],[Total Buying Value]]&gt;=((2/3)*MAX([1]!Tabla1[Total Buying Value])),"Grande",IF([1]!Tabla1[[#This Row],[Total Buying Value]]&lt;=((1/3)*MAX([1]!Tabla1[Total Buying Value])),"Pequeña","Mediana"))</f>
        <v>Mediana</v>
      </c>
      <c r="V241" s="12" t="b">
        <f t="shared" si="25"/>
        <v>0</v>
      </c>
      <c r="W241" s="25" t="str">
        <f t="shared" si="26"/>
        <v>Nov2021</v>
      </c>
      <c r="X241" s="25" t="str">
        <f t="shared" si="27"/>
        <v>44521P0014</v>
      </c>
      <c r="AA241" s="5"/>
      <c r="AK241" s="3"/>
    </row>
    <row r="242" spans="1:37">
      <c r="A242" s="34">
        <v>44527</v>
      </c>
      <c r="B242" s="25" t="s">
        <v>55</v>
      </c>
      <c r="C242" s="35">
        <v>8</v>
      </c>
      <c r="D242" s="25" t="s">
        <v>71</v>
      </c>
      <c r="E242" s="25" t="s">
        <v>71</v>
      </c>
      <c r="F242" s="36">
        <v>0.25</v>
      </c>
      <c r="G242" s="25" t="s">
        <v>107</v>
      </c>
      <c r="H242" s="25" t="s">
        <v>120</v>
      </c>
      <c r="I242" s="12" t="s">
        <v>123</v>
      </c>
      <c r="J242" s="24">
        <v>73</v>
      </c>
      <c r="K242" s="24">
        <v>94.17</v>
      </c>
      <c r="L242" s="24">
        <v>584</v>
      </c>
      <c r="M242" s="24">
        <v>753.36</v>
      </c>
      <c r="N242" s="35">
        <v>27</v>
      </c>
      <c r="O242" s="25" t="s">
        <v>136</v>
      </c>
      <c r="P242" s="12">
        <v>2021</v>
      </c>
      <c r="Q242" s="23">
        <f t="shared" si="21"/>
        <v>188.34</v>
      </c>
      <c r="R242" s="24">
        <f t="shared" si="22"/>
        <v>21.17</v>
      </c>
      <c r="S242" s="24">
        <f t="shared" si="23"/>
        <v>169.36</v>
      </c>
      <c r="T242" s="36">
        <f t="shared" si="24"/>
        <v>0.22480620155038761</v>
      </c>
      <c r="U242" s="25" t="str">
        <f>IF([1]!Tabla1[[#This Row],[Total Buying Value]]&gt;=((2/3)*MAX([1]!Tabla1[Total Buying Value])),"Grande",IF([1]!Tabla1[[#This Row],[Total Buying Value]]&lt;=((1/3)*MAX([1]!Tabla1[Total Buying Value])),"Pequeña","Mediana"))</f>
        <v>Pequeña</v>
      </c>
      <c r="V242" s="12" t="b">
        <f t="shared" si="25"/>
        <v>0</v>
      </c>
      <c r="W242" s="25" t="str">
        <f t="shared" si="26"/>
        <v>Nov2021</v>
      </c>
      <c r="X242" s="25" t="str">
        <f t="shared" si="27"/>
        <v>44527P0012</v>
      </c>
      <c r="AA242" s="5"/>
      <c r="AK242" s="3"/>
    </row>
    <row r="243" spans="1:37">
      <c r="A243" s="31">
        <v>44528</v>
      </c>
      <c r="B243" s="21" t="s">
        <v>37</v>
      </c>
      <c r="C243" s="32">
        <v>2</v>
      </c>
      <c r="D243" s="21" t="s">
        <v>70</v>
      </c>
      <c r="E243" s="21" t="s">
        <v>138</v>
      </c>
      <c r="F243" s="33">
        <v>0.23</v>
      </c>
      <c r="G243" s="21" t="s">
        <v>87</v>
      </c>
      <c r="H243" s="21" t="s">
        <v>118</v>
      </c>
      <c r="I243" s="22" t="s">
        <v>123</v>
      </c>
      <c r="J243" s="20">
        <v>90</v>
      </c>
      <c r="K243" s="20">
        <v>115.2</v>
      </c>
      <c r="L243" s="20">
        <v>180</v>
      </c>
      <c r="M243" s="20">
        <v>230.4</v>
      </c>
      <c r="N243" s="32">
        <v>28</v>
      </c>
      <c r="O243" s="21" t="s">
        <v>136</v>
      </c>
      <c r="P243" s="22">
        <v>2021</v>
      </c>
      <c r="Q243" s="19">
        <f t="shared" si="21"/>
        <v>52.992000000000004</v>
      </c>
      <c r="R243" s="20">
        <f t="shared" si="22"/>
        <v>25.200000000000003</v>
      </c>
      <c r="S243" s="20">
        <f t="shared" si="23"/>
        <v>50.400000000000006</v>
      </c>
      <c r="T243" s="33">
        <f t="shared" si="24"/>
        <v>0.21875000000000003</v>
      </c>
      <c r="U243" s="21" t="str">
        <f>IF([1]!Tabla1[[#This Row],[Total Buying Value]]&gt;=((2/3)*MAX([1]!Tabla1[Total Buying Value])),"Grande",IF([1]!Tabla1[[#This Row],[Total Buying Value]]&lt;=((1/3)*MAX([1]!Tabla1[Total Buying Value])),"Pequeña","Mediana"))</f>
        <v>Pequeña</v>
      </c>
      <c r="V243" s="22" t="b">
        <f t="shared" si="25"/>
        <v>1</v>
      </c>
      <c r="W243" s="21" t="str">
        <f t="shared" si="26"/>
        <v>Nov2021</v>
      </c>
      <c r="X243" s="21" t="str">
        <f t="shared" si="27"/>
        <v>44528P0040</v>
      </c>
      <c r="AA243" s="5"/>
      <c r="AK243" s="3"/>
    </row>
    <row r="244" spans="1:37">
      <c r="A244" s="34">
        <v>44530</v>
      </c>
      <c r="B244" s="25" t="s">
        <v>54</v>
      </c>
      <c r="C244" s="35">
        <v>15</v>
      </c>
      <c r="D244" s="25" t="s">
        <v>70</v>
      </c>
      <c r="E244" s="25" t="s">
        <v>71</v>
      </c>
      <c r="F244" s="36">
        <v>0.08</v>
      </c>
      <c r="G244" s="25" t="s">
        <v>106</v>
      </c>
      <c r="H244" s="25" t="s">
        <v>118</v>
      </c>
      <c r="I244" s="12" t="s">
        <v>125</v>
      </c>
      <c r="J244" s="24">
        <v>37</v>
      </c>
      <c r="K244" s="24">
        <v>42.55</v>
      </c>
      <c r="L244" s="24">
        <v>555</v>
      </c>
      <c r="M244" s="24">
        <v>638.25</v>
      </c>
      <c r="N244" s="35">
        <v>30</v>
      </c>
      <c r="O244" s="25" t="s">
        <v>136</v>
      </c>
      <c r="P244" s="12">
        <v>2021</v>
      </c>
      <c r="Q244" s="23">
        <f t="shared" si="21"/>
        <v>51.06</v>
      </c>
      <c r="R244" s="24">
        <f t="shared" si="22"/>
        <v>5.5499999999999972</v>
      </c>
      <c r="S244" s="24">
        <f t="shared" si="23"/>
        <v>83.249999999999957</v>
      </c>
      <c r="T244" s="36">
        <f t="shared" si="24"/>
        <v>0.13043478260869559</v>
      </c>
      <c r="U244" s="25" t="str">
        <f>IF([1]!Tabla1[[#This Row],[Total Buying Value]]&gt;=((2/3)*MAX([1]!Tabla1[Total Buying Value])),"Grande",IF([1]!Tabla1[[#This Row],[Total Buying Value]]&lt;=((1/3)*MAX([1]!Tabla1[Total Buying Value])),"Pequeña","Mediana"))</f>
        <v>Pequeña</v>
      </c>
      <c r="V244" s="12" t="b">
        <f t="shared" si="25"/>
        <v>0</v>
      </c>
      <c r="W244" s="25" t="str">
        <f t="shared" si="26"/>
        <v>Nov2021</v>
      </c>
      <c r="X244" s="25" t="str">
        <f t="shared" si="27"/>
        <v>44530P0039</v>
      </c>
      <c r="AA244" s="5"/>
      <c r="AK244" s="3"/>
    </row>
    <row r="245" spans="1:37">
      <c r="A245" s="31">
        <v>44532</v>
      </c>
      <c r="B245" s="21" t="s">
        <v>41</v>
      </c>
      <c r="C245" s="32">
        <v>10</v>
      </c>
      <c r="D245" s="21" t="s">
        <v>70</v>
      </c>
      <c r="E245" s="21" t="s">
        <v>138</v>
      </c>
      <c r="F245" s="33">
        <v>0.43</v>
      </c>
      <c r="G245" s="21" t="s">
        <v>91</v>
      </c>
      <c r="H245" s="21" t="s">
        <v>120</v>
      </c>
      <c r="I245" s="22" t="s">
        <v>125</v>
      </c>
      <c r="J245" s="20">
        <v>13</v>
      </c>
      <c r="K245" s="20">
        <v>16.64</v>
      </c>
      <c r="L245" s="20">
        <v>130</v>
      </c>
      <c r="M245" s="20">
        <v>166.4</v>
      </c>
      <c r="N245" s="32">
        <v>2</v>
      </c>
      <c r="O245" s="21" t="s">
        <v>137</v>
      </c>
      <c r="P245" s="22">
        <v>2021</v>
      </c>
      <c r="Q245" s="19">
        <f t="shared" si="21"/>
        <v>71.552000000000007</v>
      </c>
      <c r="R245" s="20">
        <f t="shared" si="22"/>
        <v>3.6400000000000006</v>
      </c>
      <c r="S245" s="20">
        <f t="shared" si="23"/>
        <v>36.400000000000006</v>
      </c>
      <c r="T245" s="33">
        <f t="shared" si="24"/>
        <v>0.21875000000000003</v>
      </c>
      <c r="U245" s="21" t="str">
        <f>IF([1]!Tabla1[[#This Row],[Total Buying Value]]&gt;=((2/3)*MAX([1]!Tabla1[Total Buying Value])),"Grande",IF([1]!Tabla1[[#This Row],[Total Buying Value]]&lt;=((1/3)*MAX([1]!Tabla1[Total Buying Value])),"Pequeña","Mediana"))</f>
        <v>Pequeña</v>
      </c>
      <c r="V245" s="22" t="b">
        <f t="shared" si="25"/>
        <v>1</v>
      </c>
      <c r="W245" s="21" t="str">
        <f t="shared" si="26"/>
        <v>Dec2021</v>
      </c>
      <c r="X245" s="21" t="str">
        <f t="shared" si="27"/>
        <v>44532P0016</v>
      </c>
      <c r="AA245" s="5"/>
      <c r="AK245" s="3"/>
    </row>
    <row r="246" spans="1:37">
      <c r="A246" s="34">
        <v>44533</v>
      </c>
      <c r="B246" s="25" t="s">
        <v>33</v>
      </c>
      <c r="C246" s="35">
        <v>2</v>
      </c>
      <c r="D246" s="25" t="s">
        <v>71</v>
      </c>
      <c r="E246" s="25" t="s">
        <v>138</v>
      </c>
      <c r="F246" s="36">
        <v>0</v>
      </c>
      <c r="G246" s="25" t="s">
        <v>83</v>
      </c>
      <c r="H246" s="25" t="s">
        <v>121</v>
      </c>
      <c r="I246" s="12" t="s">
        <v>124</v>
      </c>
      <c r="J246" s="24">
        <v>55</v>
      </c>
      <c r="K246" s="24">
        <v>58.3</v>
      </c>
      <c r="L246" s="24">
        <v>110</v>
      </c>
      <c r="M246" s="24">
        <v>116.6</v>
      </c>
      <c r="N246" s="35">
        <v>3</v>
      </c>
      <c r="O246" s="25" t="s">
        <v>137</v>
      </c>
      <c r="P246" s="12">
        <v>2021</v>
      </c>
      <c r="Q246" s="23">
        <f t="shared" si="21"/>
        <v>0</v>
      </c>
      <c r="R246" s="24">
        <f t="shared" si="22"/>
        <v>3.2999999999999972</v>
      </c>
      <c r="S246" s="24">
        <f t="shared" si="23"/>
        <v>6.5999999999999943</v>
      </c>
      <c r="T246" s="36">
        <f t="shared" si="24"/>
        <v>5.6603773584905613E-2</v>
      </c>
      <c r="U246" s="25" t="str">
        <f>IF([1]!Tabla1[[#This Row],[Total Buying Value]]&gt;=((2/3)*MAX([1]!Tabla1[Total Buying Value])),"Grande",IF([1]!Tabla1[[#This Row],[Total Buying Value]]&lt;=((1/3)*MAX([1]!Tabla1[Total Buying Value])),"Pequeña","Mediana"))</f>
        <v>Pequeña</v>
      </c>
      <c r="V246" s="12" t="b">
        <f t="shared" si="25"/>
        <v>1</v>
      </c>
      <c r="W246" s="25" t="str">
        <f t="shared" si="26"/>
        <v>Dec2021</v>
      </c>
      <c r="X246" s="25" t="str">
        <f t="shared" si="27"/>
        <v>44533P0034</v>
      </c>
      <c r="AA246" s="5"/>
      <c r="AK246" s="3"/>
    </row>
    <row r="247" spans="1:37">
      <c r="A247" s="31">
        <v>44533</v>
      </c>
      <c r="B247" s="21" t="s">
        <v>60</v>
      </c>
      <c r="C247" s="32">
        <v>8</v>
      </c>
      <c r="D247" s="21" t="s">
        <v>71</v>
      </c>
      <c r="E247" s="21" t="s">
        <v>71</v>
      </c>
      <c r="F247" s="33">
        <v>0.25</v>
      </c>
      <c r="G247" s="21" t="s">
        <v>112</v>
      </c>
      <c r="H247" s="21" t="s">
        <v>120</v>
      </c>
      <c r="I247" s="22" t="s">
        <v>122</v>
      </c>
      <c r="J247" s="20">
        <v>150</v>
      </c>
      <c r="K247" s="20">
        <v>210</v>
      </c>
      <c r="L247" s="20">
        <v>1200</v>
      </c>
      <c r="M247" s="20">
        <v>1680</v>
      </c>
      <c r="N247" s="32">
        <v>3</v>
      </c>
      <c r="O247" s="21" t="s">
        <v>137</v>
      </c>
      <c r="P247" s="22">
        <v>2021</v>
      </c>
      <c r="Q247" s="19">
        <f t="shared" si="21"/>
        <v>420</v>
      </c>
      <c r="R247" s="20">
        <f t="shared" si="22"/>
        <v>60</v>
      </c>
      <c r="S247" s="20">
        <f t="shared" si="23"/>
        <v>480</v>
      </c>
      <c r="T247" s="33">
        <f t="shared" si="24"/>
        <v>0.2857142857142857</v>
      </c>
      <c r="U247" s="21" t="str">
        <f>IF([1]!Tabla1[[#This Row],[Total Buying Value]]&gt;=((2/3)*MAX([1]!Tabla1[Total Buying Value])),"Grande",IF([1]!Tabla1[[#This Row],[Total Buying Value]]&lt;=((1/3)*MAX([1]!Tabla1[Total Buying Value])),"Pequeña","Mediana"))</f>
        <v>Pequeña</v>
      </c>
      <c r="V247" s="22" t="b">
        <f t="shared" si="25"/>
        <v>0</v>
      </c>
      <c r="W247" s="21" t="str">
        <f t="shared" si="26"/>
        <v>Dec2021</v>
      </c>
      <c r="X247" s="21" t="str">
        <f t="shared" si="27"/>
        <v>44533P0019</v>
      </c>
      <c r="AA247" s="5"/>
      <c r="AK247" s="3"/>
    </row>
    <row r="248" spans="1:37">
      <c r="A248" s="31">
        <v>44535</v>
      </c>
      <c r="B248" s="21" t="s">
        <v>40</v>
      </c>
      <c r="C248" s="32">
        <v>1</v>
      </c>
      <c r="D248" s="21" t="s">
        <v>70</v>
      </c>
      <c r="E248" s="21" t="s">
        <v>71</v>
      </c>
      <c r="F248" s="33">
        <v>0.4</v>
      </c>
      <c r="G248" s="21" t="s">
        <v>90</v>
      </c>
      <c r="H248" s="21" t="s">
        <v>120</v>
      </c>
      <c r="I248" s="22" t="s">
        <v>122</v>
      </c>
      <c r="J248" s="20">
        <v>148</v>
      </c>
      <c r="K248" s="20">
        <v>164.28</v>
      </c>
      <c r="L248" s="20">
        <v>148</v>
      </c>
      <c r="M248" s="20">
        <v>164.28</v>
      </c>
      <c r="N248" s="32">
        <v>5</v>
      </c>
      <c r="O248" s="21" t="s">
        <v>137</v>
      </c>
      <c r="P248" s="22">
        <v>2021</v>
      </c>
      <c r="Q248" s="19">
        <f t="shared" si="21"/>
        <v>65.712000000000003</v>
      </c>
      <c r="R248" s="20">
        <f t="shared" si="22"/>
        <v>16.28</v>
      </c>
      <c r="S248" s="20">
        <f t="shared" si="23"/>
        <v>16.28</v>
      </c>
      <c r="T248" s="33">
        <f t="shared" si="24"/>
        <v>9.90990990990991E-2</v>
      </c>
      <c r="U248" s="21" t="str">
        <f>IF([1]!Tabla1[[#This Row],[Total Buying Value]]&gt;=((2/3)*MAX([1]!Tabla1[Total Buying Value])),"Grande",IF([1]!Tabla1[[#This Row],[Total Buying Value]]&lt;=((1/3)*MAX([1]!Tabla1[Total Buying Value])),"Pequeña","Mediana"))</f>
        <v>Mediana</v>
      </c>
      <c r="V248" s="22" t="b">
        <f t="shared" si="25"/>
        <v>0</v>
      </c>
      <c r="W248" s="21" t="str">
        <f t="shared" si="26"/>
        <v>Dec2021</v>
      </c>
      <c r="X248" s="21" t="str">
        <f t="shared" si="27"/>
        <v>44535P0010</v>
      </c>
      <c r="AA248" s="5"/>
      <c r="AK248" s="3"/>
    </row>
    <row r="249" spans="1:37">
      <c r="A249" s="34">
        <v>44535</v>
      </c>
      <c r="B249" s="25" t="s">
        <v>23</v>
      </c>
      <c r="C249" s="35">
        <v>15</v>
      </c>
      <c r="D249" s="25" t="s">
        <v>70</v>
      </c>
      <c r="E249" s="25" t="s">
        <v>138</v>
      </c>
      <c r="F249" s="36">
        <v>0.24</v>
      </c>
      <c r="G249" s="25" t="s">
        <v>76</v>
      </c>
      <c r="H249" s="25" t="s">
        <v>119</v>
      </c>
      <c r="I249" s="12" t="s">
        <v>124</v>
      </c>
      <c r="J249" s="24">
        <v>44</v>
      </c>
      <c r="K249" s="24">
        <v>48.84</v>
      </c>
      <c r="L249" s="24">
        <v>660</v>
      </c>
      <c r="M249" s="24">
        <v>732.6</v>
      </c>
      <c r="N249" s="35">
        <v>5</v>
      </c>
      <c r="O249" s="25" t="s">
        <v>137</v>
      </c>
      <c r="P249" s="12">
        <v>2021</v>
      </c>
      <c r="Q249" s="23">
        <f t="shared" si="21"/>
        <v>175.82400000000001</v>
      </c>
      <c r="R249" s="24">
        <f t="shared" si="22"/>
        <v>4.8400000000000034</v>
      </c>
      <c r="S249" s="24">
        <f t="shared" si="23"/>
        <v>72.600000000000051</v>
      </c>
      <c r="T249" s="36">
        <f t="shared" si="24"/>
        <v>9.9099099099099169E-2</v>
      </c>
      <c r="U249" s="25" t="str">
        <f>IF([1]!Tabla1[[#This Row],[Total Buying Value]]&gt;=((2/3)*MAX([1]!Tabla1[Total Buying Value])),"Grande",IF([1]!Tabla1[[#This Row],[Total Buying Value]]&lt;=((1/3)*MAX([1]!Tabla1[Total Buying Value])),"Pequeña","Mediana"))</f>
        <v>Pequeña</v>
      </c>
      <c r="V249" s="12" t="b">
        <f t="shared" si="25"/>
        <v>1</v>
      </c>
      <c r="W249" s="25" t="str">
        <f t="shared" si="26"/>
        <v>Dec2021</v>
      </c>
      <c r="X249" s="25" t="str">
        <f t="shared" si="27"/>
        <v>44535P0004</v>
      </c>
      <c r="AA249" s="5"/>
      <c r="AK249" s="3"/>
    </row>
    <row r="250" spans="1:37">
      <c r="A250" s="34">
        <v>44537</v>
      </c>
      <c r="B250" s="25" t="s">
        <v>22</v>
      </c>
      <c r="C250" s="35">
        <v>8</v>
      </c>
      <c r="D250" s="25" t="s">
        <v>70</v>
      </c>
      <c r="E250" s="25" t="s">
        <v>71</v>
      </c>
      <c r="F250" s="36">
        <v>7.0000000000000007E-2</v>
      </c>
      <c r="G250" s="25" t="s">
        <v>75</v>
      </c>
      <c r="H250" s="25" t="s">
        <v>120</v>
      </c>
      <c r="I250" s="12" t="s">
        <v>123</v>
      </c>
      <c r="J250" s="24">
        <v>112</v>
      </c>
      <c r="K250" s="24">
        <v>122.08</v>
      </c>
      <c r="L250" s="24">
        <v>896</v>
      </c>
      <c r="M250" s="24">
        <v>976.64</v>
      </c>
      <c r="N250" s="35">
        <v>7</v>
      </c>
      <c r="O250" s="25" t="s">
        <v>137</v>
      </c>
      <c r="P250" s="12">
        <v>2021</v>
      </c>
      <c r="Q250" s="23">
        <f t="shared" si="21"/>
        <v>68.364800000000002</v>
      </c>
      <c r="R250" s="24">
        <f t="shared" si="22"/>
        <v>10.079999999999998</v>
      </c>
      <c r="S250" s="24">
        <f t="shared" si="23"/>
        <v>80.639999999999986</v>
      </c>
      <c r="T250" s="36">
        <f t="shared" si="24"/>
        <v>8.2568807339449532E-2</v>
      </c>
      <c r="U250" s="25" t="str">
        <f>IF([1]!Tabla1[[#This Row],[Total Buying Value]]&gt;=((2/3)*MAX([1]!Tabla1[Total Buying Value])),"Grande",IF([1]!Tabla1[[#This Row],[Total Buying Value]]&lt;=((1/3)*MAX([1]!Tabla1[Total Buying Value])),"Pequeña","Mediana"))</f>
        <v>Pequeña</v>
      </c>
      <c r="V250" s="12" t="b">
        <f t="shared" si="25"/>
        <v>0</v>
      </c>
      <c r="W250" s="25" t="str">
        <f t="shared" si="26"/>
        <v>Dec2021</v>
      </c>
      <c r="X250" s="25" t="str">
        <f t="shared" si="27"/>
        <v>44537P0013</v>
      </c>
      <c r="AA250" s="5"/>
      <c r="AK250" s="3"/>
    </row>
    <row r="251" spans="1:37">
      <c r="A251" s="31">
        <v>44538</v>
      </c>
      <c r="B251" s="21" t="s">
        <v>31</v>
      </c>
      <c r="C251" s="32">
        <v>14</v>
      </c>
      <c r="D251" s="21" t="s">
        <v>70</v>
      </c>
      <c r="E251" s="21" t="s">
        <v>71</v>
      </c>
      <c r="F251" s="33">
        <v>0.33</v>
      </c>
      <c r="G251" s="21" t="s">
        <v>81</v>
      </c>
      <c r="H251" s="21" t="s">
        <v>118</v>
      </c>
      <c r="I251" s="22" t="s">
        <v>123</v>
      </c>
      <c r="J251" s="20">
        <v>76</v>
      </c>
      <c r="K251" s="20">
        <v>82.08</v>
      </c>
      <c r="L251" s="20">
        <v>1064</v>
      </c>
      <c r="M251" s="20">
        <v>1149.1199999999999</v>
      </c>
      <c r="N251" s="32">
        <v>8</v>
      </c>
      <c r="O251" s="21" t="s">
        <v>137</v>
      </c>
      <c r="P251" s="22">
        <v>2021</v>
      </c>
      <c r="Q251" s="19">
        <f t="shared" si="21"/>
        <v>379.20959999999997</v>
      </c>
      <c r="R251" s="20">
        <f t="shared" si="22"/>
        <v>6.0799999999999983</v>
      </c>
      <c r="S251" s="20">
        <f t="shared" si="23"/>
        <v>85.119999999999976</v>
      </c>
      <c r="T251" s="33">
        <f t="shared" si="24"/>
        <v>7.4074074074074056E-2</v>
      </c>
      <c r="U251" s="21" t="str">
        <f>IF([1]!Tabla1[[#This Row],[Total Buying Value]]&gt;=((2/3)*MAX([1]!Tabla1[Total Buying Value])),"Grande",IF([1]!Tabla1[[#This Row],[Total Buying Value]]&lt;=((1/3)*MAX([1]!Tabla1[Total Buying Value])),"Pequeña","Mediana"))</f>
        <v>Pequeña</v>
      </c>
      <c r="V251" s="22" t="b">
        <f t="shared" si="25"/>
        <v>0</v>
      </c>
      <c r="W251" s="21" t="str">
        <f t="shared" si="26"/>
        <v>Dec2021</v>
      </c>
      <c r="X251" s="21" t="str">
        <f t="shared" si="27"/>
        <v>44538P0044</v>
      </c>
      <c r="AA251" s="5"/>
      <c r="AK251" s="3"/>
    </row>
    <row r="252" spans="1:37">
      <c r="A252" s="34">
        <v>44544</v>
      </c>
      <c r="B252" s="25" t="s">
        <v>30</v>
      </c>
      <c r="C252" s="35">
        <v>4</v>
      </c>
      <c r="D252" s="25" t="s">
        <v>70</v>
      </c>
      <c r="E252" s="25" t="s">
        <v>71</v>
      </c>
      <c r="F252" s="36">
        <v>0.44</v>
      </c>
      <c r="G252" s="25" t="s">
        <v>80</v>
      </c>
      <c r="H252" s="25" t="s">
        <v>118</v>
      </c>
      <c r="I252" s="12" t="s">
        <v>122</v>
      </c>
      <c r="J252" s="24">
        <v>120</v>
      </c>
      <c r="K252" s="24">
        <v>162</v>
      </c>
      <c r="L252" s="24">
        <v>480</v>
      </c>
      <c r="M252" s="24">
        <v>648</v>
      </c>
      <c r="N252" s="35">
        <v>14</v>
      </c>
      <c r="O252" s="25" t="s">
        <v>137</v>
      </c>
      <c r="P252" s="12">
        <v>2021</v>
      </c>
      <c r="Q252" s="23">
        <f t="shared" si="21"/>
        <v>285.12</v>
      </c>
      <c r="R252" s="24">
        <f t="shared" si="22"/>
        <v>42</v>
      </c>
      <c r="S252" s="24">
        <f t="shared" si="23"/>
        <v>168</v>
      </c>
      <c r="T252" s="36">
        <f t="shared" si="24"/>
        <v>0.25925925925925924</v>
      </c>
      <c r="U252" s="25" t="str">
        <f>IF([1]!Tabla1[[#This Row],[Total Buying Value]]&gt;=((2/3)*MAX([1]!Tabla1[Total Buying Value])),"Grande",IF([1]!Tabla1[[#This Row],[Total Buying Value]]&lt;=((1/3)*MAX([1]!Tabla1[Total Buying Value])),"Pequeña","Mediana"))</f>
        <v>Mediana</v>
      </c>
      <c r="V252" s="12" t="b">
        <f t="shared" si="25"/>
        <v>0</v>
      </c>
      <c r="W252" s="25" t="str">
        <f t="shared" si="26"/>
        <v>Dec2021</v>
      </c>
      <c r="X252" s="25" t="str">
        <f t="shared" si="27"/>
        <v>44544P0042</v>
      </c>
      <c r="AA252" s="5"/>
      <c r="AK252" s="3"/>
    </row>
    <row r="253" spans="1:37">
      <c r="A253" s="31">
        <v>44548</v>
      </c>
      <c r="B253" s="21" t="s">
        <v>26</v>
      </c>
      <c r="C253" s="32">
        <v>2</v>
      </c>
      <c r="D253" s="21" t="s">
        <v>70</v>
      </c>
      <c r="E253" s="21" t="s">
        <v>138</v>
      </c>
      <c r="F253" s="33">
        <v>0.26</v>
      </c>
      <c r="G253" s="21" t="s">
        <v>79</v>
      </c>
      <c r="H253" s="21" t="s">
        <v>119</v>
      </c>
      <c r="I253" s="22" t="s">
        <v>123</v>
      </c>
      <c r="J253" s="20">
        <v>71</v>
      </c>
      <c r="K253" s="20">
        <v>80.94</v>
      </c>
      <c r="L253" s="20">
        <v>142</v>
      </c>
      <c r="M253" s="20">
        <v>161.88</v>
      </c>
      <c r="N253" s="32">
        <v>18</v>
      </c>
      <c r="O253" s="21" t="s">
        <v>137</v>
      </c>
      <c r="P253" s="22">
        <v>2021</v>
      </c>
      <c r="Q253" s="19">
        <f t="shared" si="21"/>
        <v>42.088799999999999</v>
      </c>
      <c r="R253" s="20">
        <f t="shared" si="22"/>
        <v>9.9399999999999977</v>
      </c>
      <c r="S253" s="20">
        <f t="shared" si="23"/>
        <v>19.879999999999995</v>
      </c>
      <c r="T253" s="33">
        <f t="shared" si="24"/>
        <v>0.12280701754385963</v>
      </c>
      <c r="U253" s="21" t="str">
        <f>IF([1]!Tabla1[[#This Row],[Total Buying Value]]&gt;=((2/3)*MAX([1]!Tabla1[Total Buying Value])),"Grande",IF([1]!Tabla1[[#This Row],[Total Buying Value]]&lt;=((1/3)*MAX([1]!Tabla1[Total Buying Value])),"Pequeña","Mediana"))</f>
        <v>Mediana</v>
      </c>
      <c r="V253" s="22" t="b">
        <f t="shared" si="25"/>
        <v>1</v>
      </c>
      <c r="W253" s="21" t="str">
        <f t="shared" si="26"/>
        <v>Dec2021</v>
      </c>
      <c r="X253" s="21" t="str">
        <f t="shared" si="27"/>
        <v>44548P0003</v>
      </c>
      <c r="AA253" s="5"/>
      <c r="AK253" s="3"/>
    </row>
    <row r="254" spans="1:37">
      <c r="A254" s="34">
        <v>44548</v>
      </c>
      <c r="B254" s="25" t="s">
        <v>42</v>
      </c>
      <c r="C254" s="35">
        <v>8</v>
      </c>
      <c r="D254" s="25" t="s">
        <v>71</v>
      </c>
      <c r="E254" s="25" t="s">
        <v>138</v>
      </c>
      <c r="F254" s="36">
        <v>7.0000000000000007E-2</v>
      </c>
      <c r="G254" s="25" t="s">
        <v>92</v>
      </c>
      <c r="H254" s="25" t="s">
        <v>117</v>
      </c>
      <c r="I254" s="12" t="s">
        <v>122</v>
      </c>
      <c r="J254" s="24">
        <v>121</v>
      </c>
      <c r="K254" s="24">
        <v>141.57</v>
      </c>
      <c r="L254" s="24">
        <v>968</v>
      </c>
      <c r="M254" s="24">
        <v>1132.56</v>
      </c>
      <c r="N254" s="35">
        <v>18</v>
      </c>
      <c r="O254" s="25" t="s">
        <v>137</v>
      </c>
      <c r="P254" s="12">
        <v>2021</v>
      </c>
      <c r="Q254" s="23">
        <f t="shared" si="21"/>
        <v>79.279200000000003</v>
      </c>
      <c r="R254" s="24">
        <f t="shared" si="22"/>
        <v>20.569999999999993</v>
      </c>
      <c r="S254" s="24">
        <f t="shared" si="23"/>
        <v>164.55999999999995</v>
      </c>
      <c r="T254" s="36">
        <f t="shared" si="24"/>
        <v>0.14529914529914525</v>
      </c>
      <c r="U254" s="25" t="str">
        <f>IF([1]!Tabla1[[#This Row],[Total Buying Value]]&gt;=((2/3)*MAX([1]!Tabla1[Total Buying Value])),"Grande",IF([1]!Tabla1[[#This Row],[Total Buying Value]]&lt;=((1/3)*MAX([1]!Tabla1[Total Buying Value])),"Pequeña","Mediana"))</f>
        <v>Pequeña</v>
      </c>
      <c r="V254" s="12" t="b">
        <f t="shared" si="25"/>
        <v>1</v>
      </c>
      <c r="W254" s="25" t="str">
        <f t="shared" si="26"/>
        <v>Dec2021</v>
      </c>
      <c r="X254" s="25" t="str">
        <f t="shared" si="27"/>
        <v>44548P0022</v>
      </c>
      <c r="AA254" s="5"/>
      <c r="AK254" s="3"/>
    </row>
    <row r="255" spans="1:37">
      <c r="A255" s="34">
        <v>44549</v>
      </c>
      <c r="B255" s="25" t="s">
        <v>39</v>
      </c>
      <c r="C255" s="35">
        <v>3</v>
      </c>
      <c r="D255" s="25" t="s">
        <v>68</v>
      </c>
      <c r="E255" s="25" t="s">
        <v>71</v>
      </c>
      <c r="F255" s="36">
        <v>0.28999999999999998</v>
      </c>
      <c r="G255" s="25" t="s">
        <v>89</v>
      </c>
      <c r="H255" s="25" t="s">
        <v>121</v>
      </c>
      <c r="I255" s="12" t="s">
        <v>124</v>
      </c>
      <c r="J255" s="24">
        <v>47</v>
      </c>
      <c r="K255" s="24">
        <v>53.11</v>
      </c>
      <c r="L255" s="24">
        <v>141</v>
      </c>
      <c r="M255" s="24">
        <v>159.33000000000001</v>
      </c>
      <c r="N255" s="35">
        <v>19</v>
      </c>
      <c r="O255" s="25" t="s">
        <v>137</v>
      </c>
      <c r="P255" s="12">
        <v>2021</v>
      </c>
      <c r="Q255" s="23">
        <f t="shared" si="21"/>
        <v>46.2057</v>
      </c>
      <c r="R255" s="24">
        <f t="shared" si="22"/>
        <v>6.1099999999999994</v>
      </c>
      <c r="S255" s="24">
        <f t="shared" si="23"/>
        <v>18.329999999999998</v>
      </c>
      <c r="T255" s="36">
        <f t="shared" si="24"/>
        <v>0.1150442477876106</v>
      </c>
      <c r="U255" s="25" t="str">
        <f>IF([1]!Tabla1[[#This Row],[Total Buying Value]]&gt;=((2/3)*MAX([1]!Tabla1[Total Buying Value])),"Grande",IF([1]!Tabla1[[#This Row],[Total Buying Value]]&lt;=((1/3)*MAX([1]!Tabla1[Total Buying Value])),"Pequeña","Mediana"))</f>
        <v>Mediana</v>
      </c>
      <c r="V255" s="12" t="b">
        <f t="shared" si="25"/>
        <v>0</v>
      </c>
      <c r="W255" s="25" t="str">
        <f t="shared" si="26"/>
        <v>Dec2021</v>
      </c>
      <c r="X255" s="25" t="str">
        <f t="shared" si="27"/>
        <v>44549P0029</v>
      </c>
      <c r="AA255" s="5"/>
      <c r="AK255" s="3"/>
    </row>
    <row r="256" spans="1:37">
      <c r="A256" s="31">
        <v>44549</v>
      </c>
      <c r="B256" s="21" t="s">
        <v>51</v>
      </c>
      <c r="C256" s="32">
        <v>10</v>
      </c>
      <c r="D256" s="21" t="s">
        <v>71</v>
      </c>
      <c r="E256" s="21" t="s">
        <v>71</v>
      </c>
      <c r="F256" s="33">
        <v>0.47</v>
      </c>
      <c r="G256" s="21" t="s">
        <v>103</v>
      </c>
      <c r="H256" s="21" t="s">
        <v>120</v>
      </c>
      <c r="I256" s="22" t="s">
        <v>124</v>
      </c>
      <c r="J256" s="20">
        <v>44</v>
      </c>
      <c r="K256" s="20">
        <v>48.4</v>
      </c>
      <c r="L256" s="20">
        <v>440</v>
      </c>
      <c r="M256" s="20">
        <v>484</v>
      </c>
      <c r="N256" s="32">
        <v>19</v>
      </c>
      <c r="O256" s="21" t="s">
        <v>137</v>
      </c>
      <c r="P256" s="22">
        <v>2021</v>
      </c>
      <c r="Q256" s="19">
        <f t="shared" si="21"/>
        <v>227.48</v>
      </c>
      <c r="R256" s="20">
        <f t="shared" si="22"/>
        <v>4.3999999999999986</v>
      </c>
      <c r="S256" s="20">
        <f t="shared" si="23"/>
        <v>43.999999999999986</v>
      </c>
      <c r="T256" s="33">
        <f t="shared" si="24"/>
        <v>9.0909090909090884E-2</v>
      </c>
      <c r="U256" s="21" t="str">
        <f>IF([1]!Tabla1[[#This Row],[Total Buying Value]]&gt;=((2/3)*MAX([1]!Tabla1[Total Buying Value])),"Grande",IF([1]!Tabla1[[#This Row],[Total Buying Value]]&lt;=((1/3)*MAX([1]!Tabla1[Total Buying Value])),"Pequeña","Mediana"))</f>
        <v>Grande</v>
      </c>
      <c r="V256" s="22" t="b">
        <f t="shared" si="25"/>
        <v>0</v>
      </c>
      <c r="W256" s="21" t="str">
        <f t="shared" si="26"/>
        <v>Dec2021</v>
      </c>
      <c r="X256" s="21" t="str">
        <f t="shared" si="27"/>
        <v>44549P0011</v>
      </c>
      <c r="AA256" s="5"/>
      <c r="AK256" s="3"/>
    </row>
    <row r="257" spans="1:37">
      <c r="A257" s="31">
        <v>44549</v>
      </c>
      <c r="B257" s="21" t="s">
        <v>32</v>
      </c>
      <c r="C257" s="32">
        <v>12</v>
      </c>
      <c r="D257" s="21" t="s">
        <v>70</v>
      </c>
      <c r="E257" s="21" t="s">
        <v>71</v>
      </c>
      <c r="F257" s="33">
        <v>0.13</v>
      </c>
      <c r="G257" s="21" t="s">
        <v>82</v>
      </c>
      <c r="H257" s="21" t="s">
        <v>117</v>
      </c>
      <c r="I257" s="22" t="s">
        <v>122</v>
      </c>
      <c r="J257" s="20">
        <v>141</v>
      </c>
      <c r="K257" s="20">
        <v>149.46</v>
      </c>
      <c r="L257" s="20">
        <v>1692</v>
      </c>
      <c r="M257" s="20">
        <v>1793.52</v>
      </c>
      <c r="N257" s="32">
        <v>19</v>
      </c>
      <c r="O257" s="21" t="s">
        <v>137</v>
      </c>
      <c r="P257" s="22">
        <v>2021</v>
      </c>
      <c r="Q257" s="19">
        <f t="shared" si="21"/>
        <v>233.1576</v>
      </c>
      <c r="R257" s="20">
        <f t="shared" si="22"/>
        <v>8.460000000000008</v>
      </c>
      <c r="S257" s="20">
        <f t="shared" si="23"/>
        <v>101.5200000000001</v>
      </c>
      <c r="T257" s="33">
        <f t="shared" si="24"/>
        <v>5.6603773584905717E-2</v>
      </c>
      <c r="U257" s="21" t="str">
        <f>IF([1]!Tabla1[[#This Row],[Total Buying Value]]&gt;=((2/3)*MAX([1]!Tabla1[Total Buying Value])),"Grande",IF([1]!Tabla1[[#This Row],[Total Buying Value]]&lt;=((1/3)*MAX([1]!Tabla1[Total Buying Value])),"Pequeña","Mediana"))</f>
        <v>Pequeña</v>
      </c>
      <c r="V257" s="22" t="b">
        <f t="shared" si="25"/>
        <v>0</v>
      </c>
      <c r="W257" s="21" t="str">
        <f t="shared" si="26"/>
        <v>Dec2021</v>
      </c>
      <c r="X257" s="21" t="str">
        <f t="shared" si="27"/>
        <v>44549P0023</v>
      </c>
      <c r="AA257" s="5"/>
      <c r="AK257" s="3"/>
    </row>
    <row r="258" spans="1:37">
      <c r="A258" s="34">
        <v>44550</v>
      </c>
      <c r="B258" s="25" t="s">
        <v>55</v>
      </c>
      <c r="C258" s="35">
        <v>14</v>
      </c>
      <c r="D258" s="25" t="s">
        <v>70</v>
      </c>
      <c r="E258" s="25" t="s">
        <v>71</v>
      </c>
      <c r="F258" s="36">
        <v>0.28999999999999998</v>
      </c>
      <c r="G258" s="25" t="s">
        <v>107</v>
      </c>
      <c r="H258" s="25" t="s">
        <v>120</v>
      </c>
      <c r="I258" s="12" t="s">
        <v>123</v>
      </c>
      <c r="J258" s="24">
        <v>73</v>
      </c>
      <c r="K258" s="24">
        <v>94.17</v>
      </c>
      <c r="L258" s="24">
        <v>1022</v>
      </c>
      <c r="M258" s="24">
        <v>1318.38</v>
      </c>
      <c r="N258" s="35">
        <v>20</v>
      </c>
      <c r="O258" s="25" t="s">
        <v>137</v>
      </c>
      <c r="P258" s="12">
        <v>2021</v>
      </c>
      <c r="Q258" s="23">
        <f t="shared" ref="Q258:Q321" si="28">F258*M258</f>
        <v>382.33019999999999</v>
      </c>
      <c r="R258" s="24">
        <f t="shared" ref="R258:R321" si="29">K258-J258</f>
        <v>21.17</v>
      </c>
      <c r="S258" s="24">
        <f t="shared" ref="S258:S321" si="30">R258*C258</f>
        <v>296.38</v>
      </c>
      <c r="T258" s="36">
        <f t="shared" ref="T258:T321" si="31">IFERROR(S258/M258,0)</f>
        <v>0.22480620155038758</v>
      </c>
      <c r="U258" s="25" t="str">
        <f>IF([1]!Tabla1[[#This Row],[Total Buying Value]]&gt;=((2/3)*MAX([1]!Tabla1[Total Buying Value])),"Grande",IF([1]!Tabla1[[#This Row],[Total Buying Value]]&lt;=((1/3)*MAX([1]!Tabla1[Total Buying Value])),"Pequeña","Mediana"))</f>
        <v>Pequeña</v>
      </c>
      <c r="V258" s="12" t="b">
        <f t="shared" ref="V258:V321" si="32">IF(E258="CASH",TRUE,FALSE)</f>
        <v>0</v>
      </c>
      <c r="W258" s="25" t="str">
        <f t="shared" ref="W258:W321" si="33">_xlfn.CONCAT(O258,P258)</f>
        <v>Dec2021</v>
      </c>
      <c r="X258" s="25" t="str">
        <f t="shared" ref="X258:X321" si="34">_xlfn.CONCAT(A258,B258)</f>
        <v>44550P0012</v>
      </c>
      <c r="AA258" s="5"/>
      <c r="AK258" s="3"/>
    </row>
    <row r="259" spans="1:37">
      <c r="A259" s="31">
        <v>44551</v>
      </c>
      <c r="B259" s="21" t="s">
        <v>62</v>
      </c>
      <c r="C259" s="32">
        <v>10</v>
      </c>
      <c r="D259" s="21" t="s">
        <v>71</v>
      </c>
      <c r="E259" s="21" t="s">
        <v>138</v>
      </c>
      <c r="F259" s="33">
        <v>0.28999999999999998</v>
      </c>
      <c r="G259" s="21" t="s">
        <v>115</v>
      </c>
      <c r="H259" s="21" t="s">
        <v>121</v>
      </c>
      <c r="I259" s="22" t="s">
        <v>125</v>
      </c>
      <c r="J259" s="20">
        <v>18</v>
      </c>
      <c r="K259" s="20">
        <v>24.66</v>
      </c>
      <c r="L259" s="20">
        <v>180</v>
      </c>
      <c r="M259" s="20">
        <v>246.6</v>
      </c>
      <c r="N259" s="32">
        <v>21</v>
      </c>
      <c r="O259" s="21" t="s">
        <v>137</v>
      </c>
      <c r="P259" s="22">
        <v>2021</v>
      </c>
      <c r="Q259" s="19">
        <f t="shared" si="28"/>
        <v>71.513999999999996</v>
      </c>
      <c r="R259" s="20">
        <f t="shared" si="29"/>
        <v>6.66</v>
      </c>
      <c r="S259" s="20">
        <f t="shared" si="30"/>
        <v>66.599999999999994</v>
      </c>
      <c r="T259" s="33">
        <f t="shared" si="31"/>
        <v>0.27007299270072993</v>
      </c>
      <c r="U259" s="21" t="str">
        <f>IF([1]!Tabla1[[#This Row],[Total Buying Value]]&gt;=((2/3)*MAX([1]!Tabla1[Total Buying Value])),"Grande",IF([1]!Tabla1[[#This Row],[Total Buying Value]]&lt;=((1/3)*MAX([1]!Tabla1[Total Buying Value])),"Pequeña","Mediana"))</f>
        <v>Pequeña</v>
      </c>
      <c r="V259" s="22" t="b">
        <f t="shared" si="32"/>
        <v>1</v>
      </c>
      <c r="W259" s="21" t="str">
        <f t="shared" si="33"/>
        <v>Dec2021</v>
      </c>
      <c r="X259" s="21" t="str">
        <f t="shared" si="34"/>
        <v>44551P0026</v>
      </c>
      <c r="AA259" s="5"/>
      <c r="AK259" s="3"/>
    </row>
    <row r="260" spans="1:37">
      <c r="A260" s="31">
        <v>44554</v>
      </c>
      <c r="B260" s="21" t="s">
        <v>63</v>
      </c>
      <c r="C260" s="32">
        <v>8</v>
      </c>
      <c r="D260" s="21" t="s">
        <v>68</v>
      </c>
      <c r="E260" s="21" t="s">
        <v>71</v>
      </c>
      <c r="F260" s="33">
        <v>0.39</v>
      </c>
      <c r="G260" s="21" t="s">
        <v>116</v>
      </c>
      <c r="H260" s="21" t="s">
        <v>121</v>
      </c>
      <c r="I260" s="22" t="s">
        <v>123</v>
      </c>
      <c r="J260" s="20">
        <v>90</v>
      </c>
      <c r="K260" s="20">
        <v>96.3</v>
      </c>
      <c r="L260" s="20">
        <v>720</v>
      </c>
      <c r="M260" s="20">
        <v>770.4</v>
      </c>
      <c r="N260" s="32">
        <v>24</v>
      </c>
      <c r="O260" s="21" t="s">
        <v>137</v>
      </c>
      <c r="P260" s="22">
        <v>2021</v>
      </c>
      <c r="Q260" s="19">
        <f t="shared" si="28"/>
        <v>300.45600000000002</v>
      </c>
      <c r="R260" s="20">
        <f t="shared" si="29"/>
        <v>6.2999999999999972</v>
      </c>
      <c r="S260" s="20">
        <f t="shared" si="30"/>
        <v>50.399999999999977</v>
      </c>
      <c r="T260" s="33">
        <f t="shared" si="31"/>
        <v>6.5420560747663517E-2</v>
      </c>
      <c r="U260" s="21" t="str">
        <f>IF([1]!Tabla1[[#This Row],[Total Buying Value]]&gt;=((2/3)*MAX([1]!Tabla1[Total Buying Value])),"Grande",IF([1]!Tabla1[[#This Row],[Total Buying Value]]&lt;=((1/3)*MAX([1]!Tabla1[Total Buying Value])),"Pequeña","Mediana"))</f>
        <v>Pequeña</v>
      </c>
      <c r="V260" s="22" t="b">
        <f t="shared" si="32"/>
        <v>0</v>
      </c>
      <c r="W260" s="21" t="str">
        <f t="shared" si="33"/>
        <v>Dec2021</v>
      </c>
      <c r="X260" s="21" t="str">
        <f t="shared" si="34"/>
        <v>44554P0036</v>
      </c>
      <c r="AA260" s="5"/>
      <c r="AK260" s="3"/>
    </row>
    <row r="261" spans="1:37">
      <c r="A261" s="34">
        <v>44554</v>
      </c>
      <c r="B261" s="25" t="s">
        <v>30</v>
      </c>
      <c r="C261" s="35">
        <v>8</v>
      </c>
      <c r="D261" s="25" t="s">
        <v>68</v>
      </c>
      <c r="E261" s="25" t="s">
        <v>138</v>
      </c>
      <c r="F261" s="36">
        <v>0.54</v>
      </c>
      <c r="G261" s="25" t="s">
        <v>80</v>
      </c>
      <c r="H261" s="25" t="s">
        <v>118</v>
      </c>
      <c r="I261" s="12" t="s">
        <v>122</v>
      </c>
      <c r="J261" s="24">
        <v>120</v>
      </c>
      <c r="K261" s="24">
        <v>162</v>
      </c>
      <c r="L261" s="24">
        <v>960</v>
      </c>
      <c r="M261" s="24">
        <v>1296</v>
      </c>
      <c r="N261" s="35">
        <v>24</v>
      </c>
      <c r="O261" s="25" t="s">
        <v>137</v>
      </c>
      <c r="P261" s="12">
        <v>2021</v>
      </c>
      <c r="Q261" s="23">
        <f t="shared" si="28"/>
        <v>699.84</v>
      </c>
      <c r="R261" s="24">
        <f t="shared" si="29"/>
        <v>42</v>
      </c>
      <c r="S261" s="24">
        <f t="shared" si="30"/>
        <v>336</v>
      </c>
      <c r="T261" s="36">
        <f t="shared" si="31"/>
        <v>0.25925925925925924</v>
      </c>
      <c r="U261" s="25" t="str">
        <f>IF([1]!Tabla1[[#This Row],[Total Buying Value]]&gt;=((2/3)*MAX([1]!Tabla1[Total Buying Value])),"Grande",IF([1]!Tabla1[[#This Row],[Total Buying Value]]&lt;=((1/3)*MAX([1]!Tabla1[Total Buying Value])),"Pequeña","Mediana"))</f>
        <v>Mediana</v>
      </c>
      <c r="V261" s="12" t="b">
        <f t="shared" si="32"/>
        <v>1</v>
      </c>
      <c r="W261" s="25" t="str">
        <f t="shared" si="33"/>
        <v>Dec2021</v>
      </c>
      <c r="X261" s="25" t="str">
        <f t="shared" si="34"/>
        <v>44554P0042</v>
      </c>
      <c r="AA261" s="5"/>
      <c r="AK261" s="3"/>
    </row>
    <row r="262" spans="1:37">
      <c r="A262" s="34">
        <v>44556</v>
      </c>
      <c r="B262" s="25" t="s">
        <v>61</v>
      </c>
      <c r="C262" s="35">
        <v>14</v>
      </c>
      <c r="D262" s="25" t="s">
        <v>71</v>
      </c>
      <c r="E262" s="25" t="s">
        <v>138</v>
      </c>
      <c r="F262" s="36">
        <v>0.22</v>
      </c>
      <c r="G262" s="25" t="s">
        <v>114</v>
      </c>
      <c r="H262" s="25" t="s">
        <v>118</v>
      </c>
      <c r="I262" s="12" t="s">
        <v>122</v>
      </c>
      <c r="J262" s="24">
        <v>138</v>
      </c>
      <c r="K262" s="24">
        <v>173.88</v>
      </c>
      <c r="L262" s="24">
        <v>1932</v>
      </c>
      <c r="M262" s="24">
        <v>2434.3200000000002</v>
      </c>
      <c r="N262" s="35">
        <v>26</v>
      </c>
      <c r="O262" s="25" t="s">
        <v>137</v>
      </c>
      <c r="P262" s="12">
        <v>2021</v>
      </c>
      <c r="Q262" s="23">
        <f t="shared" si="28"/>
        <v>535.55040000000008</v>
      </c>
      <c r="R262" s="24">
        <f t="shared" si="29"/>
        <v>35.879999999999995</v>
      </c>
      <c r="S262" s="24">
        <f t="shared" si="30"/>
        <v>502.31999999999994</v>
      </c>
      <c r="T262" s="36">
        <f t="shared" si="31"/>
        <v>0.20634920634920631</v>
      </c>
      <c r="U262" s="25" t="str">
        <f>IF([1]!Tabla1[[#This Row],[Total Buying Value]]&gt;=((2/3)*MAX([1]!Tabla1[Total Buying Value])),"Grande",IF([1]!Tabla1[[#This Row],[Total Buying Value]]&lt;=((1/3)*MAX([1]!Tabla1[Total Buying Value])),"Pequeña","Mediana"))</f>
        <v>Mediana</v>
      </c>
      <c r="V262" s="12" t="b">
        <f t="shared" si="32"/>
        <v>1</v>
      </c>
      <c r="W262" s="25" t="str">
        <f t="shared" si="33"/>
        <v>Dec2021</v>
      </c>
      <c r="X262" s="25" t="str">
        <f t="shared" si="34"/>
        <v>44556P0041</v>
      </c>
      <c r="AA262" s="5"/>
      <c r="AK262" s="3"/>
    </row>
    <row r="263" spans="1:37">
      <c r="A263" s="31">
        <v>44557</v>
      </c>
      <c r="B263" s="21" t="s">
        <v>39</v>
      </c>
      <c r="C263" s="32">
        <v>14</v>
      </c>
      <c r="D263" s="21" t="s">
        <v>70</v>
      </c>
      <c r="E263" s="21" t="s">
        <v>138</v>
      </c>
      <c r="F263" s="33">
        <v>0.18</v>
      </c>
      <c r="G263" s="21" t="s">
        <v>89</v>
      </c>
      <c r="H263" s="21" t="s">
        <v>121</v>
      </c>
      <c r="I263" s="22" t="s">
        <v>124</v>
      </c>
      <c r="J263" s="20">
        <v>47</v>
      </c>
      <c r="K263" s="20">
        <v>53.11</v>
      </c>
      <c r="L263" s="20">
        <v>658</v>
      </c>
      <c r="M263" s="20">
        <v>743.54</v>
      </c>
      <c r="N263" s="32">
        <v>27</v>
      </c>
      <c r="O263" s="21" t="s">
        <v>137</v>
      </c>
      <c r="P263" s="22">
        <v>2021</v>
      </c>
      <c r="Q263" s="19">
        <f t="shared" si="28"/>
        <v>133.8372</v>
      </c>
      <c r="R263" s="20">
        <f t="shared" si="29"/>
        <v>6.1099999999999994</v>
      </c>
      <c r="S263" s="20">
        <f t="shared" si="30"/>
        <v>85.539999999999992</v>
      </c>
      <c r="T263" s="33">
        <f t="shared" si="31"/>
        <v>0.11504424778761062</v>
      </c>
      <c r="U263" s="21" t="str">
        <f>IF([1]!Tabla1[[#This Row],[Total Buying Value]]&gt;=((2/3)*MAX([1]!Tabla1[Total Buying Value])),"Grande",IF([1]!Tabla1[[#This Row],[Total Buying Value]]&lt;=((1/3)*MAX([1]!Tabla1[Total Buying Value])),"Pequeña","Mediana"))</f>
        <v>Pequeña</v>
      </c>
      <c r="V263" s="22" t="b">
        <f t="shared" si="32"/>
        <v>1</v>
      </c>
      <c r="W263" s="21" t="str">
        <f t="shared" si="33"/>
        <v>Dec2021</v>
      </c>
      <c r="X263" s="21" t="str">
        <f t="shared" si="34"/>
        <v>44557P0029</v>
      </c>
      <c r="AA263" s="5"/>
      <c r="AK263" s="3"/>
    </row>
    <row r="264" spans="1:37">
      <c r="A264" s="34">
        <v>44558</v>
      </c>
      <c r="B264" s="25" t="s">
        <v>39</v>
      </c>
      <c r="C264" s="35">
        <v>6</v>
      </c>
      <c r="D264" s="25" t="s">
        <v>70</v>
      </c>
      <c r="E264" s="25" t="s">
        <v>138</v>
      </c>
      <c r="F264" s="36">
        <v>0.32</v>
      </c>
      <c r="G264" s="25" t="s">
        <v>89</v>
      </c>
      <c r="H264" s="25" t="s">
        <v>121</v>
      </c>
      <c r="I264" s="12" t="s">
        <v>124</v>
      </c>
      <c r="J264" s="24">
        <v>47</v>
      </c>
      <c r="K264" s="24">
        <v>53.11</v>
      </c>
      <c r="L264" s="24">
        <v>282</v>
      </c>
      <c r="M264" s="24">
        <v>318.66000000000003</v>
      </c>
      <c r="N264" s="35">
        <v>28</v>
      </c>
      <c r="O264" s="25" t="s">
        <v>137</v>
      </c>
      <c r="P264" s="12">
        <v>2021</v>
      </c>
      <c r="Q264" s="23">
        <f t="shared" si="28"/>
        <v>101.97120000000001</v>
      </c>
      <c r="R264" s="24">
        <f t="shared" si="29"/>
        <v>6.1099999999999994</v>
      </c>
      <c r="S264" s="24">
        <f t="shared" si="30"/>
        <v>36.659999999999997</v>
      </c>
      <c r="T264" s="36">
        <f t="shared" si="31"/>
        <v>0.1150442477876106</v>
      </c>
      <c r="U264" s="25" t="str">
        <f>IF([1]!Tabla1[[#This Row],[Total Buying Value]]&gt;=((2/3)*MAX([1]!Tabla1[Total Buying Value])),"Grande",IF([1]!Tabla1[[#This Row],[Total Buying Value]]&lt;=((1/3)*MAX([1]!Tabla1[Total Buying Value])),"Pequeña","Mediana"))</f>
        <v>Grande</v>
      </c>
      <c r="V264" s="12" t="b">
        <f t="shared" si="32"/>
        <v>1</v>
      </c>
      <c r="W264" s="25" t="str">
        <f t="shared" si="33"/>
        <v>Dec2021</v>
      </c>
      <c r="X264" s="25" t="str">
        <f t="shared" si="34"/>
        <v>44558P0029</v>
      </c>
      <c r="AA264" s="5"/>
      <c r="AK264" s="3"/>
    </row>
    <row r="265" spans="1:37">
      <c r="A265" s="31">
        <v>44560</v>
      </c>
      <c r="B265" s="21" t="s">
        <v>40</v>
      </c>
      <c r="C265" s="32">
        <v>13</v>
      </c>
      <c r="D265" s="21" t="s">
        <v>71</v>
      </c>
      <c r="E265" s="21" t="s">
        <v>71</v>
      </c>
      <c r="F265" s="33">
        <v>0.08</v>
      </c>
      <c r="G265" s="21" t="s">
        <v>90</v>
      </c>
      <c r="H265" s="21" t="s">
        <v>120</v>
      </c>
      <c r="I265" s="22" t="s">
        <v>122</v>
      </c>
      <c r="J265" s="20">
        <v>148</v>
      </c>
      <c r="K265" s="20">
        <v>164.28</v>
      </c>
      <c r="L265" s="20">
        <v>1924</v>
      </c>
      <c r="M265" s="20">
        <v>2135.64</v>
      </c>
      <c r="N265" s="32">
        <v>30</v>
      </c>
      <c r="O265" s="21" t="s">
        <v>137</v>
      </c>
      <c r="P265" s="22">
        <v>2021</v>
      </c>
      <c r="Q265" s="19">
        <f t="shared" si="28"/>
        <v>170.85120000000001</v>
      </c>
      <c r="R265" s="20">
        <f t="shared" si="29"/>
        <v>16.28</v>
      </c>
      <c r="S265" s="20">
        <f t="shared" si="30"/>
        <v>211.64000000000001</v>
      </c>
      <c r="T265" s="33">
        <f t="shared" si="31"/>
        <v>9.9099099099099114E-2</v>
      </c>
      <c r="U265" s="21" t="str">
        <f>IF([1]!Tabla1[[#This Row],[Total Buying Value]]&gt;=((2/3)*MAX([1]!Tabla1[Total Buying Value])),"Grande",IF([1]!Tabla1[[#This Row],[Total Buying Value]]&lt;=((1/3)*MAX([1]!Tabla1[Total Buying Value])),"Pequeña","Mediana"))</f>
        <v>Pequeña</v>
      </c>
      <c r="V265" s="22" t="b">
        <f t="shared" si="32"/>
        <v>0</v>
      </c>
      <c r="W265" s="21" t="str">
        <f t="shared" si="33"/>
        <v>Dec2021</v>
      </c>
      <c r="X265" s="21" t="str">
        <f t="shared" si="34"/>
        <v>44560P0010</v>
      </c>
      <c r="AA265" s="5"/>
      <c r="AK265" s="3"/>
    </row>
    <row r="266" spans="1:37">
      <c r="A266" s="34">
        <v>44562</v>
      </c>
      <c r="B266" s="25" t="s">
        <v>42</v>
      </c>
      <c r="C266" s="35">
        <v>1</v>
      </c>
      <c r="D266" s="25" t="s">
        <v>68</v>
      </c>
      <c r="E266" s="25" t="s">
        <v>138</v>
      </c>
      <c r="F266" s="36">
        <v>0.2</v>
      </c>
      <c r="G266" s="25" t="s">
        <v>92</v>
      </c>
      <c r="H266" s="25" t="s">
        <v>117</v>
      </c>
      <c r="I266" s="12" t="s">
        <v>122</v>
      </c>
      <c r="J266" s="24">
        <v>121</v>
      </c>
      <c r="K266" s="24">
        <v>141.57</v>
      </c>
      <c r="L266" s="24">
        <v>121</v>
      </c>
      <c r="M266" s="24">
        <v>141.57</v>
      </c>
      <c r="N266" s="35">
        <v>1</v>
      </c>
      <c r="O266" s="25" t="s">
        <v>126</v>
      </c>
      <c r="P266" s="12">
        <v>2022</v>
      </c>
      <c r="Q266" s="23">
        <f t="shared" si="28"/>
        <v>28.314</v>
      </c>
      <c r="R266" s="24">
        <f t="shared" si="29"/>
        <v>20.569999999999993</v>
      </c>
      <c r="S266" s="24">
        <f t="shared" si="30"/>
        <v>20.569999999999993</v>
      </c>
      <c r="T266" s="36">
        <f t="shared" si="31"/>
        <v>0.14529914529914525</v>
      </c>
      <c r="U266" s="25" t="str">
        <f>IF([1]!Tabla1[[#This Row],[Total Buying Value]]&gt;=((2/3)*MAX([1]!Tabla1[Total Buying Value])),"Grande",IF([1]!Tabla1[[#This Row],[Total Buying Value]]&lt;=((1/3)*MAX([1]!Tabla1[Total Buying Value])),"Pequeña","Mediana"))</f>
        <v>Pequeña</v>
      </c>
      <c r="V266" s="12" t="b">
        <f t="shared" si="32"/>
        <v>1</v>
      </c>
      <c r="W266" s="25" t="str">
        <f t="shared" si="33"/>
        <v>Jan2022</v>
      </c>
      <c r="X266" s="25" t="str">
        <f t="shared" si="34"/>
        <v>44562P0022</v>
      </c>
      <c r="AA266" s="5"/>
      <c r="AK266" s="3"/>
    </row>
    <row r="267" spans="1:37">
      <c r="A267" s="34">
        <v>44563</v>
      </c>
      <c r="B267" s="25" t="s">
        <v>47</v>
      </c>
      <c r="C267" s="35">
        <v>2</v>
      </c>
      <c r="D267" s="25" t="s">
        <v>71</v>
      </c>
      <c r="E267" s="25" t="s">
        <v>138</v>
      </c>
      <c r="F267" s="36">
        <v>0.48</v>
      </c>
      <c r="G267" s="25" t="s">
        <v>98</v>
      </c>
      <c r="H267" s="25" t="s">
        <v>120</v>
      </c>
      <c r="I267" s="12" t="s">
        <v>125</v>
      </c>
      <c r="J267" s="24">
        <v>12</v>
      </c>
      <c r="K267" s="24">
        <v>15.72</v>
      </c>
      <c r="L267" s="24">
        <v>24</v>
      </c>
      <c r="M267" s="24">
        <v>31.44</v>
      </c>
      <c r="N267" s="35">
        <v>2</v>
      </c>
      <c r="O267" s="25" t="s">
        <v>126</v>
      </c>
      <c r="P267" s="12">
        <v>2022</v>
      </c>
      <c r="Q267" s="23">
        <f t="shared" si="28"/>
        <v>15.091200000000001</v>
      </c>
      <c r="R267" s="24">
        <f t="shared" si="29"/>
        <v>3.7200000000000006</v>
      </c>
      <c r="S267" s="24">
        <f t="shared" si="30"/>
        <v>7.4400000000000013</v>
      </c>
      <c r="T267" s="36">
        <f t="shared" si="31"/>
        <v>0.23664122137404583</v>
      </c>
      <c r="U267" s="25" t="str">
        <f>IF([1]!Tabla1[[#This Row],[Total Buying Value]]&gt;=((2/3)*MAX([1]!Tabla1[Total Buying Value])),"Grande",IF([1]!Tabla1[[#This Row],[Total Buying Value]]&lt;=((1/3)*MAX([1]!Tabla1[Total Buying Value])),"Pequeña","Mediana"))</f>
        <v>Pequeña</v>
      </c>
      <c r="V267" s="12" t="b">
        <f t="shared" si="32"/>
        <v>1</v>
      </c>
      <c r="W267" s="25" t="str">
        <f t="shared" si="33"/>
        <v>Jan2022</v>
      </c>
      <c r="X267" s="25" t="str">
        <f t="shared" si="34"/>
        <v>44563P0015</v>
      </c>
      <c r="AA267" s="5"/>
      <c r="AK267" s="3"/>
    </row>
    <row r="268" spans="1:37">
      <c r="A268" s="31">
        <v>44563</v>
      </c>
      <c r="B268" s="21" t="s">
        <v>58</v>
      </c>
      <c r="C268" s="32">
        <v>1</v>
      </c>
      <c r="D268" s="21" t="s">
        <v>70</v>
      </c>
      <c r="E268" s="21" t="s">
        <v>138</v>
      </c>
      <c r="F268" s="33">
        <v>0.14000000000000001</v>
      </c>
      <c r="G268" s="21" t="s">
        <v>110</v>
      </c>
      <c r="H268" s="21" t="s">
        <v>121</v>
      </c>
      <c r="I268" s="22" t="s">
        <v>123</v>
      </c>
      <c r="J268" s="20">
        <v>95</v>
      </c>
      <c r="K268" s="20">
        <v>119.7</v>
      </c>
      <c r="L268" s="20">
        <v>95</v>
      </c>
      <c r="M268" s="20">
        <v>119.7</v>
      </c>
      <c r="N268" s="32">
        <v>2</v>
      </c>
      <c r="O268" s="21" t="s">
        <v>126</v>
      </c>
      <c r="P268" s="22">
        <v>2022</v>
      </c>
      <c r="Q268" s="19">
        <f t="shared" si="28"/>
        <v>16.758000000000003</v>
      </c>
      <c r="R268" s="20">
        <f t="shared" si="29"/>
        <v>24.700000000000003</v>
      </c>
      <c r="S268" s="20">
        <f t="shared" si="30"/>
        <v>24.700000000000003</v>
      </c>
      <c r="T268" s="33">
        <f t="shared" si="31"/>
        <v>0.20634920634920637</v>
      </c>
      <c r="U268" s="21" t="str">
        <f>IF([1]!Tabla1[[#This Row],[Total Buying Value]]&gt;=((2/3)*MAX([1]!Tabla1[Total Buying Value])),"Grande",IF([1]!Tabla1[[#This Row],[Total Buying Value]]&lt;=((1/3)*MAX([1]!Tabla1[Total Buying Value])),"Pequeña","Mediana"))</f>
        <v>Mediana</v>
      </c>
      <c r="V268" s="22" t="b">
        <f t="shared" si="32"/>
        <v>1</v>
      </c>
      <c r="W268" s="21" t="str">
        <f t="shared" si="33"/>
        <v>Jan2022</v>
      </c>
      <c r="X268" s="21" t="str">
        <f t="shared" si="34"/>
        <v>44563P0033</v>
      </c>
      <c r="AA268" s="5"/>
      <c r="AK268" s="3"/>
    </row>
    <row r="269" spans="1:37">
      <c r="A269" s="31">
        <v>44563</v>
      </c>
      <c r="B269" s="21" t="s">
        <v>40</v>
      </c>
      <c r="C269" s="32">
        <v>7</v>
      </c>
      <c r="D269" s="21" t="s">
        <v>70</v>
      </c>
      <c r="E269" s="21" t="s">
        <v>138</v>
      </c>
      <c r="F269" s="33">
        <v>0.21</v>
      </c>
      <c r="G269" s="21" t="s">
        <v>90</v>
      </c>
      <c r="H269" s="21" t="s">
        <v>120</v>
      </c>
      <c r="I269" s="22" t="s">
        <v>122</v>
      </c>
      <c r="J269" s="20">
        <v>148</v>
      </c>
      <c r="K269" s="20">
        <v>164.28</v>
      </c>
      <c r="L269" s="20">
        <v>1036</v>
      </c>
      <c r="M269" s="20">
        <v>1149.96</v>
      </c>
      <c r="N269" s="32">
        <v>2</v>
      </c>
      <c r="O269" s="21" t="s">
        <v>126</v>
      </c>
      <c r="P269" s="22">
        <v>2022</v>
      </c>
      <c r="Q269" s="19">
        <f t="shared" si="28"/>
        <v>241.49160000000001</v>
      </c>
      <c r="R269" s="20">
        <f t="shared" si="29"/>
        <v>16.28</v>
      </c>
      <c r="S269" s="20">
        <f t="shared" si="30"/>
        <v>113.96000000000001</v>
      </c>
      <c r="T269" s="33">
        <f t="shared" si="31"/>
        <v>9.90990990990991E-2</v>
      </c>
      <c r="U269" s="21" t="str">
        <f>IF([1]!Tabla1[[#This Row],[Total Buying Value]]&gt;=((2/3)*MAX([1]!Tabla1[Total Buying Value])),"Grande",IF([1]!Tabla1[[#This Row],[Total Buying Value]]&lt;=((1/3)*MAX([1]!Tabla1[Total Buying Value])),"Pequeña","Mediana"))</f>
        <v>Grande</v>
      </c>
      <c r="V269" s="22" t="b">
        <f t="shared" si="32"/>
        <v>1</v>
      </c>
      <c r="W269" s="21" t="str">
        <f t="shared" si="33"/>
        <v>Jan2022</v>
      </c>
      <c r="X269" s="21" t="str">
        <f t="shared" si="34"/>
        <v>44563P0010</v>
      </c>
      <c r="AA269" s="5"/>
      <c r="AK269" s="3"/>
    </row>
    <row r="270" spans="1:37">
      <c r="A270" s="34">
        <v>44564</v>
      </c>
      <c r="B270" s="25" t="s">
        <v>43</v>
      </c>
      <c r="C270" s="35">
        <v>9</v>
      </c>
      <c r="D270" s="25" t="s">
        <v>70</v>
      </c>
      <c r="E270" s="25" t="s">
        <v>138</v>
      </c>
      <c r="F270" s="36">
        <v>0.32</v>
      </c>
      <c r="G270" s="25" t="s">
        <v>94</v>
      </c>
      <c r="H270" s="25" t="s">
        <v>118</v>
      </c>
      <c r="I270" s="12" t="s">
        <v>123</v>
      </c>
      <c r="J270" s="24">
        <v>67</v>
      </c>
      <c r="K270" s="24">
        <v>83.08</v>
      </c>
      <c r="L270" s="24">
        <v>603</v>
      </c>
      <c r="M270" s="24">
        <v>747.72</v>
      </c>
      <c r="N270" s="35">
        <v>3</v>
      </c>
      <c r="O270" s="25" t="s">
        <v>126</v>
      </c>
      <c r="P270" s="12">
        <v>2022</v>
      </c>
      <c r="Q270" s="23">
        <f t="shared" si="28"/>
        <v>239.27040000000002</v>
      </c>
      <c r="R270" s="24">
        <f t="shared" si="29"/>
        <v>16.079999999999998</v>
      </c>
      <c r="S270" s="24">
        <f t="shared" si="30"/>
        <v>144.71999999999997</v>
      </c>
      <c r="T270" s="36">
        <f t="shared" si="31"/>
        <v>0.19354838709677416</v>
      </c>
      <c r="U270" s="25" t="str">
        <f>IF([1]!Tabla1[[#This Row],[Total Buying Value]]&gt;=((2/3)*MAX([1]!Tabla1[Total Buying Value])),"Grande",IF([1]!Tabla1[[#This Row],[Total Buying Value]]&lt;=((1/3)*MAX([1]!Tabla1[Total Buying Value])),"Pequeña","Mediana"))</f>
        <v>Pequeña</v>
      </c>
      <c r="V270" s="12" t="b">
        <f t="shared" si="32"/>
        <v>1</v>
      </c>
      <c r="W270" s="25" t="str">
        <f t="shared" si="33"/>
        <v>Jan2022</v>
      </c>
      <c r="X270" s="25" t="str">
        <f t="shared" si="34"/>
        <v>44564P0043</v>
      </c>
      <c r="AA270" s="5"/>
      <c r="AK270" s="3"/>
    </row>
    <row r="271" spans="1:37">
      <c r="A271" s="34">
        <v>44565</v>
      </c>
      <c r="B271" s="25" t="s">
        <v>39</v>
      </c>
      <c r="C271" s="35">
        <v>1</v>
      </c>
      <c r="D271" s="25" t="s">
        <v>71</v>
      </c>
      <c r="E271" s="25" t="s">
        <v>71</v>
      </c>
      <c r="F271" s="36">
        <v>0.06</v>
      </c>
      <c r="G271" s="25" t="s">
        <v>89</v>
      </c>
      <c r="H271" s="25" t="s">
        <v>121</v>
      </c>
      <c r="I271" s="12" t="s">
        <v>124</v>
      </c>
      <c r="J271" s="24">
        <v>47</v>
      </c>
      <c r="K271" s="24">
        <v>53.11</v>
      </c>
      <c r="L271" s="24">
        <v>47</v>
      </c>
      <c r="M271" s="24">
        <v>53.11</v>
      </c>
      <c r="N271" s="35">
        <v>4</v>
      </c>
      <c r="O271" s="25" t="s">
        <v>126</v>
      </c>
      <c r="P271" s="12">
        <v>2022</v>
      </c>
      <c r="Q271" s="23">
        <f t="shared" si="28"/>
        <v>3.1865999999999999</v>
      </c>
      <c r="R271" s="24">
        <f t="shared" si="29"/>
        <v>6.1099999999999994</v>
      </c>
      <c r="S271" s="24">
        <f t="shared" si="30"/>
        <v>6.1099999999999994</v>
      </c>
      <c r="T271" s="36">
        <f t="shared" si="31"/>
        <v>0.1150442477876106</v>
      </c>
      <c r="U271" s="25" t="str">
        <f>IF([1]!Tabla1[[#This Row],[Total Buying Value]]&gt;=((2/3)*MAX([1]!Tabla1[Total Buying Value])),"Grande",IF([1]!Tabla1[[#This Row],[Total Buying Value]]&lt;=((1/3)*MAX([1]!Tabla1[Total Buying Value])),"Pequeña","Mediana"))</f>
        <v>Pequeña</v>
      </c>
      <c r="V271" s="12" t="b">
        <f t="shared" si="32"/>
        <v>0</v>
      </c>
      <c r="W271" s="25" t="str">
        <f t="shared" si="33"/>
        <v>Jan2022</v>
      </c>
      <c r="X271" s="25" t="str">
        <f t="shared" si="34"/>
        <v>44565P0029</v>
      </c>
      <c r="AA271" s="5"/>
      <c r="AK271" s="3"/>
    </row>
    <row r="272" spans="1:37">
      <c r="A272" s="31">
        <v>44565</v>
      </c>
      <c r="B272" s="21" t="s">
        <v>55</v>
      </c>
      <c r="C272" s="32">
        <v>8</v>
      </c>
      <c r="D272" s="21" t="s">
        <v>70</v>
      </c>
      <c r="E272" s="21" t="s">
        <v>71</v>
      </c>
      <c r="F272" s="33">
        <v>0.34</v>
      </c>
      <c r="G272" s="21" t="s">
        <v>107</v>
      </c>
      <c r="H272" s="21" t="s">
        <v>120</v>
      </c>
      <c r="I272" s="22" t="s">
        <v>123</v>
      </c>
      <c r="J272" s="20">
        <v>73</v>
      </c>
      <c r="K272" s="20">
        <v>94.17</v>
      </c>
      <c r="L272" s="20">
        <v>584</v>
      </c>
      <c r="M272" s="20">
        <v>753.36</v>
      </c>
      <c r="N272" s="32">
        <v>4</v>
      </c>
      <c r="O272" s="21" t="s">
        <v>126</v>
      </c>
      <c r="P272" s="22">
        <v>2022</v>
      </c>
      <c r="Q272" s="19">
        <f t="shared" si="28"/>
        <v>256.14240000000001</v>
      </c>
      <c r="R272" s="20">
        <f t="shared" si="29"/>
        <v>21.17</v>
      </c>
      <c r="S272" s="20">
        <f t="shared" si="30"/>
        <v>169.36</v>
      </c>
      <c r="T272" s="33">
        <f t="shared" si="31"/>
        <v>0.22480620155038761</v>
      </c>
      <c r="U272" s="21" t="str">
        <f>IF([1]!Tabla1[[#This Row],[Total Buying Value]]&gt;=((2/3)*MAX([1]!Tabla1[Total Buying Value])),"Grande",IF([1]!Tabla1[[#This Row],[Total Buying Value]]&lt;=((1/3)*MAX([1]!Tabla1[Total Buying Value])),"Pequeña","Mediana"))</f>
        <v>Pequeña</v>
      </c>
      <c r="V272" s="22" t="b">
        <f t="shared" si="32"/>
        <v>0</v>
      </c>
      <c r="W272" s="21" t="str">
        <f t="shared" si="33"/>
        <v>Jan2022</v>
      </c>
      <c r="X272" s="21" t="str">
        <f t="shared" si="34"/>
        <v>44565P0012</v>
      </c>
      <c r="AA272" s="5"/>
      <c r="AK272" s="3"/>
    </row>
    <row r="273" spans="1:37">
      <c r="A273" s="31">
        <v>44570</v>
      </c>
      <c r="B273" s="21" t="s">
        <v>38</v>
      </c>
      <c r="C273" s="32">
        <v>12</v>
      </c>
      <c r="D273" s="21" t="s">
        <v>70</v>
      </c>
      <c r="E273" s="21" t="s">
        <v>71</v>
      </c>
      <c r="F273" s="33">
        <v>0.28000000000000003</v>
      </c>
      <c r="G273" s="21" t="s">
        <v>88</v>
      </c>
      <c r="H273" s="21" t="s">
        <v>121</v>
      </c>
      <c r="I273" s="22" t="s">
        <v>123</v>
      </c>
      <c r="J273" s="20">
        <v>89</v>
      </c>
      <c r="K273" s="20">
        <v>117.48</v>
      </c>
      <c r="L273" s="20">
        <v>1068</v>
      </c>
      <c r="M273" s="20">
        <v>1409.76</v>
      </c>
      <c r="N273" s="32">
        <v>9</v>
      </c>
      <c r="O273" s="21" t="s">
        <v>126</v>
      </c>
      <c r="P273" s="22">
        <v>2022</v>
      </c>
      <c r="Q273" s="19">
        <f t="shared" si="28"/>
        <v>394.73280000000005</v>
      </c>
      <c r="R273" s="20">
        <f t="shared" si="29"/>
        <v>28.480000000000004</v>
      </c>
      <c r="S273" s="20">
        <f t="shared" si="30"/>
        <v>341.76000000000005</v>
      </c>
      <c r="T273" s="33">
        <f t="shared" si="31"/>
        <v>0.24242424242424246</v>
      </c>
      <c r="U273" s="21" t="str">
        <f>IF([1]!Tabla1[[#This Row],[Total Buying Value]]&gt;=((2/3)*MAX([1]!Tabla1[Total Buying Value])),"Grande",IF([1]!Tabla1[[#This Row],[Total Buying Value]]&lt;=((1/3)*MAX([1]!Tabla1[Total Buying Value])),"Pequeña","Mediana"))</f>
        <v>Pequeña</v>
      </c>
      <c r="V273" s="22" t="b">
        <f t="shared" si="32"/>
        <v>0</v>
      </c>
      <c r="W273" s="21" t="str">
        <f t="shared" si="33"/>
        <v>Jan2022</v>
      </c>
      <c r="X273" s="21" t="str">
        <f t="shared" si="34"/>
        <v>44570P0032</v>
      </c>
      <c r="AA273" s="5"/>
      <c r="AK273" s="3"/>
    </row>
    <row r="274" spans="1:37">
      <c r="A274" s="34">
        <v>44571</v>
      </c>
      <c r="B274" s="25" t="s">
        <v>33</v>
      </c>
      <c r="C274" s="35">
        <v>14</v>
      </c>
      <c r="D274" s="25" t="s">
        <v>71</v>
      </c>
      <c r="E274" s="25" t="s">
        <v>71</v>
      </c>
      <c r="F274" s="36">
        <v>0.28000000000000003</v>
      </c>
      <c r="G274" s="25" t="s">
        <v>83</v>
      </c>
      <c r="H274" s="25" t="s">
        <v>121</v>
      </c>
      <c r="I274" s="12" t="s">
        <v>124</v>
      </c>
      <c r="J274" s="24">
        <v>55</v>
      </c>
      <c r="K274" s="24">
        <v>58.3</v>
      </c>
      <c r="L274" s="24">
        <v>770</v>
      </c>
      <c r="M274" s="24">
        <v>816.19999999999993</v>
      </c>
      <c r="N274" s="35">
        <v>10</v>
      </c>
      <c r="O274" s="25" t="s">
        <v>126</v>
      </c>
      <c r="P274" s="12">
        <v>2022</v>
      </c>
      <c r="Q274" s="23">
        <f t="shared" si="28"/>
        <v>228.536</v>
      </c>
      <c r="R274" s="24">
        <f t="shared" si="29"/>
        <v>3.2999999999999972</v>
      </c>
      <c r="S274" s="24">
        <f t="shared" si="30"/>
        <v>46.19999999999996</v>
      </c>
      <c r="T274" s="36">
        <f t="shared" si="31"/>
        <v>5.6603773584905613E-2</v>
      </c>
      <c r="U274" s="25" t="str">
        <f>IF([1]!Tabla1[[#This Row],[Total Buying Value]]&gt;=((2/3)*MAX([1]!Tabla1[Total Buying Value])),"Grande",IF([1]!Tabla1[[#This Row],[Total Buying Value]]&lt;=((1/3)*MAX([1]!Tabla1[Total Buying Value])),"Pequeña","Mediana"))</f>
        <v>Pequeña</v>
      </c>
      <c r="V274" s="12" t="b">
        <f t="shared" si="32"/>
        <v>0</v>
      </c>
      <c r="W274" s="25" t="str">
        <f t="shared" si="33"/>
        <v>Jan2022</v>
      </c>
      <c r="X274" s="25" t="str">
        <f t="shared" si="34"/>
        <v>44571P0034</v>
      </c>
      <c r="AA274" s="5"/>
      <c r="AK274" s="3"/>
    </row>
    <row r="275" spans="1:37">
      <c r="A275" s="31">
        <v>44572</v>
      </c>
      <c r="B275" s="21" t="s">
        <v>38</v>
      </c>
      <c r="C275" s="32">
        <v>2</v>
      </c>
      <c r="D275" s="21" t="s">
        <v>70</v>
      </c>
      <c r="E275" s="21" t="s">
        <v>71</v>
      </c>
      <c r="F275" s="33">
        <v>0.31</v>
      </c>
      <c r="G275" s="21" t="s">
        <v>88</v>
      </c>
      <c r="H275" s="21" t="s">
        <v>121</v>
      </c>
      <c r="I275" s="22" t="s">
        <v>123</v>
      </c>
      <c r="J275" s="20">
        <v>89</v>
      </c>
      <c r="K275" s="20">
        <v>117.48</v>
      </c>
      <c r="L275" s="20">
        <v>178</v>
      </c>
      <c r="M275" s="20">
        <v>234.96</v>
      </c>
      <c r="N275" s="32">
        <v>11</v>
      </c>
      <c r="O275" s="21" t="s">
        <v>126</v>
      </c>
      <c r="P275" s="22">
        <v>2022</v>
      </c>
      <c r="Q275" s="19">
        <f t="shared" si="28"/>
        <v>72.837600000000009</v>
      </c>
      <c r="R275" s="20">
        <f t="shared" si="29"/>
        <v>28.480000000000004</v>
      </c>
      <c r="S275" s="20">
        <f t="shared" si="30"/>
        <v>56.960000000000008</v>
      </c>
      <c r="T275" s="33">
        <f t="shared" si="31"/>
        <v>0.24242424242424246</v>
      </c>
      <c r="U275" s="21" t="str">
        <f>IF([1]!Tabla1[[#This Row],[Total Buying Value]]&gt;=((2/3)*MAX([1]!Tabla1[Total Buying Value])),"Grande",IF([1]!Tabla1[[#This Row],[Total Buying Value]]&lt;=((1/3)*MAX([1]!Tabla1[Total Buying Value])),"Pequeña","Mediana"))</f>
        <v>Mediana</v>
      </c>
      <c r="V275" s="22" t="b">
        <f t="shared" si="32"/>
        <v>0</v>
      </c>
      <c r="W275" s="21" t="str">
        <f t="shared" si="33"/>
        <v>Jan2022</v>
      </c>
      <c r="X275" s="21" t="str">
        <f t="shared" si="34"/>
        <v>44572P0032</v>
      </c>
      <c r="AA275" s="5"/>
      <c r="AK275" s="3"/>
    </row>
    <row r="276" spans="1:37">
      <c r="A276" s="34">
        <v>44574</v>
      </c>
      <c r="B276" s="25" t="s">
        <v>60</v>
      </c>
      <c r="C276" s="35">
        <v>6</v>
      </c>
      <c r="D276" s="25" t="s">
        <v>71</v>
      </c>
      <c r="E276" s="25" t="s">
        <v>71</v>
      </c>
      <c r="F276" s="36">
        <v>0.2</v>
      </c>
      <c r="G276" s="25" t="s">
        <v>112</v>
      </c>
      <c r="H276" s="25" t="s">
        <v>120</v>
      </c>
      <c r="I276" s="12" t="s">
        <v>122</v>
      </c>
      <c r="J276" s="24">
        <v>150</v>
      </c>
      <c r="K276" s="24">
        <v>210</v>
      </c>
      <c r="L276" s="24">
        <v>900</v>
      </c>
      <c r="M276" s="24">
        <v>1260</v>
      </c>
      <c r="N276" s="35">
        <v>13</v>
      </c>
      <c r="O276" s="25" t="s">
        <v>126</v>
      </c>
      <c r="P276" s="12">
        <v>2022</v>
      </c>
      <c r="Q276" s="23">
        <f t="shared" si="28"/>
        <v>252</v>
      </c>
      <c r="R276" s="24">
        <f t="shared" si="29"/>
        <v>60</v>
      </c>
      <c r="S276" s="24">
        <f t="shared" si="30"/>
        <v>360</v>
      </c>
      <c r="T276" s="36">
        <f t="shared" si="31"/>
        <v>0.2857142857142857</v>
      </c>
      <c r="U276" s="25" t="str">
        <f>IF([1]!Tabla1[[#This Row],[Total Buying Value]]&gt;=((2/3)*MAX([1]!Tabla1[Total Buying Value])),"Grande",IF([1]!Tabla1[[#This Row],[Total Buying Value]]&lt;=((1/3)*MAX([1]!Tabla1[Total Buying Value])),"Pequeña","Mediana"))</f>
        <v>Mediana</v>
      </c>
      <c r="V276" s="12" t="b">
        <f t="shared" si="32"/>
        <v>0</v>
      </c>
      <c r="W276" s="25" t="str">
        <f t="shared" si="33"/>
        <v>Jan2022</v>
      </c>
      <c r="X276" s="25" t="str">
        <f t="shared" si="34"/>
        <v>44574P0019</v>
      </c>
      <c r="AA276" s="5"/>
      <c r="AK276" s="3"/>
    </row>
    <row r="277" spans="1:37">
      <c r="A277" s="31">
        <v>44575</v>
      </c>
      <c r="B277" s="21" t="s">
        <v>51</v>
      </c>
      <c r="C277" s="32">
        <v>14</v>
      </c>
      <c r="D277" s="21" t="s">
        <v>70</v>
      </c>
      <c r="E277" s="21" t="s">
        <v>71</v>
      </c>
      <c r="F277" s="33">
        <v>0.43</v>
      </c>
      <c r="G277" s="21" t="s">
        <v>103</v>
      </c>
      <c r="H277" s="21" t="s">
        <v>120</v>
      </c>
      <c r="I277" s="22" t="s">
        <v>124</v>
      </c>
      <c r="J277" s="20">
        <v>44</v>
      </c>
      <c r="K277" s="20">
        <v>48.4</v>
      </c>
      <c r="L277" s="20">
        <v>616</v>
      </c>
      <c r="M277" s="20">
        <v>677.6</v>
      </c>
      <c r="N277" s="32">
        <v>14</v>
      </c>
      <c r="O277" s="21" t="s">
        <v>126</v>
      </c>
      <c r="P277" s="22">
        <v>2022</v>
      </c>
      <c r="Q277" s="19">
        <f t="shared" si="28"/>
        <v>291.36799999999999</v>
      </c>
      <c r="R277" s="20">
        <f t="shared" si="29"/>
        <v>4.3999999999999986</v>
      </c>
      <c r="S277" s="20">
        <f t="shared" si="30"/>
        <v>61.59999999999998</v>
      </c>
      <c r="T277" s="33">
        <f t="shared" si="31"/>
        <v>9.090909090909087E-2</v>
      </c>
      <c r="U277" s="21" t="str">
        <f>IF([1]!Tabla1[[#This Row],[Total Buying Value]]&gt;=((2/3)*MAX([1]!Tabla1[Total Buying Value])),"Grande",IF([1]!Tabla1[[#This Row],[Total Buying Value]]&lt;=((1/3)*MAX([1]!Tabla1[Total Buying Value])),"Pequeña","Mediana"))</f>
        <v>Pequeña</v>
      </c>
      <c r="V277" s="22" t="b">
        <f t="shared" si="32"/>
        <v>0</v>
      </c>
      <c r="W277" s="21" t="str">
        <f t="shared" si="33"/>
        <v>Jan2022</v>
      </c>
      <c r="X277" s="21" t="str">
        <f t="shared" si="34"/>
        <v>44575P0011</v>
      </c>
      <c r="AA277" s="5"/>
      <c r="AK277" s="3"/>
    </row>
    <row r="278" spans="1:37">
      <c r="A278" s="34">
        <v>44576</v>
      </c>
      <c r="B278" s="25" t="s">
        <v>42</v>
      </c>
      <c r="C278" s="35">
        <v>10</v>
      </c>
      <c r="D278" s="25" t="s">
        <v>70</v>
      </c>
      <c r="E278" s="25" t="s">
        <v>138</v>
      </c>
      <c r="F278" s="36">
        <v>0.27</v>
      </c>
      <c r="G278" s="25" t="s">
        <v>92</v>
      </c>
      <c r="H278" s="25" t="s">
        <v>117</v>
      </c>
      <c r="I278" s="12" t="s">
        <v>122</v>
      </c>
      <c r="J278" s="24">
        <v>121</v>
      </c>
      <c r="K278" s="24">
        <v>141.57</v>
      </c>
      <c r="L278" s="24">
        <v>1210</v>
      </c>
      <c r="M278" s="24">
        <v>1415.7</v>
      </c>
      <c r="N278" s="35">
        <v>15</v>
      </c>
      <c r="O278" s="25" t="s">
        <v>126</v>
      </c>
      <c r="P278" s="12">
        <v>2022</v>
      </c>
      <c r="Q278" s="23">
        <f t="shared" si="28"/>
        <v>382.23900000000003</v>
      </c>
      <c r="R278" s="24">
        <f t="shared" si="29"/>
        <v>20.569999999999993</v>
      </c>
      <c r="S278" s="24">
        <f t="shared" si="30"/>
        <v>205.69999999999993</v>
      </c>
      <c r="T278" s="36">
        <f t="shared" si="31"/>
        <v>0.14529914529914525</v>
      </c>
      <c r="U278" s="25" t="str">
        <f>IF([1]!Tabla1[[#This Row],[Total Buying Value]]&gt;=((2/3)*MAX([1]!Tabla1[Total Buying Value])),"Grande",IF([1]!Tabla1[[#This Row],[Total Buying Value]]&lt;=((1/3)*MAX([1]!Tabla1[Total Buying Value])),"Pequeña","Mediana"))</f>
        <v>Mediana</v>
      </c>
      <c r="V278" s="12" t="b">
        <f t="shared" si="32"/>
        <v>1</v>
      </c>
      <c r="W278" s="25" t="str">
        <f t="shared" si="33"/>
        <v>Jan2022</v>
      </c>
      <c r="X278" s="25" t="str">
        <f t="shared" si="34"/>
        <v>44576P0022</v>
      </c>
      <c r="AA278" s="5"/>
      <c r="AK278" s="3"/>
    </row>
    <row r="279" spans="1:37">
      <c r="A279" s="31">
        <v>44577</v>
      </c>
      <c r="B279" s="21" t="s">
        <v>29</v>
      </c>
      <c r="C279" s="32">
        <v>11</v>
      </c>
      <c r="D279" s="21" t="s">
        <v>71</v>
      </c>
      <c r="E279" s="21" t="s">
        <v>138</v>
      </c>
      <c r="F279" s="33">
        <v>0.13</v>
      </c>
      <c r="G279" s="21" t="s">
        <v>113</v>
      </c>
      <c r="H279" s="21" t="s">
        <v>120</v>
      </c>
      <c r="I279" s="22" t="s">
        <v>123</v>
      </c>
      <c r="J279" s="20">
        <v>112</v>
      </c>
      <c r="K279" s="20">
        <v>146.72</v>
      </c>
      <c r="L279" s="20">
        <v>1232</v>
      </c>
      <c r="M279" s="20">
        <v>1613.92</v>
      </c>
      <c r="N279" s="32">
        <v>16</v>
      </c>
      <c r="O279" s="21" t="s">
        <v>126</v>
      </c>
      <c r="P279" s="22">
        <v>2022</v>
      </c>
      <c r="Q279" s="19">
        <f t="shared" si="28"/>
        <v>209.80960000000002</v>
      </c>
      <c r="R279" s="20">
        <f t="shared" si="29"/>
        <v>34.72</v>
      </c>
      <c r="S279" s="20">
        <f t="shared" si="30"/>
        <v>381.91999999999996</v>
      </c>
      <c r="T279" s="33">
        <f t="shared" si="31"/>
        <v>0.23664122137404578</v>
      </c>
      <c r="U279" s="21" t="str">
        <f>IF([1]!Tabla1[[#This Row],[Total Buying Value]]&gt;=((2/3)*MAX([1]!Tabla1[Total Buying Value])),"Grande",IF([1]!Tabla1[[#This Row],[Total Buying Value]]&lt;=((1/3)*MAX([1]!Tabla1[Total Buying Value])),"Pequeña","Mediana"))</f>
        <v>Pequeña</v>
      </c>
      <c r="V279" s="22" t="b">
        <f t="shared" si="32"/>
        <v>1</v>
      </c>
      <c r="W279" s="21" t="str">
        <f t="shared" si="33"/>
        <v>Jan2022</v>
      </c>
      <c r="X279" s="21" t="str">
        <f t="shared" si="34"/>
        <v>44577P0014</v>
      </c>
      <c r="AA279" s="5"/>
      <c r="AK279" s="3"/>
    </row>
    <row r="280" spans="1:37">
      <c r="A280" s="34">
        <v>44578</v>
      </c>
      <c r="B280" s="25" t="s">
        <v>37</v>
      </c>
      <c r="C280" s="35">
        <v>4</v>
      </c>
      <c r="D280" s="25" t="s">
        <v>71</v>
      </c>
      <c r="E280" s="25" t="s">
        <v>71</v>
      </c>
      <c r="F280" s="36">
        <v>0.53</v>
      </c>
      <c r="G280" s="25" t="s">
        <v>87</v>
      </c>
      <c r="H280" s="25" t="s">
        <v>118</v>
      </c>
      <c r="I280" s="12" t="s">
        <v>123</v>
      </c>
      <c r="J280" s="24">
        <v>90</v>
      </c>
      <c r="K280" s="24">
        <v>115.2</v>
      </c>
      <c r="L280" s="24">
        <v>360</v>
      </c>
      <c r="M280" s="24">
        <v>460.8</v>
      </c>
      <c r="N280" s="35">
        <v>17</v>
      </c>
      <c r="O280" s="25" t="s">
        <v>126</v>
      </c>
      <c r="P280" s="12">
        <v>2022</v>
      </c>
      <c r="Q280" s="23">
        <f t="shared" si="28"/>
        <v>244.22400000000002</v>
      </c>
      <c r="R280" s="24">
        <f t="shared" si="29"/>
        <v>25.200000000000003</v>
      </c>
      <c r="S280" s="24">
        <f t="shared" si="30"/>
        <v>100.80000000000001</v>
      </c>
      <c r="T280" s="36">
        <f t="shared" si="31"/>
        <v>0.21875000000000003</v>
      </c>
      <c r="U280" s="25" t="str">
        <f>IF([1]!Tabla1[[#This Row],[Total Buying Value]]&gt;=((2/3)*MAX([1]!Tabla1[Total Buying Value])),"Grande",IF([1]!Tabla1[[#This Row],[Total Buying Value]]&lt;=((1/3)*MAX([1]!Tabla1[Total Buying Value])),"Pequeña","Mediana"))</f>
        <v>Mediana</v>
      </c>
      <c r="V280" s="12" t="b">
        <f t="shared" si="32"/>
        <v>0</v>
      </c>
      <c r="W280" s="25" t="str">
        <f t="shared" si="33"/>
        <v>Jan2022</v>
      </c>
      <c r="X280" s="25" t="str">
        <f t="shared" si="34"/>
        <v>44578P0040</v>
      </c>
      <c r="AA280" s="5"/>
      <c r="AK280" s="3"/>
    </row>
    <row r="281" spans="1:37">
      <c r="A281" s="31">
        <v>44579</v>
      </c>
      <c r="B281" s="21" t="s">
        <v>45</v>
      </c>
      <c r="C281" s="32">
        <v>9</v>
      </c>
      <c r="D281" s="21" t="s">
        <v>68</v>
      </c>
      <c r="E281" s="21" t="s">
        <v>138</v>
      </c>
      <c r="F281" s="33">
        <v>0.19</v>
      </c>
      <c r="G281" s="21" t="s">
        <v>96</v>
      </c>
      <c r="H281" s="21" t="s">
        <v>119</v>
      </c>
      <c r="I281" s="22" t="s">
        <v>123</v>
      </c>
      <c r="J281" s="20">
        <v>83</v>
      </c>
      <c r="K281" s="20">
        <v>94.62</v>
      </c>
      <c r="L281" s="20">
        <v>747</v>
      </c>
      <c r="M281" s="20">
        <v>851.58</v>
      </c>
      <c r="N281" s="32">
        <v>18</v>
      </c>
      <c r="O281" s="21" t="s">
        <v>126</v>
      </c>
      <c r="P281" s="22">
        <v>2022</v>
      </c>
      <c r="Q281" s="19">
        <f t="shared" si="28"/>
        <v>161.80020000000002</v>
      </c>
      <c r="R281" s="20">
        <f t="shared" si="29"/>
        <v>11.620000000000005</v>
      </c>
      <c r="S281" s="20">
        <f t="shared" si="30"/>
        <v>104.58000000000004</v>
      </c>
      <c r="T281" s="33">
        <f t="shared" si="31"/>
        <v>0.1228070175438597</v>
      </c>
      <c r="U281" s="21" t="str">
        <f>IF([1]!Tabla1[[#This Row],[Total Buying Value]]&gt;=((2/3)*MAX([1]!Tabla1[Total Buying Value])),"Grande",IF([1]!Tabla1[[#This Row],[Total Buying Value]]&lt;=((1/3)*MAX([1]!Tabla1[Total Buying Value])),"Pequeña","Mediana"))</f>
        <v>Mediana</v>
      </c>
      <c r="V281" s="22" t="b">
        <f t="shared" si="32"/>
        <v>1</v>
      </c>
      <c r="W281" s="21" t="str">
        <f t="shared" si="33"/>
        <v>Jan2022</v>
      </c>
      <c r="X281" s="21" t="str">
        <f t="shared" si="34"/>
        <v>44579P0008</v>
      </c>
      <c r="AA281" s="5"/>
      <c r="AK281" s="3"/>
    </row>
    <row r="282" spans="1:37">
      <c r="A282" s="34">
        <v>44581</v>
      </c>
      <c r="B282" s="25" t="s">
        <v>52</v>
      </c>
      <c r="C282" s="35">
        <v>2</v>
      </c>
      <c r="D282" s="25" t="s">
        <v>70</v>
      </c>
      <c r="E282" s="25" t="s">
        <v>138</v>
      </c>
      <c r="F282" s="36">
        <v>0.48</v>
      </c>
      <c r="G282" s="25" t="s">
        <v>104</v>
      </c>
      <c r="H282" s="25" t="s">
        <v>117</v>
      </c>
      <c r="I282" s="12" t="s">
        <v>122</v>
      </c>
      <c r="J282" s="24">
        <v>126</v>
      </c>
      <c r="K282" s="24">
        <v>162.54</v>
      </c>
      <c r="L282" s="24">
        <v>252</v>
      </c>
      <c r="M282" s="24">
        <v>325.08</v>
      </c>
      <c r="N282" s="35">
        <v>20</v>
      </c>
      <c r="O282" s="25" t="s">
        <v>126</v>
      </c>
      <c r="P282" s="12">
        <v>2022</v>
      </c>
      <c r="Q282" s="23">
        <f t="shared" si="28"/>
        <v>156.0384</v>
      </c>
      <c r="R282" s="24">
        <f t="shared" si="29"/>
        <v>36.539999999999992</v>
      </c>
      <c r="S282" s="24">
        <f t="shared" si="30"/>
        <v>73.079999999999984</v>
      </c>
      <c r="T282" s="36">
        <f t="shared" si="31"/>
        <v>0.22480620155038755</v>
      </c>
      <c r="U282" s="25" t="str">
        <f>IF([1]!Tabla1[[#This Row],[Total Buying Value]]&gt;=((2/3)*MAX([1]!Tabla1[Total Buying Value])),"Grande",IF([1]!Tabla1[[#This Row],[Total Buying Value]]&lt;=((1/3)*MAX([1]!Tabla1[Total Buying Value])),"Pequeña","Mediana"))</f>
        <v>Pequeña</v>
      </c>
      <c r="V282" s="12" t="b">
        <f t="shared" si="32"/>
        <v>1</v>
      </c>
      <c r="W282" s="25" t="str">
        <f t="shared" si="33"/>
        <v>Jan2022</v>
      </c>
      <c r="X282" s="25" t="str">
        <f t="shared" si="34"/>
        <v>44581P0021</v>
      </c>
      <c r="AA282" s="5"/>
      <c r="AK282" s="3"/>
    </row>
    <row r="283" spans="1:37">
      <c r="A283" s="31">
        <v>44581</v>
      </c>
      <c r="B283" s="21" t="s">
        <v>29</v>
      </c>
      <c r="C283" s="32">
        <v>7</v>
      </c>
      <c r="D283" s="21" t="s">
        <v>71</v>
      </c>
      <c r="E283" s="21" t="s">
        <v>71</v>
      </c>
      <c r="F283" s="33">
        <v>0.45</v>
      </c>
      <c r="G283" s="21" t="s">
        <v>113</v>
      </c>
      <c r="H283" s="21" t="s">
        <v>120</v>
      </c>
      <c r="I283" s="22" t="s">
        <v>123</v>
      </c>
      <c r="J283" s="20">
        <v>112</v>
      </c>
      <c r="K283" s="20">
        <v>146.72</v>
      </c>
      <c r="L283" s="20">
        <v>784</v>
      </c>
      <c r="M283" s="20">
        <v>1027.04</v>
      </c>
      <c r="N283" s="32">
        <v>20</v>
      </c>
      <c r="O283" s="21" t="s">
        <v>126</v>
      </c>
      <c r="P283" s="22">
        <v>2022</v>
      </c>
      <c r="Q283" s="19">
        <f t="shared" si="28"/>
        <v>462.16800000000001</v>
      </c>
      <c r="R283" s="20">
        <f t="shared" si="29"/>
        <v>34.72</v>
      </c>
      <c r="S283" s="20">
        <f t="shared" si="30"/>
        <v>243.04</v>
      </c>
      <c r="T283" s="33">
        <f t="shared" si="31"/>
        <v>0.23664122137404581</v>
      </c>
      <c r="U283" s="21" t="str">
        <f>IF([1]!Tabla1[[#This Row],[Total Buying Value]]&gt;=((2/3)*MAX([1]!Tabla1[Total Buying Value])),"Grande",IF([1]!Tabla1[[#This Row],[Total Buying Value]]&lt;=((1/3)*MAX([1]!Tabla1[Total Buying Value])),"Pequeña","Mediana"))</f>
        <v>Pequeña</v>
      </c>
      <c r="V283" s="22" t="b">
        <f t="shared" si="32"/>
        <v>0</v>
      </c>
      <c r="W283" s="21" t="str">
        <f t="shared" si="33"/>
        <v>Jan2022</v>
      </c>
      <c r="X283" s="21" t="str">
        <f t="shared" si="34"/>
        <v>44581P0014</v>
      </c>
      <c r="AA283" s="5"/>
      <c r="AK283" s="3"/>
    </row>
    <row r="284" spans="1:37">
      <c r="A284" s="34">
        <v>44583</v>
      </c>
      <c r="B284" s="25" t="s">
        <v>36</v>
      </c>
      <c r="C284" s="35">
        <v>6</v>
      </c>
      <c r="D284" s="25" t="s">
        <v>71</v>
      </c>
      <c r="E284" s="25" t="s">
        <v>138</v>
      </c>
      <c r="F284" s="36">
        <v>0.08</v>
      </c>
      <c r="G284" s="25" t="s">
        <v>86</v>
      </c>
      <c r="H284" s="25" t="s">
        <v>119</v>
      </c>
      <c r="I284" s="12" t="s">
        <v>123</v>
      </c>
      <c r="J284" s="24">
        <v>98</v>
      </c>
      <c r="K284" s="24">
        <v>103.88</v>
      </c>
      <c r="L284" s="24">
        <v>588</v>
      </c>
      <c r="M284" s="24">
        <v>623.28</v>
      </c>
      <c r="N284" s="35">
        <v>22</v>
      </c>
      <c r="O284" s="25" t="s">
        <v>126</v>
      </c>
      <c r="P284" s="12">
        <v>2022</v>
      </c>
      <c r="Q284" s="23">
        <f t="shared" si="28"/>
        <v>49.862400000000001</v>
      </c>
      <c r="R284" s="24">
        <f t="shared" si="29"/>
        <v>5.8799999999999955</v>
      </c>
      <c r="S284" s="24">
        <f t="shared" si="30"/>
        <v>35.279999999999973</v>
      </c>
      <c r="T284" s="36">
        <f t="shared" si="31"/>
        <v>5.660377358490562E-2</v>
      </c>
      <c r="U284" s="25" t="str">
        <f>IF([1]!Tabla1[[#This Row],[Total Buying Value]]&gt;=((2/3)*MAX([1]!Tabla1[Total Buying Value])),"Grande",IF([1]!Tabla1[[#This Row],[Total Buying Value]]&lt;=((1/3)*MAX([1]!Tabla1[Total Buying Value])),"Pequeña","Mediana"))</f>
        <v>Pequeña</v>
      </c>
      <c r="V284" s="12" t="b">
        <f t="shared" si="32"/>
        <v>1</v>
      </c>
      <c r="W284" s="25" t="str">
        <f t="shared" si="33"/>
        <v>Jan2022</v>
      </c>
      <c r="X284" s="25" t="str">
        <f t="shared" si="34"/>
        <v>44583P0001</v>
      </c>
      <c r="AA284" s="5"/>
      <c r="AK284" s="3"/>
    </row>
    <row r="285" spans="1:37">
      <c r="A285" s="31">
        <v>44584</v>
      </c>
      <c r="B285" s="21" t="s">
        <v>49</v>
      </c>
      <c r="C285" s="32">
        <v>5</v>
      </c>
      <c r="D285" s="21" t="s">
        <v>68</v>
      </c>
      <c r="E285" s="21" t="s">
        <v>138</v>
      </c>
      <c r="F285" s="33">
        <v>0.39</v>
      </c>
      <c r="G285" s="21" t="s">
        <v>101</v>
      </c>
      <c r="H285" s="21" t="s">
        <v>119</v>
      </c>
      <c r="I285" s="22" t="s">
        <v>123</v>
      </c>
      <c r="J285" s="20">
        <v>105</v>
      </c>
      <c r="K285" s="20">
        <v>142.80000000000001</v>
      </c>
      <c r="L285" s="20">
        <v>525</v>
      </c>
      <c r="M285" s="20">
        <v>714</v>
      </c>
      <c r="N285" s="32">
        <v>23</v>
      </c>
      <c r="O285" s="21" t="s">
        <v>126</v>
      </c>
      <c r="P285" s="22">
        <v>2022</v>
      </c>
      <c r="Q285" s="19">
        <f t="shared" si="28"/>
        <v>278.46000000000004</v>
      </c>
      <c r="R285" s="20">
        <f t="shared" si="29"/>
        <v>37.800000000000011</v>
      </c>
      <c r="S285" s="20">
        <f t="shared" si="30"/>
        <v>189.00000000000006</v>
      </c>
      <c r="T285" s="33">
        <f t="shared" si="31"/>
        <v>0.26470588235294124</v>
      </c>
      <c r="U285" s="21" t="str">
        <f>IF([1]!Tabla1[[#This Row],[Total Buying Value]]&gt;=((2/3)*MAX([1]!Tabla1[Total Buying Value])),"Grande",IF([1]!Tabla1[[#This Row],[Total Buying Value]]&lt;=((1/3)*MAX([1]!Tabla1[Total Buying Value])),"Pequeña","Mediana"))</f>
        <v>Mediana</v>
      </c>
      <c r="V285" s="22" t="b">
        <f t="shared" si="32"/>
        <v>1</v>
      </c>
      <c r="W285" s="21" t="str">
        <f t="shared" si="33"/>
        <v>Jan2022</v>
      </c>
      <c r="X285" s="21" t="str">
        <f t="shared" si="34"/>
        <v>44584P0002</v>
      </c>
      <c r="AA285" s="5"/>
      <c r="AK285" s="3"/>
    </row>
    <row r="286" spans="1:37">
      <c r="A286" s="34">
        <v>44584</v>
      </c>
      <c r="B286" s="25" t="s">
        <v>30</v>
      </c>
      <c r="C286" s="35">
        <v>8</v>
      </c>
      <c r="D286" s="25" t="s">
        <v>70</v>
      </c>
      <c r="E286" s="25" t="s">
        <v>71</v>
      </c>
      <c r="F286" s="36">
        <v>0.14000000000000001</v>
      </c>
      <c r="G286" s="25" t="s">
        <v>80</v>
      </c>
      <c r="H286" s="25" t="s">
        <v>118</v>
      </c>
      <c r="I286" s="12" t="s">
        <v>122</v>
      </c>
      <c r="J286" s="24">
        <v>120</v>
      </c>
      <c r="K286" s="24">
        <v>162</v>
      </c>
      <c r="L286" s="24">
        <v>960</v>
      </c>
      <c r="M286" s="24">
        <v>1296</v>
      </c>
      <c r="N286" s="35">
        <v>23</v>
      </c>
      <c r="O286" s="25" t="s">
        <v>126</v>
      </c>
      <c r="P286" s="12">
        <v>2022</v>
      </c>
      <c r="Q286" s="23">
        <f t="shared" si="28"/>
        <v>181.44000000000003</v>
      </c>
      <c r="R286" s="24">
        <f t="shared" si="29"/>
        <v>42</v>
      </c>
      <c r="S286" s="24">
        <f t="shared" si="30"/>
        <v>336</v>
      </c>
      <c r="T286" s="36">
        <f t="shared" si="31"/>
        <v>0.25925925925925924</v>
      </c>
      <c r="U286" s="25" t="str">
        <f>IF([1]!Tabla1[[#This Row],[Total Buying Value]]&gt;=((2/3)*MAX([1]!Tabla1[Total Buying Value])),"Grande",IF([1]!Tabla1[[#This Row],[Total Buying Value]]&lt;=((1/3)*MAX([1]!Tabla1[Total Buying Value])),"Pequeña","Mediana"))</f>
        <v>Pequeña</v>
      </c>
      <c r="V286" s="12" t="b">
        <f t="shared" si="32"/>
        <v>0</v>
      </c>
      <c r="W286" s="25" t="str">
        <f t="shared" si="33"/>
        <v>Jan2022</v>
      </c>
      <c r="X286" s="25" t="str">
        <f t="shared" si="34"/>
        <v>44584P0042</v>
      </c>
      <c r="AA286" s="5"/>
      <c r="AK286" s="3"/>
    </row>
    <row r="287" spans="1:37">
      <c r="A287" s="31">
        <v>44585</v>
      </c>
      <c r="B287" s="21" t="s">
        <v>48</v>
      </c>
      <c r="C287" s="32">
        <v>15</v>
      </c>
      <c r="D287" s="21" t="s">
        <v>71</v>
      </c>
      <c r="E287" s="21" t="s">
        <v>71</v>
      </c>
      <c r="F287" s="33">
        <v>0.19</v>
      </c>
      <c r="G287" s="21" t="s">
        <v>99</v>
      </c>
      <c r="H287" s="21" t="s">
        <v>121</v>
      </c>
      <c r="I287" s="22" t="s">
        <v>122</v>
      </c>
      <c r="J287" s="20">
        <v>148</v>
      </c>
      <c r="K287" s="20">
        <v>201.28</v>
      </c>
      <c r="L287" s="20">
        <v>2220</v>
      </c>
      <c r="M287" s="20">
        <v>3019.2</v>
      </c>
      <c r="N287" s="32">
        <v>24</v>
      </c>
      <c r="O287" s="21" t="s">
        <v>126</v>
      </c>
      <c r="P287" s="22">
        <v>2022</v>
      </c>
      <c r="Q287" s="19">
        <f t="shared" si="28"/>
        <v>573.64800000000002</v>
      </c>
      <c r="R287" s="20">
        <f t="shared" si="29"/>
        <v>53.28</v>
      </c>
      <c r="S287" s="20">
        <f t="shared" si="30"/>
        <v>799.2</v>
      </c>
      <c r="T287" s="33">
        <f t="shared" si="31"/>
        <v>0.26470588235294124</v>
      </c>
      <c r="U287" s="21" t="str">
        <f>IF([1]!Tabla1[[#This Row],[Total Buying Value]]&gt;=((2/3)*MAX([1]!Tabla1[Total Buying Value])),"Grande",IF([1]!Tabla1[[#This Row],[Total Buying Value]]&lt;=((1/3)*MAX([1]!Tabla1[Total Buying Value])),"Pequeña","Mediana"))</f>
        <v>Pequeña</v>
      </c>
      <c r="V287" s="22" t="b">
        <f t="shared" si="32"/>
        <v>0</v>
      </c>
      <c r="W287" s="21" t="str">
        <f t="shared" si="33"/>
        <v>Jan2022</v>
      </c>
      <c r="X287" s="21" t="str">
        <f t="shared" si="34"/>
        <v>44585P0030</v>
      </c>
      <c r="AA287" s="5"/>
      <c r="AK287" s="3"/>
    </row>
    <row r="288" spans="1:37">
      <c r="A288" s="34">
        <v>44586</v>
      </c>
      <c r="B288" s="25" t="s">
        <v>59</v>
      </c>
      <c r="C288" s="35">
        <v>14</v>
      </c>
      <c r="D288" s="25" t="s">
        <v>70</v>
      </c>
      <c r="E288" s="25" t="s">
        <v>138</v>
      </c>
      <c r="F288" s="36">
        <v>0.44</v>
      </c>
      <c r="G288" s="25" t="s">
        <v>111</v>
      </c>
      <c r="H288" s="25" t="s">
        <v>120</v>
      </c>
      <c r="I288" s="12" t="s">
        <v>122</v>
      </c>
      <c r="J288" s="24">
        <v>134</v>
      </c>
      <c r="K288" s="24">
        <v>156.78</v>
      </c>
      <c r="L288" s="24">
        <v>1876</v>
      </c>
      <c r="M288" s="24">
        <v>2194.92</v>
      </c>
      <c r="N288" s="35">
        <v>25</v>
      </c>
      <c r="O288" s="25" t="s">
        <v>126</v>
      </c>
      <c r="P288" s="12">
        <v>2022</v>
      </c>
      <c r="Q288" s="23">
        <f t="shared" si="28"/>
        <v>965.76480000000004</v>
      </c>
      <c r="R288" s="24">
        <f t="shared" si="29"/>
        <v>22.78</v>
      </c>
      <c r="S288" s="24">
        <f t="shared" si="30"/>
        <v>318.92</v>
      </c>
      <c r="T288" s="36">
        <f t="shared" si="31"/>
        <v>0.14529914529914531</v>
      </c>
      <c r="U288" s="25" t="str">
        <f>IF([1]!Tabla1[[#This Row],[Total Buying Value]]&gt;=((2/3)*MAX([1]!Tabla1[Total Buying Value])),"Grande",IF([1]!Tabla1[[#This Row],[Total Buying Value]]&lt;=((1/3)*MAX([1]!Tabla1[Total Buying Value])),"Pequeña","Mediana"))</f>
        <v>Mediana</v>
      </c>
      <c r="V288" s="12" t="b">
        <f t="shared" si="32"/>
        <v>1</v>
      </c>
      <c r="W288" s="25" t="str">
        <f t="shared" si="33"/>
        <v>Jan2022</v>
      </c>
      <c r="X288" s="25" t="str">
        <f t="shared" si="34"/>
        <v>44586P0017</v>
      </c>
      <c r="AA288" s="5"/>
      <c r="AK288" s="3"/>
    </row>
    <row r="289" spans="1:37">
      <c r="A289" s="31">
        <v>44589</v>
      </c>
      <c r="B289" s="21" t="s">
        <v>41</v>
      </c>
      <c r="C289" s="32">
        <v>11</v>
      </c>
      <c r="D289" s="21" t="s">
        <v>70</v>
      </c>
      <c r="E289" s="21" t="s">
        <v>71</v>
      </c>
      <c r="F289" s="33">
        <v>0</v>
      </c>
      <c r="G289" s="21" t="s">
        <v>91</v>
      </c>
      <c r="H289" s="21" t="s">
        <v>120</v>
      </c>
      <c r="I289" s="22" t="s">
        <v>125</v>
      </c>
      <c r="J289" s="20">
        <v>13</v>
      </c>
      <c r="K289" s="20">
        <v>16.64</v>
      </c>
      <c r="L289" s="20">
        <v>143</v>
      </c>
      <c r="M289" s="20">
        <v>183.04</v>
      </c>
      <c r="N289" s="32">
        <v>28</v>
      </c>
      <c r="O289" s="21" t="s">
        <v>126</v>
      </c>
      <c r="P289" s="22">
        <v>2022</v>
      </c>
      <c r="Q289" s="19">
        <f t="shared" si="28"/>
        <v>0</v>
      </c>
      <c r="R289" s="20">
        <f t="shared" si="29"/>
        <v>3.6400000000000006</v>
      </c>
      <c r="S289" s="20">
        <f t="shared" si="30"/>
        <v>40.040000000000006</v>
      </c>
      <c r="T289" s="33">
        <f t="shared" si="31"/>
        <v>0.21875000000000006</v>
      </c>
      <c r="U289" s="21" t="str">
        <f>IF([1]!Tabla1[[#This Row],[Total Buying Value]]&gt;=((2/3)*MAX([1]!Tabla1[Total Buying Value])),"Grande",IF([1]!Tabla1[[#This Row],[Total Buying Value]]&lt;=((1/3)*MAX([1]!Tabla1[Total Buying Value])),"Pequeña","Mediana"))</f>
        <v>Grande</v>
      </c>
      <c r="V289" s="22" t="b">
        <f t="shared" si="32"/>
        <v>0</v>
      </c>
      <c r="W289" s="21" t="str">
        <f t="shared" si="33"/>
        <v>Jan2022</v>
      </c>
      <c r="X289" s="21" t="str">
        <f t="shared" si="34"/>
        <v>44589P0016</v>
      </c>
      <c r="AA289" s="5"/>
      <c r="AK289" s="3"/>
    </row>
    <row r="290" spans="1:37">
      <c r="A290" s="34">
        <v>44592</v>
      </c>
      <c r="B290" s="25" t="s">
        <v>32</v>
      </c>
      <c r="C290" s="35">
        <v>6</v>
      </c>
      <c r="D290" s="25" t="s">
        <v>71</v>
      </c>
      <c r="E290" s="25" t="s">
        <v>138</v>
      </c>
      <c r="F290" s="36">
        <v>0.27</v>
      </c>
      <c r="G290" s="25" t="s">
        <v>82</v>
      </c>
      <c r="H290" s="25" t="s">
        <v>117</v>
      </c>
      <c r="I290" s="12" t="s">
        <v>122</v>
      </c>
      <c r="J290" s="24">
        <v>141</v>
      </c>
      <c r="K290" s="24">
        <v>149.46</v>
      </c>
      <c r="L290" s="24">
        <v>846</v>
      </c>
      <c r="M290" s="24">
        <v>896.76</v>
      </c>
      <c r="N290" s="35">
        <v>31</v>
      </c>
      <c r="O290" s="25" t="s">
        <v>126</v>
      </c>
      <c r="P290" s="12">
        <v>2022</v>
      </c>
      <c r="Q290" s="23">
        <f t="shared" si="28"/>
        <v>242.12520000000001</v>
      </c>
      <c r="R290" s="24">
        <f t="shared" si="29"/>
        <v>8.460000000000008</v>
      </c>
      <c r="S290" s="24">
        <f t="shared" si="30"/>
        <v>50.760000000000048</v>
      </c>
      <c r="T290" s="36">
        <f t="shared" si="31"/>
        <v>5.6603773584905717E-2</v>
      </c>
      <c r="U290" s="25" t="str">
        <f>IF([1]!Tabla1[[#This Row],[Total Buying Value]]&gt;=((2/3)*MAX([1]!Tabla1[Total Buying Value])),"Grande",IF([1]!Tabla1[[#This Row],[Total Buying Value]]&lt;=((1/3)*MAX([1]!Tabla1[Total Buying Value])),"Pequeña","Mediana"))</f>
        <v>Grande</v>
      </c>
      <c r="V290" s="12" t="b">
        <f t="shared" si="32"/>
        <v>1</v>
      </c>
      <c r="W290" s="25" t="str">
        <f t="shared" si="33"/>
        <v>Jan2022</v>
      </c>
      <c r="X290" s="25" t="str">
        <f t="shared" si="34"/>
        <v>44592P0023</v>
      </c>
      <c r="AA290" s="5"/>
      <c r="AK290" s="3"/>
    </row>
    <row r="291" spans="1:37">
      <c r="A291" s="31">
        <v>44592</v>
      </c>
      <c r="B291" s="21" t="s">
        <v>61</v>
      </c>
      <c r="C291" s="32">
        <v>9</v>
      </c>
      <c r="D291" s="21" t="s">
        <v>70</v>
      </c>
      <c r="E291" s="21" t="s">
        <v>138</v>
      </c>
      <c r="F291" s="33">
        <v>0.2</v>
      </c>
      <c r="G291" s="21" t="s">
        <v>114</v>
      </c>
      <c r="H291" s="21" t="s">
        <v>118</v>
      </c>
      <c r="I291" s="22" t="s">
        <v>122</v>
      </c>
      <c r="J291" s="20">
        <v>138</v>
      </c>
      <c r="K291" s="20">
        <v>173.88</v>
      </c>
      <c r="L291" s="20">
        <v>1242</v>
      </c>
      <c r="M291" s="20">
        <v>1564.92</v>
      </c>
      <c r="N291" s="32">
        <v>31</v>
      </c>
      <c r="O291" s="21" t="s">
        <v>126</v>
      </c>
      <c r="P291" s="22">
        <v>2022</v>
      </c>
      <c r="Q291" s="19">
        <f t="shared" si="28"/>
        <v>312.98400000000004</v>
      </c>
      <c r="R291" s="20">
        <f t="shared" si="29"/>
        <v>35.879999999999995</v>
      </c>
      <c r="S291" s="20">
        <f t="shared" si="30"/>
        <v>322.91999999999996</v>
      </c>
      <c r="T291" s="33">
        <f t="shared" si="31"/>
        <v>0.20634920634920631</v>
      </c>
      <c r="U291" s="21" t="str">
        <f>IF([1]!Tabla1[[#This Row],[Total Buying Value]]&gt;=((2/3)*MAX([1]!Tabla1[Total Buying Value])),"Grande",IF([1]!Tabla1[[#This Row],[Total Buying Value]]&lt;=((1/3)*MAX([1]!Tabla1[Total Buying Value])),"Pequeña","Mediana"))</f>
        <v>Pequeña</v>
      </c>
      <c r="V291" s="22" t="b">
        <f t="shared" si="32"/>
        <v>1</v>
      </c>
      <c r="W291" s="21" t="str">
        <f t="shared" si="33"/>
        <v>Jan2022</v>
      </c>
      <c r="X291" s="21" t="str">
        <f t="shared" si="34"/>
        <v>44592P0041</v>
      </c>
      <c r="AA291" s="5"/>
      <c r="AK291" s="3"/>
    </row>
    <row r="292" spans="1:37">
      <c r="A292" s="34">
        <v>44593</v>
      </c>
      <c r="B292" s="25" t="s">
        <v>44</v>
      </c>
      <c r="C292" s="35">
        <v>9</v>
      </c>
      <c r="D292" s="25" t="s">
        <v>70</v>
      </c>
      <c r="E292" s="25" t="s">
        <v>138</v>
      </c>
      <c r="F292" s="36">
        <v>0.17</v>
      </c>
      <c r="G292" s="25" t="s">
        <v>95</v>
      </c>
      <c r="H292" s="25" t="s">
        <v>119</v>
      </c>
      <c r="I292" s="12" t="s">
        <v>122</v>
      </c>
      <c r="J292" s="24">
        <v>133</v>
      </c>
      <c r="K292" s="24">
        <v>155.61000000000001</v>
      </c>
      <c r="L292" s="24">
        <v>1197</v>
      </c>
      <c r="M292" s="24">
        <v>1400.49</v>
      </c>
      <c r="N292" s="35">
        <v>1</v>
      </c>
      <c r="O292" s="25" t="s">
        <v>127</v>
      </c>
      <c r="P292" s="12">
        <v>2022</v>
      </c>
      <c r="Q292" s="23">
        <f t="shared" si="28"/>
        <v>238.08330000000001</v>
      </c>
      <c r="R292" s="24">
        <f t="shared" si="29"/>
        <v>22.610000000000014</v>
      </c>
      <c r="S292" s="24">
        <f t="shared" si="30"/>
        <v>203.49000000000012</v>
      </c>
      <c r="T292" s="36">
        <f t="shared" si="31"/>
        <v>0.14529914529914539</v>
      </c>
      <c r="U292" s="25" t="str">
        <f>IF([1]!Tabla1[[#This Row],[Total Buying Value]]&gt;=((2/3)*MAX([1]!Tabla1[Total Buying Value])),"Grande",IF([1]!Tabla1[[#This Row],[Total Buying Value]]&lt;=((1/3)*MAX([1]!Tabla1[Total Buying Value])),"Pequeña","Mediana"))</f>
        <v>Mediana</v>
      </c>
      <c r="V292" s="12" t="b">
        <f t="shared" si="32"/>
        <v>1</v>
      </c>
      <c r="W292" s="25" t="str">
        <f t="shared" si="33"/>
        <v>Feb2022</v>
      </c>
      <c r="X292" s="25" t="str">
        <f t="shared" si="34"/>
        <v>44593P0005</v>
      </c>
      <c r="AA292" s="5"/>
      <c r="AK292" s="3"/>
    </row>
    <row r="293" spans="1:37">
      <c r="A293" s="31">
        <v>44595</v>
      </c>
      <c r="B293" s="21" t="s">
        <v>29</v>
      </c>
      <c r="C293" s="32">
        <v>8</v>
      </c>
      <c r="D293" s="21" t="s">
        <v>70</v>
      </c>
      <c r="E293" s="21" t="s">
        <v>71</v>
      </c>
      <c r="F293" s="33">
        <v>0.28000000000000003</v>
      </c>
      <c r="G293" s="21" t="s">
        <v>113</v>
      </c>
      <c r="H293" s="21" t="s">
        <v>120</v>
      </c>
      <c r="I293" s="22" t="s">
        <v>123</v>
      </c>
      <c r="J293" s="20">
        <v>112</v>
      </c>
      <c r="K293" s="20">
        <v>146.72</v>
      </c>
      <c r="L293" s="20">
        <v>896</v>
      </c>
      <c r="M293" s="20">
        <v>1173.76</v>
      </c>
      <c r="N293" s="32">
        <v>3</v>
      </c>
      <c r="O293" s="21" t="s">
        <v>127</v>
      </c>
      <c r="P293" s="22">
        <v>2022</v>
      </c>
      <c r="Q293" s="19">
        <f t="shared" si="28"/>
        <v>328.65280000000001</v>
      </c>
      <c r="R293" s="20">
        <f t="shared" si="29"/>
        <v>34.72</v>
      </c>
      <c r="S293" s="20">
        <f t="shared" si="30"/>
        <v>277.76</v>
      </c>
      <c r="T293" s="33">
        <f t="shared" si="31"/>
        <v>0.23664122137404581</v>
      </c>
      <c r="U293" s="21" t="str">
        <f>IF([1]!Tabla1[[#This Row],[Total Buying Value]]&gt;=((2/3)*MAX([1]!Tabla1[Total Buying Value])),"Grande",IF([1]!Tabla1[[#This Row],[Total Buying Value]]&lt;=((1/3)*MAX([1]!Tabla1[Total Buying Value])),"Pequeña","Mediana"))</f>
        <v>Mediana</v>
      </c>
      <c r="V293" s="22" t="b">
        <f t="shared" si="32"/>
        <v>0</v>
      </c>
      <c r="W293" s="21" t="str">
        <f t="shared" si="33"/>
        <v>Feb2022</v>
      </c>
      <c r="X293" s="21" t="str">
        <f t="shared" si="34"/>
        <v>44595P0014</v>
      </c>
      <c r="AA293" s="5"/>
      <c r="AK293" s="3"/>
    </row>
    <row r="294" spans="1:37">
      <c r="A294" s="34">
        <v>44597</v>
      </c>
      <c r="B294" s="25" t="s">
        <v>50</v>
      </c>
      <c r="C294" s="35">
        <v>6</v>
      </c>
      <c r="D294" s="25" t="s">
        <v>70</v>
      </c>
      <c r="E294" s="25" t="s">
        <v>138</v>
      </c>
      <c r="F294" s="36">
        <v>0.27</v>
      </c>
      <c r="G294" s="25" t="s">
        <v>102</v>
      </c>
      <c r="H294" s="25" t="s">
        <v>120</v>
      </c>
      <c r="I294" s="12" t="s">
        <v>125</v>
      </c>
      <c r="J294" s="24">
        <v>37</v>
      </c>
      <c r="K294" s="24">
        <v>49.21</v>
      </c>
      <c r="L294" s="24">
        <v>222</v>
      </c>
      <c r="M294" s="24">
        <v>295.26</v>
      </c>
      <c r="N294" s="35">
        <v>5</v>
      </c>
      <c r="O294" s="25" t="s">
        <v>127</v>
      </c>
      <c r="P294" s="12">
        <v>2022</v>
      </c>
      <c r="Q294" s="23">
        <f t="shared" si="28"/>
        <v>79.720200000000006</v>
      </c>
      <c r="R294" s="24">
        <f t="shared" si="29"/>
        <v>12.21</v>
      </c>
      <c r="S294" s="24">
        <f t="shared" si="30"/>
        <v>73.260000000000005</v>
      </c>
      <c r="T294" s="36">
        <f t="shared" si="31"/>
        <v>0.24812030075187971</v>
      </c>
      <c r="U294" s="25" t="str">
        <f>IF([1]!Tabla1[[#This Row],[Total Buying Value]]&gt;=((2/3)*MAX([1]!Tabla1[Total Buying Value])),"Grande",IF([1]!Tabla1[[#This Row],[Total Buying Value]]&lt;=((1/3)*MAX([1]!Tabla1[Total Buying Value])),"Pequeña","Mediana"))</f>
        <v>Mediana</v>
      </c>
      <c r="V294" s="12" t="b">
        <f t="shared" si="32"/>
        <v>1</v>
      </c>
      <c r="W294" s="25" t="str">
        <f t="shared" si="33"/>
        <v>Feb2022</v>
      </c>
      <c r="X294" s="25" t="str">
        <f t="shared" si="34"/>
        <v>44597P0018</v>
      </c>
      <c r="AA294" s="5"/>
      <c r="AK294" s="3"/>
    </row>
    <row r="295" spans="1:37">
      <c r="A295" s="31">
        <v>44598</v>
      </c>
      <c r="B295" s="21" t="s">
        <v>49</v>
      </c>
      <c r="C295" s="32">
        <v>6</v>
      </c>
      <c r="D295" s="21" t="s">
        <v>70</v>
      </c>
      <c r="E295" s="21" t="s">
        <v>138</v>
      </c>
      <c r="F295" s="33">
        <v>0.27</v>
      </c>
      <c r="G295" s="21" t="s">
        <v>101</v>
      </c>
      <c r="H295" s="21" t="s">
        <v>119</v>
      </c>
      <c r="I295" s="22" t="s">
        <v>123</v>
      </c>
      <c r="J295" s="20">
        <v>105</v>
      </c>
      <c r="K295" s="20">
        <v>142.80000000000001</v>
      </c>
      <c r="L295" s="20">
        <v>630</v>
      </c>
      <c r="M295" s="20">
        <v>856.80000000000007</v>
      </c>
      <c r="N295" s="32">
        <v>6</v>
      </c>
      <c r="O295" s="21" t="s">
        <v>127</v>
      </c>
      <c r="P295" s="22">
        <v>2022</v>
      </c>
      <c r="Q295" s="19">
        <f t="shared" si="28"/>
        <v>231.33600000000004</v>
      </c>
      <c r="R295" s="20">
        <f t="shared" si="29"/>
        <v>37.800000000000011</v>
      </c>
      <c r="S295" s="20">
        <f t="shared" si="30"/>
        <v>226.80000000000007</v>
      </c>
      <c r="T295" s="33">
        <f t="shared" si="31"/>
        <v>0.26470588235294124</v>
      </c>
      <c r="U295" s="21" t="str">
        <f>IF([1]!Tabla1[[#This Row],[Total Buying Value]]&gt;=((2/3)*MAX([1]!Tabla1[Total Buying Value])),"Grande",IF([1]!Tabla1[[#This Row],[Total Buying Value]]&lt;=((1/3)*MAX([1]!Tabla1[Total Buying Value])),"Pequeña","Mediana"))</f>
        <v>Mediana</v>
      </c>
      <c r="V295" s="22" t="b">
        <f t="shared" si="32"/>
        <v>1</v>
      </c>
      <c r="W295" s="21" t="str">
        <f t="shared" si="33"/>
        <v>Feb2022</v>
      </c>
      <c r="X295" s="21" t="str">
        <f t="shared" si="34"/>
        <v>44598P0002</v>
      </c>
      <c r="AA295" s="5"/>
      <c r="AK295" s="3"/>
    </row>
    <row r="296" spans="1:37">
      <c r="A296" s="31">
        <v>44600</v>
      </c>
      <c r="B296" s="21" t="s">
        <v>23</v>
      </c>
      <c r="C296" s="32">
        <v>3</v>
      </c>
      <c r="D296" s="21" t="s">
        <v>71</v>
      </c>
      <c r="E296" s="21" t="s">
        <v>138</v>
      </c>
      <c r="F296" s="33">
        <v>0.35</v>
      </c>
      <c r="G296" s="21" t="s">
        <v>76</v>
      </c>
      <c r="H296" s="21" t="s">
        <v>119</v>
      </c>
      <c r="I296" s="22" t="s">
        <v>124</v>
      </c>
      <c r="J296" s="20">
        <v>44</v>
      </c>
      <c r="K296" s="20">
        <v>48.84</v>
      </c>
      <c r="L296" s="20">
        <v>132</v>
      </c>
      <c r="M296" s="20">
        <v>146.52000000000001</v>
      </c>
      <c r="N296" s="32">
        <v>8</v>
      </c>
      <c r="O296" s="21" t="s">
        <v>127</v>
      </c>
      <c r="P296" s="22">
        <v>2022</v>
      </c>
      <c r="Q296" s="19">
        <f t="shared" si="28"/>
        <v>51.282000000000004</v>
      </c>
      <c r="R296" s="20">
        <f t="shared" si="29"/>
        <v>4.8400000000000034</v>
      </c>
      <c r="S296" s="20">
        <f t="shared" si="30"/>
        <v>14.52000000000001</v>
      </c>
      <c r="T296" s="33">
        <f t="shared" si="31"/>
        <v>9.9099099099099155E-2</v>
      </c>
      <c r="U296" s="21" t="str">
        <f>IF([1]!Tabla1[[#This Row],[Total Buying Value]]&gt;=((2/3)*MAX([1]!Tabla1[Total Buying Value])),"Grande",IF([1]!Tabla1[[#This Row],[Total Buying Value]]&lt;=((1/3)*MAX([1]!Tabla1[Total Buying Value])),"Pequeña","Mediana"))</f>
        <v>Pequeña</v>
      </c>
      <c r="V296" s="22" t="b">
        <f t="shared" si="32"/>
        <v>1</v>
      </c>
      <c r="W296" s="21" t="str">
        <f t="shared" si="33"/>
        <v>Feb2022</v>
      </c>
      <c r="X296" s="21" t="str">
        <f t="shared" si="34"/>
        <v>44600P0004</v>
      </c>
      <c r="AA296" s="5"/>
      <c r="AK296" s="3"/>
    </row>
    <row r="297" spans="1:37">
      <c r="A297" s="34">
        <v>44600</v>
      </c>
      <c r="B297" s="25" t="s">
        <v>44</v>
      </c>
      <c r="C297" s="35">
        <v>11</v>
      </c>
      <c r="D297" s="25" t="s">
        <v>71</v>
      </c>
      <c r="E297" s="25" t="s">
        <v>138</v>
      </c>
      <c r="F297" s="36">
        <v>0.31</v>
      </c>
      <c r="G297" s="25" t="s">
        <v>95</v>
      </c>
      <c r="H297" s="25" t="s">
        <v>119</v>
      </c>
      <c r="I297" s="12" t="s">
        <v>122</v>
      </c>
      <c r="J297" s="24">
        <v>133</v>
      </c>
      <c r="K297" s="24">
        <v>155.61000000000001</v>
      </c>
      <c r="L297" s="24">
        <v>1463</v>
      </c>
      <c r="M297" s="24">
        <v>1711.71</v>
      </c>
      <c r="N297" s="35">
        <v>8</v>
      </c>
      <c r="O297" s="25" t="s">
        <v>127</v>
      </c>
      <c r="P297" s="12">
        <v>2022</v>
      </c>
      <c r="Q297" s="23">
        <f t="shared" si="28"/>
        <v>530.63009999999997</v>
      </c>
      <c r="R297" s="24">
        <f t="shared" si="29"/>
        <v>22.610000000000014</v>
      </c>
      <c r="S297" s="24">
        <f t="shared" si="30"/>
        <v>248.71000000000015</v>
      </c>
      <c r="T297" s="36">
        <f t="shared" si="31"/>
        <v>0.14529914529914539</v>
      </c>
      <c r="U297" s="25" t="str">
        <f>IF([1]!Tabla1[[#This Row],[Total Buying Value]]&gt;=((2/3)*MAX([1]!Tabla1[Total Buying Value])),"Grande",IF([1]!Tabla1[[#This Row],[Total Buying Value]]&lt;=((1/3)*MAX([1]!Tabla1[Total Buying Value])),"Pequeña","Mediana"))</f>
        <v>Pequeña</v>
      </c>
      <c r="V297" s="12" t="b">
        <f t="shared" si="32"/>
        <v>1</v>
      </c>
      <c r="W297" s="25" t="str">
        <f t="shared" si="33"/>
        <v>Feb2022</v>
      </c>
      <c r="X297" s="25" t="str">
        <f t="shared" si="34"/>
        <v>44600P0005</v>
      </c>
      <c r="AA297" s="5"/>
      <c r="AK297" s="3"/>
    </row>
    <row r="298" spans="1:37">
      <c r="A298" s="34">
        <v>44601</v>
      </c>
      <c r="B298" s="25" t="s">
        <v>38</v>
      </c>
      <c r="C298" s="35">
        <v>14</v>
      </c>
      <c r="D298" s="25" t="s">
        <v>71</v>
      </c>
      <c r="E298" s="25" t="s">
        <v>71</v>
      </c>
      <c r="F298" s="36">
        <v>0.14000000000000001</v>
      </c>
      <c r="G298" s="25" t="s">
        <v>88</v>
      </c>
      <c r="H298" s="25" t="s">
        <v>121</v>
      </c>
      <c r="I298" s="12" t="s">
        <v>123</v>
      </c>
      <c r="J298" s="24">
        <v>89</v>
      </c>
      <c r="K298" s="24">
        <v>117.48</v>
      </c>
      <c r="L298" s="24">
        <v>1246</v>
      </c>
      <c r="M298" s="24">
        <v>1644.72</v>
      </c>
      <c r="N298" s="35">
        <v>9</v>
      </c>
      <c r="O298" s="25" t="s">
        <v>127</v>
      </c>
      <c r="P298" s="12">
        <v>2022</v>
      </c>
      <c r="Q298" s="23">
        <f t="shared" si="28"/>
        <v>230.26080000000002</v>
      </c>
      <c r="R298" s="24">
        <f t="shared" si="29"/>
        <v>28.480000000000004</v>
      </c>
      <c r="S298" s="24">
        <f t="shared" si="30"/>
        <v>398.72</v>
      </c>
      <c r="T298" s="36">
        <f t="shared" si="31"/>
        <v>0.24242424242424243</v>
      </c>
      <c r="U298" s="25" t="str">
        <f>IF([1]!Tabla1[[#This Row],[Total Buying Value]]&gt;=((2/3)*MAX([1]!Tabla1[Total Buying Value])),"Grande",IF([1]!Tabla1[[#This Row],[Total Buying Value]]&lt;=((1/3)*MAX([1]!Tabla1[Total Buying Value])),"Pequeña","Mediana"))</f>
        <v>Mediana</v>
      </c>
      <c r="V298" s="12" t="b">
        <f t="shared" si="32"/>
        <v>0</v>
      </c>
      <c r="W298" s="25" t="str">
        <f t="shared" si="33"/>
        <v>Feb2022</v>
      </c>
      <c r="X298" s="25" t="str">
        <f t="shared" si="34"/>
        <v>44601P0032</v>
      </c>
      <c r="AA298" s="5"/>
      <c r="AK298" s="3"/>
    </row>
    <row r="299" spans="1:37">
      <c r="A299" s="31">
        <v>44604</v>
      </c>
      <c r="B299" s="21" t="s">
        <v>40</v>
      </c>
      <c r="C299" s="32">
        <v>13</v>
      </c>
      <c r="D299" s="21" t="s">
        <v>70</v>
      </c>
      <c r="E299" s="21" t="s">
        <v>138</v>
      </c>
      <c r="F299" s="33">
        <v>7.0000000000000007E-2</v>
      </c>
      <c r="G299" s="21" t="s">
        <v>90</v>
      </c>
      <c r="H299" s="21" t="s">
        <v>120</v>
      </c>
      <c r="I299" s="22" t="s">
        <v>122</v>
      </c>
      <c r="J299" s="20">
        <v>148</v>
      </c>
      <c r="K299" s="20">
        <v>164.28</v>
      </c>
      <c r="L299" s="20">
        <v>1924</v>
      </c>
      <c r="M299" s="20">
        <v>2135.64</v>
      </c>
      <c r="N299" s="32">
        <v>12</v>
      </c>
      <c r="O299" s="21" t="s">
        <v>127</v>
      </c>
      <c r="P299" s="22">
        <v>2022</v>
      </c>
      <c r="Q299" s="19">
        <f t="shared" si="28"/>
        <v>149.4948</v>
      </c>
      <c r="R299" s="20">
        <f t="shared" si="29"/>
        <v>16.28</v>
      </c>
      <c r="S299" s="20">
        <f t="shared" si="30"/>
        <v>211.64000000000001</v>
      </c>
      <c r="T299" s="33">
        <f t="shared" si="31"/>
        <v>9.9099099099099114E-2</v>
      </c>
      <c r="U299" s="21" t="str">
        <f>IF([1]!Tabla1[[#This Row],[Total Buying Value]]&gt;=((2/3)*MAX([1]!Tabla1[Total Buying Value])),"Grande",IF([1]!Tabla1[[#This Row],[Total Buying Value]]&lt;=((1/3)*MAX([1]!Tabla1[Total Buying Value])),"Pequeña","Mediana"))</f>
        <v>Pequeña</v>
      </c>
      <c r="V299" s="22" t="b">
        <f t="shared" si="32"/>
        <v>1</v>
      </c>
      <c r="W299" s="21" t="str">
        <f t="shared" si="33"/>
        <v>Feb2022</v>
      </c>
      <c r="X299" s="21" t="str">
        <f t="shared" si="34"/>
        <v>44604P0010</v>
      </c>
      <c r="AA299" s="5"/>
      <c r="AK299" s="3"/>
    </row>
    <row r="300" spans="1:37">
      <c r="A300" s="31">
        <v>44606</v>
      </c>
      <c r="B300" s="21" t="s">
        <v>53</v>
      </c>
      <c r="C300" s="32">
        <v>3</v>
      </c>
      <c r="D300" s="21" t="s">
        <v>70</v>
      </c>
      <c r="E300" s="21" t="s">
        <v>138</v>
      </c>
      <c r="F300" s="33">
        <v>0.1</v>
      </c>
      <c r="G300" s="21" t="s">
        <v>105</v>
      </c>
      <c r="H300" s="21" t="s">
        <v>121</v>
      </c>
      <c r="I300" s="22" t="s">
        <v>125</v>
      </c>
      <c r="J300" s="20">
        <v>37</v>
      </c>
      <c r="K300" s="20">
        <v>41.81</v>
      </c>
      <c r="L300" s="20">
        <v>111</v>
      </c>
      <c r="M300" s="20">
        <v>125.43</v>
      </c>
      <c r="N300" s="32">
        <v>14</v>
      </c>
      <c r="O300" s="21" t="s">
        <v>127</v>
      </c>
      <c r="P300" s="22">
        <v>2022</v>
      </c>
      <c r="Q300" s="19">
        <f t="shared" si="28"/>
        <v>12.543000000000001</v>
      </c>
      <c r="R300" s="20">
        <f t="shared" si="29"/>
        <v>4.8100000000000023</v>
      </c>
      <c r="S300" s="20">
        <f t="shared" si="30"/>
        <v>14.430000000000007</v>
      </c>
      <c r="T300" s="33">
        <f t="shared" si="31"/>
        <v>0.11504424778761067</v>
      </c>
      <c r="U300" s="21" t="str">
        <f>IF([1]!Tabla1[[#This Row],[Total Buying Value]]&gt;=((2/3)*MAX([1]!Tabla1[Total Buying Value])),"Grande",IF([1]!Tabla1[[#This Row],[Total Buying Value]]&lt;=((1/3)*MAX([1]!Tabla1[Total Buying Value])),"Pequeña","Mediana"))</f>
        <v>Grande</v>
      </c>
      <c r="V300" s="22" t="b">
        <f t="shared" si="32"/>
        <v>1</v>
      </c>
      <c r="W300" s="21" t="str">
        <f t="shared" si="33"/>
        <v>Feb2022</v>
      </c>
      <c r="X300" s="21" t="str">
        <f t="shared" si="34"/>
        <v>44606P0028</v>
      </c>
      <c r="AA300" s="5"/>
      <c r="AK300" s="3"/>
    </row>
    <row r="301" spans="1:37">
      <c r="A301" s="34">
        <v>44606</v>
      </c>
      <c r="B301" s="25" t="s">
        <v>62</v>
      </c>
      <c r="C301" s="35">
        <v>8</v>
      </c>
      <c r="D301" s="25" t="s">
        <v>71</v>
      </c>
      <c r="E301" s="25" t="s">
        <v>138</v>
      </c>
      <c r="F301" s="36">
        <v>0.28999999999999998</v>
      </c>
      <c r="G301" s="25" t="s">
        <v>115</v>
      </c>
      <c r="H301" s="25" t="s">
        <v>121</v>
      </c>
      <c r="I301" s="12" t="s">
        <v>125</v>
      </c>
      <c r="J301" s="24">
        <v>18</v>
      </c>
      <c r="K301" s="24">
        <v>24.66</v>
      </c>
      <c r="L301" s="24">
        <v>144</v>
      </c>
      <c r="M301" s="24">
        <v>197.28</v>
      </c>
      <c r="N301" s="35">
        <v>14</v>
      </c>
      <c r="O301" s="25" t="s">
        <v>127</v>
      </c>
      <c r="P301" s="12">
        <v>2022</v>
      </c>
      <c r="Q301" s="23">
        <f t="shared" si="28"/>
        <v>57.211199999999998</v>
      </c>
      <c r="R301" s="24">
        <f t="shared" si="29"/>
        <v>6.66</v>
      </c>
      <c r="S301" s="24">
        <f t="shared" si="30"/>
        <v>53.28</v>
      </c>
      <c r="T301" s="36">
        <f t="shared" si="31"/>
        <v>0.27007299270072993</v>
      </c>
      <c r="U301" s="25" t="str">
        <f>IF([1]!Tabla1[[#This Row],[Total Buying Value]]&gt;=((2/3)*MAX([1]!Tabla1[Total Buying Value])),"Grande",IF([1]!Tabla1[[#This Row],[Total Buying Value]]&lt;=((1/3)*MAX([1]!Tabla1[Total Buying Value])),"Pequeña","Mediana"))</f>
        <v>Mediana</v>
      </c>
      <c r="V301" s="12" t="b">
        <f t="shared" si="32"/>
        <v>1</v>
      </c>
      <c r="W301" s="25" t="str">
        <f t="shared" si="33"/>
        <v>Feb2022</v>
      </c>
      <c r="X301" s="25" t="str">
        <f t="shared" si="34"/>
        <v>44606P0026</v>
      </c>
      <c r="AA301" s="5"/>
      <c r="AK301" s="3"/>
    </row>
    <row r="302" spans="1:37">
      <c r="A302" s="34">
        <v>44608</v>
      </c>
      <c r="B302" s="25" t="s">
        <v>38</v>
      </c>
      <c r="C302" s="35">
        <v>1</v>
      </c>
      <c r="D302" s="25" t="s">
        <v>71</v>
      </c>
      <c r="E302" s="25" t="s">
        <v>138</v>
      </c>
      <c r="F302" s="36">
        <v>0.35</v>
      </c>
      <c r="G302" s="25" t="s">
        <v>88</v>
      </c>
      <c r="H302" s="25" t="s">
        <v>121</v>
      </c>
      <c r="I302" s="12" t="s">
        <v>123</v>
      </c>
      <c r="J302" s="24">
        <v>89</v>
      </c>
      <c r="K302" s="24">
        <v>117.48</v>
      </c>
      <c r="L302" s="24">
        <v>89</v>
      </c>
      <c r="M302" s="24">
        <v>117.48</v>
      </c>
      <c r="N302" s="35">
        <v>16</v>
      </c>
      <c r="O302" s="25" t="s">
        <v>127</v>
      </c>
      <c r="P302" s="12">
        <v>2022</v>
      </c>
      <c r="Q302" s="23">
        <f t="shared" si="28"/>
        <v>41.118000000000002</v>
      </c>
      <c r="R302" s="24">
        <f t="shared" si="29"/>
        <v>28.480000000000004</v>
      </c>
      <c r="S302" s="24">
        <f t="shared" si="30"/>
        <v>28.480000000000004</v>
      </c>
      <c r="T302" s="36">
        <f t="shared" si="31"/>
        <v>0.24242424242424246</v>
      </c>
      <c r="U302" s="25" t="str">
        <f>IF([1]!Tabla1[[#This Row],[Total Buying Value]]&gt;=((2/3)*MAX([1]!Tabla1[Total Buying Value])),"Grande",IF([1]!Tabla1[[#This Row],[Total Buying Value]]&lt;=((1/3)*MAX([1]!Tabla1[Total Buying Value])),"Pequeña","Mediana"))</f>
        <v>Pequeña</v>
      </c>
      <c r="V302" s="12" t="b">
        <f t="shared" si="32"/>
        <v>1</v>
      </c>
      <c r="W302" s="25" t="str">
        <f t="shared" si="33"/>
        <v>Feb2022</v>
      </c>
      <c r="X302" s="25" t="str">
        <f t="shared" si="34"/>
        <v>44608P0032</v>
      </c>
      <c r="AA302" s="5"/>
      <c r="AK302" s="3"/>
    </row>
    <row r="303" spans="1:37">
      <c r="A303" s="31">
        <v>44611</v>
      </c>
      <c r="B303" s="21" t="s">
        <v>49</v>
      </c>
      <c r="C303" s="32">
        <v>13</v>
      </c>
      <c r="D303" s="21" t="s">
        <v>71</v>
      </c>
      <c r="E303" s="21" t="s">
        <v>138</v>
      </c>
      <c r="F303" s="33">
        <v>0.25</v>
      </c>
      <c r="G303" s="21" t="s">
        <v>101</v>
      </c>
      <c r="H303" s="21" t="s">
        <v>119</v>
      </c>
      <c r="I303" s="22" t="s">
        <v>123</v>
      </c>
      <c r="J303" s="20">
        <v>105</v>
      </c>
      <c r="K303" s="20">
        <v>142.80000000000001</v>
      </c>
      <c r="L303" s="20">
        <v>1365</v>
      </c>
      <c r="M303" s="20">
        <v>1856.4</v>
      </c>
      <c r="N303" s="32">
        <v>19</v>
      </c>
      <c r="O303" s="21" t="s">
        <v>127</v>
      </c>
      <c r="P303" s="22">
        <v>2022</v>
      </c>
      <c r="Q303" s="19">
        <f t="shared" si="28"/>
        <v>464.1</v>
      </c>
      <c r="R303" s="20">
        <f t="shared" si="29"/>
        <v>37.800000000000011</v>
      </c>
      <c r="S303" s="20">
        <f t="shared" si="30"/>
        <v>491.40000000000015</v>
      </c>
      <c r="T303" s="33">
        <f t="shared" si="31"/>
        <v>0.26470588235294124</v>
      </c>
      <c r="U303" s="21" t="str">
        <f>IF([1]!Tabla1[[#This Row],[Total Buying Value]]&gt;=((2/3)*MAX([1]!Tabla1[Total Buying Value])),"Grande",IF([1]!Tabla1[[#This Row],[Total Buying Value]]&lt;=((1/3)*MAX([1]!Tabla1[Total Buying Value])),"Pequeña","Mediana"))</f>
        <v>Pequeña</v>
      </c>
      <c r="V303" s="22" t="b">
        <f t="shared" si="32"/>
        <v>1</v>
      </c>
      <c r="W303" s="21" t="str">
        <f t="shared" si="33"/>
        <v>Feb2022</v>
      </c>
      <c r="X303" s="21" t="str">
        <f t="shared" si="34"/>
        <v>44611P0002</v>
      </c>
      <c r="AA303" s="5"/>
      <c r="AK303" s="3"/>
    </row>
    <row r="304" spans="1:37">
      <c r="A304" s="34">
        <v>44612</v>
      </c>
      <c r="B304" s="25" t="s">
        <v>55</v>
      </c>
      <c r="C304" s="35">
        <v>6</v>
      </c>
      <c r="D304" s="25" t="s">
        <v>70</v>
      </c>
      <c r="E304" s="25" t="s">
        <v>138</v>
      </c>
      <c r="F304" s="36">
        <v>0.18</v>
      </c>
      <c r="G304" s="25" t="s">
        <v>107</v>
      </c>
      <c r="H304" s="25" t="s">
        <v>120</v>
      </c>
      <c r="I304" s="12" t="s">
        <v>123</v>
      </c>
      <c r="J304" s="24">
        <v>73</v>
      </c>
      <c r="K304" s="24">
        <v>94.17</v>
      </c>
      <c r="L304" s="24">
        <v>438</v>
      </c>
      <c r="M304" s="24">
        <v>565.02</v>
      </c>
      <c r="N304" s="35">
        <v>20</v>
      </c>
      <c r="O304" s="25" t="s">
        <v>127</v>
      </c>
      <c r="P304" s="12">
        <v>2022</v>
      </c>
      <c r="Q304" s="23">
        <f t="shared" si="28"/>
        <v>101.70359999999999</v>
      </c>
      <c r="R304" s="24">
        <f t="shared" si="29"/>
        <v>21.17</v>
      </c>
      <c r="S304" s="24">
        <f t="shared" si="30"/>
        <v>127.02000000000001</v>
      </c>
      <c r="T304" s="36">
        <f t="shared" si="31"/>
        <v>0.22480620155038764</v>
      </c>
      <c r="U304" s="25" t="str">
        <f>IF([1]!Tabla1[[#This Row],[Total Buying Value]]&gt;=((2/3)*MAX([1]!Tabla1[Total Buying Value])),"Grande",IF([1]!Tabla1[[#This Row],[Total Buying Value]]&lt;=((1/3)*MAX([1]!Tabla1[Total Buying Value])),"Pequeña","Mediana"))</f>
        <v>Pequeña</v>
      </c>
      <c r="V304" s="12" t="b">
        <f t="shared" si="32"/>
        <v>1</v>
      </c>
      <c r="W304" s="25" t="str">
        <f t="shared" si="33"/>
        <v>Feb2022</v>
      </c>
      <c r="X304" s="25" t="str">
        <f t="shared" si="34"/>
        <v>44612P0012</v>
      </c>
      <c r="AA304" s="5"/>
      <c r="AK304" s="3"/>
    </row>
    <row r="305" spans="1:37">
      <c r="A305" s="31">
        <v>44615</v>
      </c>
      <c r="B305" s="21" t="s">
        <v>63</v>
      </c>
      <c r="C305" s="32">
        <v>8</v>
      </c>
      <c r="D305" s="21" t="s">
        <v>70</v>
      </c>
      <c r="E305" s="21" t="s">
        <v>71</v>
      </c>
      <c r="F305" s="33">
        <v>0.11</v>
      </c>
      <c r="G305" s="21" t="s">
        <v>116</v>
      </c>
      <c r="H305" s="21" t="s">
        <v>121</v>
      </c>
      <c r="I305" s="22" t="s">
        <v>123</v>
      </c>
      <c r="J305" s="20">
        <v>90</v>
      </c>
      <c r="K305" s="20">
        <v>96.3</v>
      </c>
      <c r="L305" s="20">
        <v>720</v>
      </c>
      <c r="M305" s="20">
        <v>770.4</v>
      </c>
      <c r="N305" s="32">
        <v>23</v>
      </c>
      <c r="O305" s="21" t="s">
        <v>127</v>
      </c>
      <c r="P305" s="22">
        <v>2022</v>
      </c>
      <c r="Q305" s="19">
        <f t="shared" si="28"/>
        <v>84.744</v>
      </c>
      <c r="R305" s="20">
        <f t="shared" si="29"/>
        <v>6.2999999999999972</v>
      </c>
      <c r="S305" s="20">
        <f t="shared" si="30"/>
        <v>50.399999999999977</v>
      </c>
      <c r="T305" s="33">
        <f t="shared" si="31"/>
        <v>6.5420560747663517E-2</v>
      </c>
      <c r="U305" s="21" t="str">
        <f>IF([1]!Tabla1[[#This Row],[Total Buying Value]]&gt;=((2/3)*MAX([1]!Tabla1[Total Buying Value])),"Grande",IF([1]!Tabla1[[#This Row],[Total Buying Value]]&lt;=((1/3)*MAX([1]!Tabla1[Total Buying Value])),"Pequeña","Mediana"))</f>
        <v>Pequeña</v>
      </c>
      <c r="V305" s="22" t="b">
        <f t="shared" si="32"/>
        <v>0</v>
      </c>
      <c r="W305" s="21" t="str">
        <f t="shared" si="33"/>
        <v>Feb2022</v>
      </c>
      <c r="X305" s="21" t="str">
        <f t="shared" si="34"/>
        <v>44615P0036</v>
      </c>
      <c r="AA305" s="5"/>
      <c r="AK305" s="3"/>
    </row>
    <row r="306" spans="1:37">
      <c r="A306" s="34">
        <v>44615</v>
      </c>
      <c r="B306" s="25" t="s">
        <v>41</v>
      </c>
      <c r="C306" s="35">
        <v>15</v>
      </c>
      <c r="D306" s="25" t="s">
        <v>71</v>
      </c>
      <c r="E306" s="25" t="s">
        <v>138</v>
      </c>
      <c r="F306" s="36">
        <v>0.1</v>
      </c>
      <c r="G306" s="25" t="s">
        <v>91</v>
      </c>
      <c r="H306" s="25" t="s">
        <v>120</v>
      </c>
      <c r="I306" s="12" t="s">
        <v>125</v>
      </c>
      <c r="J306" s="24">
        <v>13</v>
      </c>
      <c r="K306" s="24">
        <v>16.64</v>
      </c>
      <c r="L306" s="24">
        <v>195</v>
      </c>
      <c r="M306" s="24">
        <v>249.6</v>
      </c>
      <c r="N306" s="35">
        <v>23</v>
      </c>
      <c r="O306" s="25" t="s">
        <v>127</v>
      </c>
      <c r="P306" s="12">
        <v>2022</v>
      </c>
      <c r="Q306" s="23">
        <f t="shared" si="28"/>
        <v>24.96</v>
      </c>
      <c r="R306" s="24">
        <f t="shared" si="29"/>
        <v>3.6400000000000006</v>
      </c>
      <c r="S306" s="24">
        <f t="shared" si="30"/>
        <v>54.600000000000009</v>
      </c>
      <c r="T306" s="36">
        <f t="shared" si="31"/>
        <v>0.21875000000000003</v>
      </c>
      <c r="U306" s="25" t="str">
        <f>IF([1]!Tabla1[[#This Row],[Total Buying Value]]&gt;=((2/3)*MAX([1]!Tabla1[Total Buying Value])),"Grande",IF([1]!Tabla1[[#This Row],[Total Buying Value]]&lt;=((1/3)*MAX([1]!Tabla1[Total Buying Value])),"Pequeña","Mediana"))</f>
        <v>Pequeña</v>
      </c>
      <c r="V306" s="12" t="b">
        <f t="shared" si="32"/>
        <v>1</v>
      </c>
      <c r="W306" s="25" t="str">
        <f t="shared" si="33"/>
        <v>Feb2022</v>
      </c>
      <c r="X306" s="25" t="str">
        <f t="shared" si="34"/>
        <v>44615P0016</v>
      </c>
      <c r="AA306" s="5"/>
      <c r="AK306" s="3"/>
    </row>
    <row r="307" spans="1:37">
      <c r="A307" s="31">
        <v>44615</v>
      </c>
      <c r="B307" s="21" t="s">
        <v>22</v>
      </c>
      <c r="C307" s="32">
        <v>6</v>
      </c>
      <c r="D307" s="21" t="s">
        <v>71</v>
      </c>
      <c r="E307" s="21" t="s">
        <v>71</v>
      </c>
      <c r="F307" s="33">
        <v>0.36</v>
      </c>
      <c r="G307" s="21" t="s">
        <v>75</v>
      </c>
      <c r="H307" s="21" t="s">
        <v>120</v>
      </c>
      <c r="I307" s="22" t="s">
        <v>123</v>
      </c>
      <c r="J307" s="20">
        <v>112</v>
      </c>
      <c r="K307" s="20">
        <v>122.08</v>
      </c>
      <c r="L307" s="20">
        <v>672</v>
      </c>
      <c r="M307" s="20">
        <v>732.48</v>
      </c>
      <c r="N307" s="32">
        <v>23</v>
      </c>
      <c r="O307" s="21" t="s">
        <v>127</v>
      </c>
      <c r="P307" s="22">
        <v>2022</v>
      </c>
      <c r="Q307" s="19">
        <f t="shared" si="28"/>
        <v>263.69279999999998</v>
      </c>
      <c r="R307" s="20">
        <f t="shared" si="29"/>
        <v>10.079999999999998</v>
      </c>
      <c r="S307" s="20">
        <f t="shared" si="30"/>
        <v>60.47999999999999</v>
      </c>
      <c r="T307" s="33">
        <f t="shared" si="31"/>
        <v>8.2568807339449532E-2</v>
      </c>
      <c r="U307" s="21" t="str">
        <f>IF([1]!Tabla1[[#This Row],[Total Buying Value]]&gt;=((2/3)*MAX([1]!Tabla1[Total Buying Value])),"Grande",IF([1]!Tabla1[[#This Row],[Total Buying Value]]&lt;=((1/3)*MAX([1]!Tabla1[Total Buying Value])),"Pequeña","Mediana"))</f>
        <v>Mediana</v>
      </c>
      <c r="V307" s="22" t="b">
        <f t="shared" si="32"/>
        <v>0</v>
      </c>
      <c r="W307" s="21" t="str">
        <f t="shared" si="33"/>
        <v>Feb2022</v>
      </c>
      <c r="X307" s="21" t="str">
        <f t="shared" si="34"/>
        <v>44615P0013</v>
      </c>
      <c r="AA307" s="5"/>
      <c r="AK307" s="3"/>
    </row>
    <row r="308" spans="1:37">
      <c r="A308" s="34">
        <v>44619</v>
      </c>
      <c r="B308" s="25" t="s">
        <v>55</v>
      </c>
      <c r="C308" s="35">
        <v>7</v>
      </c>
      <c r="D308" s="25" t="s">
        <v>70</v>
      </c>
      <c r="E308" s="25" t="s">
        <v>138</v>
      </c>
      <c r="F308" s="36">
        <v>0.38</v>
      </c>
      <c r="G308" s="25" t="s">
        <v>107</v>
      </c>
      <c r="H308" s="25" t="s">
        <v>120</v>
      </c>
      <c r="I308" s="12" t="s">
        <v>123</v>
      </c>
      <c r="J308" s="24">
        <v>73</v>
      </c>
      <c r="K308" s="24">
        <v>94.17</v>
      </c>
      <c r="L308" s="24">
        <v>511</v>
      </c>
      <c r="M308" s="24">
        <v>659.19</v>
      </c>
      <c r="N308" s="35">
        <v>27</v>
      </c>
      <c r="O308" s="25" t="s">
        <v>127</v>
      </c>
      <c r="P308" s="12">
        <v>2022</v>
      </c>
      <c r="Q308" s="23">
        <f t="shared" si="28"/>
        <v>250.49220000000003</v>
      </c>
      <c r="R308" s="24">
        <f t="shared" si="29"/>
        <v>21.17</v>
      </c>
      <c r="S308" s="24">
        <f t="shared" si="30"/>
        <v>148.19</v>
      </c>
      <c r="T308" s="36">
        <f t="shared" si="31"/>
        <v>0.22480620155038758</v>
      </c>
      <c r="U308" s="25" t="str">
        <f>IF([1]!Tabla1[[#This Row],[Total Buying Value]]&gt;=((2/3)*MAX([1]!Tabla1[Total Buying Value])),"Grande",IF([1]!Tabla1[[#This Row],[Total Buying Value]]&lt;=((1/3)*MAX([1]!Tabla1[Total Buying Value])),"Pequeña","Mediana"))</f>
        <v>Pequeña</v>
      </c>
      <c r="V308" s="12" t="b">
        <f t="shared" si="32"/>
        <v>1</v>
      </c>
      <c r="W308" s="25" t="str">
        <f t="shared" si="33"/>
        <v>Feb2022</v>
      </c>
      <c r="X308" s="25" t="str">
        <f t="shared" si="34"/>
        <v>44619P0012</v>
      </c>
      <c r="AA308" s="5"/>
      <c r="AK308" s="3"/>
    </row>
    <row r="309" spans="1:37">
      <c r="A309" s="31">
        <v>44619</v>
      </c>
      <c r="B309" s="21" t="s">
        <v>44</v>
      </c>
      <c r="C309" s="32">
        <v>15</v>
      </c>
      <c r="D309" s="21" t="s">
        <v>70</v>
      </c>
      <c r="E309" s="21" t="s">
        <v>71</v>
      </c>
      <c r="F309" s="33">
        <v>0.23</v>
      </c>
      <c r="G309" s="21" t="s">
        <v>95</v>
      </c>
      <c r="H309" s="21" t="s">
        <v>119</v>
      </c>
      <c r="I309" s="22" t="s">
        <v>122</v>
      </c>
      <c r="J309" s="20">
        <v>133</v>
      </c>
      <c r="K309" s="20">
        <v>155.61000000000001</v>
      </c>
      <c r="L309" s="20">
        <v>1995</v>
      </c>
      <c r="M309" s="20">
        <v>2334.15</v>
      </c>
      <c r="N309" s="32">
        <v>27</v>
      </c>
      <c r="O309" s="21" t="s">
        <v>127</v>
      </c>
      <c r="P309" s="22">
        <v>2022</v>
      </c>
      <c r="Q309" s="19">
        <f t="shared" si="28"/>
        <v>536.85450000000003</v>
      </c>
      <c r="R309" s="20">
        <f t="shared" si="29"/>
        <v>22.610000000000014</v>
      </c>
      <c r="S309" s="20">
        <f t="shared" si="30"/>
        <v>339.1500000000002</v>
      </c>
      <c r="T309" s="33">
        <f t="shared" si="31"/>
        <v>0.14529914529914539</v>
      </c>
      <c r="U309" s="21" t="str">
        <f>IF([1]!Tabla1[[#This Row],[Total Buying Value]]&gt;=((2/3)*MAX([1]!Tabla1[Total Buying Value])),"Grande",IF([1]!Tabla1[[#This Row],[Total Buying Value]]&lt;=((1/3)*MAX([1]!Tabla1[Total Buying Value])),"Pequeña","Mediana"))</f>
        <v>Pequeña</v>
      </c>
      <c r="V309" s="22" t="b">
        <f t="shared" si="32"/>
        <v>0</v>
      </c>
      <c r="W309" s="21" t="str">
        <f t="shared" si="33"/>
        <v>Feb2022</v>
      </c>
      <c r="X309" s="21" t="str">
        <f t="shared" si="34"/>
        <v>44619P0005</v>
      </c>
      <c r="AA309" s="5"/>
      <c r="AK309" s="3"/>
    </row>
    <row r="310" spans="1:37">
      <c r="A310" s="34">
        <v>44620</v>
      </c>
      <c r="B310" s="25" t="s">
        <v>28</v>
      </c>
      <c r="C310" s="35">
        <v>15</v>
      </c>
      <c r="D310" s="25" t="s">
        <v>70</v>
      </c>
      <c r="E310" s="25" t="s">
        <v>138</v>
      </c>
      <c r="F310" s="36">
        <v>0.54</v>
      </c>
      <c r="G310" s="25" t="s">
        <v>93</v>
      </c>
      <c r="H310" s="25" t="s">
        <v>118</v>
      </c>
      <c r="I310" s="12" t="s">
        <v>123</v>
      </c>
      <c r="J310" s="24">
        <v>67</v>
      </c>
      <c r="K310" s="24">
        <v>85.76</v>
      </c>
      <c r="L310" s="24">
        <v>1005</v>
      </c>
      <c r="M310" s="24">
        <v>1286.4000000000001</v>
      </c>
      <c r="N310" s="35">
        <v>28</v>
      </c>
      <c r="O310" s="25" t="s">
        <v>127</v>
      </c>
      <c r="P310" s="12">
        <v>2022</v>
      </c>
      <c r="Q310" s="23">
        <f t="shared" si="28"/>
        <v>694.65600000000006</v>
      </c>
      <c r="R310" s="24">
        <f t="shared" si="29"/>
        <v>18.760000000000005</v>
      </c>
      <c r="S310" s="24">
        <f t="shared" si="30"/>
        <v>281.40000000000009</v>
      </c>
      <c r="T310" s="36">
        <f t="shared" si="31"/>
        <v>0.21875000000000006</v>
      </c>
      <c r="U310" s="25" t="str">
        <f>IF([1]!Tabla1[[#This Row],[Total Buying Value]]&gt;=((2/3)*MAX([1]!Tabla1[Total Buying Value])),"Grande",IF([1]!Tabla1[[#This Row],[Total Buying Value]]&lt;=((1/3)*MAX([1]!Tabla1[Total Buying Value])),"Pequeña","Mediana"))</f>
        <v>Pequeña</v>
      </c>
      <c r="V310" s="12" t="b">
        <f t="shared" si="32"/>
        <v>1</v>
      </c>
      <c r="W310" s="25" t="str">
        <f t="shared" si="33"/>
        <v>Feb2022</v>
      </c>
      <c r="X310" s="25" t="str">
        <f t="shared" si="34"/>
        <v>44620P0037</v>
      </c>
      <c r="AA310" s="5"/>
      <c r="AK310" s="3"/>
    </row>
    <row r="311" spans="1:37">
      <c r="A311" s="31">
        <v>44624</v>
      </c>
      <c r="B311" s="21" t="s">
        <v>62</v>
      </c>
      <c r="C311" s="32">
        <v>13</v>
      </c>
      <c r="D311" s="21" t="s">
        <v>68</v>
      </c>
      <c r="E311" s="21" t="s">
        <v>71</v>
      </c>
      <c r="F311" s="33">
        <v>0.53</v>
      </c>
      <c r="G311" s="21" t="s">
        <v>115</v>
      </c>
      <c r="H311" s="21" t="s">
        <v>121</v>
      </c>
      <c r="I311" s="22" t="s">
        <v>125</v>
      </c>
      <c r="J311" s="20">
        <v>18</v>
      </c>
      <c r="K311" s="20">
        <v>24.66</v>
      </c>
      <c r="L311" s="20">
        <v>234</v>
      </c>
      <c r="M311" s="20">
        <v>320.58</v>
      </c>
      <c r="N311" s="32">
        <v>4</v>
      </c>
      <c r="O311" s="21" t="s">
        <v>128</v>
      </c>
      <c r="P311" s="22">
        <v>2022</v>
      </c>
      <c r="Q311" s="19">
        <f t="shared" si="28"/>
        <v>169.9074</v>
      </c>
      <c r="R311" s="20">
        <f t="shared" si="29"/>
        <v>6.66</v>
      </c>
      <c r="S311" s="20">
        <f t="shared" si="30"/>
        <v>86.58</v>
      </c>
      <c r="T311" s="33">
        <f t="shared" si="31"/>
        <v>0.27007299270072993</v>
      </c>
      <c r="U311" s="21" t="str">
        <f>IF([1]!Tabla1[[#This Row],[Total Buying Value]]&gt;=((2/3)*MAX([1]!Tabla1[Total Buying Value])),"Grande",IF([1]!Tabla1[[#This Row],[Total Buying Value]]&lt;=((1/3)*MAX([1]!Tabla1[Total Buying Value])),"Pequeña","Mediana"))</f>
        <v>Grande</v>
      </c>
      <c r="V311" s="22" t="b">
        <f t="shared" si="32"/>
        <v>0</v>
      </c>
      <c r="W311" s="21" t="str">
        <f t="shared" si="33"/>
        <v>Mar2022</v>
      </c>
      <c r="X311" s="21" t="str">
        <f t="shared" si="34"/>
        <v>44624P0026</v>
      </c>
      <c r="AA311" s="5"/>
      <c r="AK311" s="3"/>
    </row>
    <row r="312" spans="1:37">
      <c r="A312" s="34">
        <v>44626</v>
      </c>
      <c r="B312" s="25" t="s">
        <v>23</v>
      </c>
      <c r="C312" s="35">
        <v>2</v>
      </c>
      <c r="D312" s="25" t="s">
        <v>70</v>
      </c>
      <c r="E312" s="25" t="s">
        <v>138</v>
      </c>
      <c r="F312" s="36">
        <v>0.38</v>
      </c>
      <c r="G312" s="25" t="s">
        <v>76</v>
      </c>
      <c r="H312" s="25" t="s">
        <v>119</v>
      </c>
      <c r="I312" s="12" t="s">
        <v>124</v>
      </c>
      <c r="J312" s="24">
        <v>44</v>
      </c>
      <c r="K312" s="24">
        <v>48.84</v>
      </c>
      <c r="L312" s="24">
        <v>88</v>
      </c>
      <c r="M312" s="24">
        <v>97.68</v>
      </c>
      <c r="N312" s="35">
        <v>6</v>
      </c>
      <c r="O312" s="25" t="s">
        <v>128</v>
      </c>
      <c r="P312" s="12">
        <v>2022</v>
      </c>
      <c r="Q312" s="23">
        <f t="shared" si="28"/>
        <v>37.118400000000001</v>
      </c>
      <c r="R312" s="24">
        <f t="shared" si="29"/>
        <v>4.8400000000000034</v>
      </c>
      <c r="S312" s="24">
        <f t="shared" si="30"/>
        <v>9.6800000000000068</v>
      </c>
      <c r="T312" s="36">
        <f t="shared" si="31"/>
        <v>9.9099099099099155E-2</v>
      </c>
      <c r="U312" s="25" t="str">
        <f>IF([1]!Tabla1[[#This Row],[Total Buying Value]]&gt;=((2/3)*MAX([1]!Tabla1[Total Buying Value])),"Grande",IF([1]!Tabla1[[#This Row],[Total Buying Value]]&lt;=((1/3)*MAX([1]!Tabla1[Total Buying Value])),"Pequeña","Mediana"))</f>
        <v>Mediana</v>
      </c>
      <c r="V312" s="12" t="b">
        <f t="shared" si="32"/>
        <v>1</v>
      </c>
      <c r="W312" s="25" t="str">
        <f t="shared" si="33"/>
        <v>Mar2022</v>
      </c>
      <c r="X312" s="25" t="str">
        <f t="shared" si="34"/>
        <v>44626P0004</v>
      </c>
      <c r="AA312" s="5"/>
      <c r="AK312" s="3"/>
    </row>
    <row r="313" spans="1:37">
      <c r="A313" s="31">
        <v>44627</v>
      </c>
      <c r="B313" s="21" t="s">
        <v>26</v>
      </c>
      <c r="C313" s="32">
        <v>1</v>
      </c>
      <c r="D313" s="21" t="s">
        <v>70</v>
      </c>
      <c r="E313" s="21" t="s">
        <v>138</v>
      </c>
      <c r="F313" s="33">
        <v>0.33</v>
      </c>
      <c r="G313" s="21" t="s">
        <v>79</v>
      </c>
      <c r="H313" s="21" t="s">
        <v>119</v>
      </c>
      <c r="I313" s="22" t="s">
        <v>123</v>
      </c>
      <c r="J313" s="20">
        <v>71</v>
      </c>
      <c r="K313" s="20">
        <v>80.94</v>
      </c>
      <c r="L313" s="20">
        <v>71</v>
      </c>
      <c r="M313" s="20">
        <v>80.94</v>
      </c>
      <c r="N313" s="32">
        <v>7</v>
      </c>
      <c r="O313" s="21" t="s">
        <v>128</v>
      </c>
      <c r="P313" s="22">
        <v>2022</v>
      </c>
      <c r="Q313" s="19">
        <f t="shared" si="28"/>
        <v>26.7102</v>
      </c>
      <c r="R313" s="20">
        <f t="shared" si="29"/>
        <v>9.9399999999999977</v>
      </c>
      <c r="S313" s="20">
        <f t="shared" si="30"/>
        <v>9.9399999999999977</v>
      </c>
      <c r="T313" s="33">
        <f t="shared" si="31"/>
        <v>0.12280701754385963</v>
      </c>
      <c r="U313" s="21" t="str">
        <f>IF([1]!Tabla1[[#This Row],[Total Buying Value]]&gt;=((2/3)*MAX([1]!Tabla1[Total Buying Value])),"Grande",IF([1]!Tabla1[[#This Row],[Total Buying Value]]&lt;=((1/3)*MAX([1]!Tabla1[Total Buying Value])),"Pequeña","Mediana"))</f>
        <v>Pequeña</v>
      </c>
      <c r="V313" s="22" t="b">
        <f t="shared" si="32"/>
        <v>1</v>
      </c>
      <c r="W313" s="21" t="str">
        <f t="shared" si="33"/>
        <v>Mar2022</v>
      </c>
      <c r="X313" s="21" t="str">
        <f t="shared" si="34"/>
        <v>44627P0003</v>
      </c>
      <c r="AA313" s="5"/>
      <c r="AK313" s="3"/>
    </row>
    <row r="314" spans="1:37">
      <c r="A314" s="34">
        <v>44628</v>
      </c>
      <c r="B314" s="25" t="s">
        <v>31</v>
      </c>
      <c r="C314" s="35">
        <v>6</v>
      </c>
      <c r="D314" s="25" t="s">
        <v>70</v>
      </c>
      <c r="E314" s="25" t="s">
        <v>71</v>
      </c>
      <c r="F314" s="36">
        <v>0.32</v>
      </c>
      <c r="G314" s="25" t="s">
        <v>81</v>
      </c>
      <c r="H314" s="25" t="s">
        <v>118</v>
      </c>
      <c r="I314" s="12" t="s">
        <v>123</v>
      </c>
      <c r="J314" s="24">
        <v>76</v>
      </c>
      <c r="K314" s="24">
        <v>82.08</v>
      </c>
      <c r="L314" s="24">
        <v>456</v>
      </c>
      <c r="M314" s="24">
        <v>492.48</v>
      </c>
      <c r="N314" s="35">
        <v>8</v>
      </c>
      <c r="O314" s="25" t="s">
        <v>128</v>
      </c>
      <c r="P314" s="12">
        <v>2022</v>
      </c>
      <c r="Q314" s="23">
        <f t="shared" si="28"/>
        <v>157.59360000000001</v>
      </c>
      <c r="R314" s="24">
        <f t="shared" si="29"/>
        <v>6.0799999999999983</v>
      </c>
      <c r="S314" s="24">
        <f t="shared" si="30"/>
        <v>36.47999999999999</v>
      </c>
      <c r="T314" s="36">
        <f t="shared" si="31"/>
        <v>7.4074074074074056E-2</v>
      </c>
      <c r="U314" s="25" t="str">
        <f>IF([1]!Tabla1[[#This Row],[Total Buying Value]]&gt;=((2/3)*MAX([1]!Tabla1[Total Buying Value])),"Grande",IF([1]!Tabla1[[#This Row],[Total Buying Value]]&lt;=((1/3)*MAX([1]!Tabla1[Total Buying Value])),"Pequeña","Mediana"))</f>
        <v>Pequeña</v>
      </c>
      <c r="V314" s="12" t="b">
        <f t="shared" si="32"/>
        <v>0</v>
      </c>
      <c r="W314" s="25" t="str">
        <f t="shared" si="33"/>
        <v>Mar2022</v>
      </c>
      <c r="X314" s="25" t="str">
        <f t="shared" si="34"/>
        <v>44628P0044</v>
      </c>
      <c r="AA314" s="5"/>
      <c r="AK314" s="3"/>
    </row>
    <row r="315" spans="1:37">
      <c r="A315" s="34">
        <v>44629</v>
      </c>
      <c r="B315" s="25" t="s">
        <v>23</v>
      </c>
      <c r="C315" s="35">
        <v>11</v>
      </c>
      <c r="D315" s="25" t="s">
        <v>71</v>
      </c>
      <c r="E315" s="25" t="s">
        <v>138</v>
      </c>
      <c r="F315" s="36">
        <v>0.37</v>
      </c>
      <c r="G315" s="25" t="s">
        <v>76</v>
      </c>
      <c r="H315" s="25" t="s">
        <v>119</v>
      </c>
      <c r="I315" s="12" t="s">
        <v>124</v>
      </c>
      <c r="J315" s="24">
        <v>44</v>
      </c>
      <c r="K315" s="24">
        <v>48.84</v>
      </c>
      <c r="L315" s="24">
        <v>484</v>
      </c>
      <c r="M315" s="24">
        <v>537.24</v>
      </c>
      <c r="N315" s="35">
        <v>9</v>
      </c>
      <c r="O315" s="25" t="s">
        <v>128</v>
      </c>
      <c r="P315" s="12">
        <v>2022</v>
      </c>
      <c r="Q315" s="23">
        <f t="shared" si="28"/>
        <v>198.77879999999999</v>
      </c>
      <c r="R315" s="24">
        <f t="shared" si="29"/>
        <v>4.8400000000000034</v>
      </c>
      <c r="S315" s="24">
        <f t="shared" si="30"/>
        <v>53.240000000000038</v>
      </c>
      <c r="T315" s="36">
        <f t="shared" si="31"/>
        <v>9.9099099099099169E-2</v>
      </c>
      <c r="U315" s="25" t="str">
        <f>IF([1]!Tabla1[[#This Row],[Total Buying Value]]&gt;=((2/3)*MAX([1]!Tabla1[Total Buying Value])),"Grande",IF([1]!Tabla1[[#This Row],[Total Buying Value]]&lt;=((1/3)*MAX([1]!Tabla1[Total Buying Value])),"Pequeña","Mediana"))</f>
        <v>Pequeña</v>
      </c>
      <c r="V315" s="12" t="b">
        <f t="shared" si="32"/>
        <v>1</v>
      </c>
      <c r="W315" s="25" t="str">
        <f t="shared" si="33"/>
        <v>Mar2022</v>
      </c>
      <c r="X315" s="25" t="str">
        <f t="shared" si="34"/>
        <v>44629P0004</v>
      </c>
      <c r="AA315" s="5"/>
      <c r="AK315" s="3"/>
    </row>
    <row r="316" spans="1:37">
      <c r="A316" s="31">
        <v>44629</v>
      </c>
      <c r="B316" s="21" t="s">
        <v>48</v>
      </c>
      <c r="C316" s="32">
        <v>3</v>
      </c>
      <c r="D316" s="21" t="s">
        <v>70</v>
      </c>
      <c r="E316" s="21" t="s">
        <v>71</v>
      </c>
      <c r="F316" s="33">
        <v>0.36</v>
      </c>
      <c r="G316" s="21" t="s">
        <v>99</v>
      </c>
      <c r="H316" s="21" t="s">
        <v>121</v>
      </c>
      <c r="I316" s="22" t="s">
        <v>122</v>
      </c>
      <c r="J316" s="20">
        <v>148</v>
      </c>
      <c r="K316" s="20">
        <v>201.28</v>
      </c>
      <c r="L316" s="20">
        <v>444</v>
      </c>
      <c r="M316" s="20">
        <v>603.84</v>
      </c>
      <c r="N316" s="32">
        <v>9</v>
      </c>
      <c r="O316" s="21" t="s">
        <v>128</v>
      </c>
      <c r="P316" s="22">
        <v>2022</v>
      </c>
      <c r="Q316" s="19">
        <f t="shared" si="28"/>
        <v>217.38239999999999</v>
      </c>
      <c r="R316" s="20">
        <f t="shared" si="29"/>
        <v>53.28</v>
      </c>
      <c r="S316" s="20">
        <f t="shared" si="30"/>
        <v>159.84</v>
      </c>
      <c r="T316" s="33">
        <f t="shared" si="31"/>
        <v>0.26470588235294118</v>
      </c>
      <c r="U316" s="21" t="str">
        <f>IF([1]!Tabla1[[#This Row],[Total Buying Value]]&gt;=((2/3)*MAX([1]!Tabla1[Total Buying Value])),"Grande",IF([1]!Tabla1[[#This Row],[Total Buying Value]]&lt;=((1/3)*MAX([1]!Tabla1[Total Buying Value])),"Pequeña","Mediana"))</f>
        <v>Pequeña</v>
      </c>
      <c r="V316" s="22" t="b">
        <f t="shared" si="32"/>
        <v>0</v>
      </c>
      <c r="W316" s="21" t="str">
        <f t="shared" si="33"/>
        <v>Mar2022</v>
      </c>
      <c r="X316" s="21" t="str">
        <f t="shared" si="34"/>
        <v>44629P0030</v>
      </c>
      <c r="AA316" s="5"/>
      <c r="AK316" s="3"/>
    </row>
    <row r="317" spans="1:37">
      <c r="A317" s="31">
        <v>44630</v>
      </c>
      <c r="B317" s="21" t="s">
        <v>58</v>
      </c>
      <c r="C317" s="32">
        <v>12</v>
      </c>
      <c r="D317" s="21" t="s">
        <v>68</v>
      </c>
      <c r="E317" s="21" t="s">
        <v>71</v>
      </c>
      <c r="F317" s="33">
        <v>0.54</v>
      </c>
      <c r="G317" s="21" t="s">
        <v>110</v>
      </c>
      <c r="H317" s="21" t="s">
        <v>121</v>
      </c>
      <c r="I317" s="22" t="s">
        <v>123</v>
      </c>
      <c r="J317" s="20">
        <v>95</v>
      </c>
      <c r="K317" s="20">
        <v>119.7</v>
      </c>
      <c r="L317" s="20">
        <v>1140</v>
      </c>
      <c r="M317" s="20">
        <v>1436.4</v>
      </c>
      <c r="N317" s="32">
        <v>10</v>
      </c>
      <c r="O317" s="21" t="s">
        <v>128</v>
      </c>
      <c r="P317" s="22">
        <v>2022</v>
      </c>
      <c r="Q317" s="19">
        <f t="shared" si="28"/>
        <v>775.65600000000006</v>
      </c>
      <c r="R317" s="20">
        <f t="shared" si="29"/>
        <v>24.700000000000003</v>
      </c>
      <c r="S317" s="20">
        <f t="shared" si="30"/>
        <v>296.40000000000003</v>
      </c>
      <c r="T317" s="33">
        <f t="shared" si="31"/>
        <v>0.20634920634920637</v>
      </c>
      <c r="U317" s="21" t="str">
        <f>IF([1]!Tabla1[[#This Row],[Total Buying Value]]&gt;=((2/3)*MAX([1]!Tabla1[Total Buying Value])),"Grande",IF([1]!Tabla1[[#This Row],[Total Buying Value]]&lt;=((1/3)*MAX([1]!Tabla1[Total Buying Value])),"Pequeña","Mediana"))</f>
        <v>Pequeña</v>
      </c>
      <c r="V317" s="22" t="b">
        <f t="shared" si="32"/>
        <v>0</v>
      </c>
      <c r="W317" s="21" t="str">
        <f t="shared" si="33"/>
        <v>Mar2022</v>
      </c>
      <c r="X317" s="21" t="str">
        <f t="shared" si="34"/>
        <v>44630P0033</v>
      </c>
      <c r="AA317" s="5"/>
      <c r="AK317" s="3"/>
    </row>
    <row r="318" spans="1:37">
      <c r="A318" s="34">
        <v>44634</v>
      </c>
      <c r="B318" s="25" t="s">
        <v>41</v>
      </c>
      <c r="C318" s="35">
        <v>2</v>
      </c>
      <c r="D318" s="25" t="s">
        <v>70</v>
      </c>
      <c r="E318" s="25" t="s">
        <v>138</v>
      </c>
      <c r="F318" s="36">
        <v>0.28000000000000003</v>
      </c>
      <c r="G318" s="25" t="s">
        <v>91</v>
      </c>
      <c r="H318" s="25" t="s">
        <v>120</v>
      </c>
      <c r="I318" s="12" t="s">
        <v>125</v>
      </c>
      <c r="J318" s="24">
        <v>13</v>
      </c>
      <c r="K318" s="24">
        <v>16.64</v>
      </c>
      <c r="L318" s="24">
        <v>26</v>
      </c>
      <c r="M318" s="24">
        <v>33.28</v>
      </c>
      <c r="N318" s="35">
        <v>14</v>
      </c>
      <c r="O318" s="25" t="s">
        <v>128</v>
      </c>
      <c r="P318" s="12">
        <v>2022</v>
      </c>
      <c r="Q318" s="23">
        <f t="shared" si="28"/>
        <v>9.3184000000000005</v>
      </c>
      <c r="R318" s="24">
        <f t="shared" si="29"/>
        <v>3.6400000000000006</v>
      </c>
      <c r="S318" s="24">
        <f t="shared" si="30"/>
        <v>7.2800000000000011</v>
      </c>
      <c r="T318" s="36">
        <f t="shared" si="31"/>
        <v>0.21875000000000003</v>
      </c>
      <c r="U318" s="25" t="str">
        <f>IF([1]!Tabla1[[#This Row],[Total Buying Value]]&gt;=((2/3)*MAX([1]!Tabla1[Total Buying Value])),"Grande",IF([1]!Tabla1[[#This Row],[Total Buying Value]]&lt;=((1/3)*MAX([1]!Tabla1[Total Buying Value])),"Pequeña","Mediana"))</f>
        <v>Pequeña</v>
      </c>
      <c r="V318" s="12" t="b">
        <f t="shared" si="32"/>
        <v>1</v>
      </c>
      <c r="W318" s="25" t="str">
        <f t="shared" si="33"/>
        <v>Mar2022</v>
      </c>
      <c r="X318" s="25" t="str">
        <f t="shared" si="34"/>
        <v>44634P0016</v>
      </c>
      <c r="AA318" s="5"/>
      <c r="AK318" s="3"/>
    </row>
    <row r="319" spans="1:37">
      <c r="A319" s="31">
        <v>44634</v>
      </c>
      <c r="B319" s="21" t="s">
        <v>62</v>
      </c>
      <c r="C319" s="32">
        <v>13</v>
      </c>
      <c r="D319" s="21" t="s">
        <v>70</v>
      </c>
      <c r="E319" s="21" t="s">
        <v>71</v>
      </c>
      <c r="F319" s="33">
        <v>0.08</v>
      </c>
      <c r="G319" s="21" t="s">
        <v>115</v>
      </c>
      <c r="H319" s="21" t="s">
        <v>121</v>
      </c>
      <c r="I319" s="22" t="s">
        <v>125</v>
      </c>
      <c r="J319" s="20">
        <v>18</v>
      </c>
      <c r="K319" s="20">
        <v>24.66</v>
      </c>
      <c r="L319" s="20">
        <v>234</v>
      </c>
      <c r="M319" s="20">
        <v>320.58</v>
      </c>
      <c r="N319" s="32">
        <v>14</v>
      </c>
      <c r="O319" s="21" t="s">
        <v>128</v>
      </c>
      <c r="P319" s="22">
        <v>2022</v>
      </c>
      <c r="Q319" s="19">
        <f t="shared" si="28"/>
        <v>25.6464</v>
      </c>
      <c r="R319" s="20">
        <f t="shared" si="29"/>
        <v>6.66</v>
      </c>
      <c r="S319" s="20">
        <f t="shared" si="30"/>
        <v>86.58</v>
      </c>
      <c r="T319" s="33">
        <f t="shared" si="31"/>
        <v>0.27007299270072993</v>
      </c>
      <c r="U319" s="21" t="str">
        <f>IF([1]!Tabla1[[#This Row],[Total Buying Value]]&gt;=((2/3)*MAX([1]!Tabla1[Total Buying Value])),"Grande",IF([1]!Tabla1[[#This Row],[Total Buying Value]]&lt;=((1/3)*MAX([1]!Tabla1[Total Buying Value])),"Pequeña","Mediana"))</f>
        <v>Mediana</v>
      </c>
      <c r="V319" s="22" t="b">
        <f t="shared" si="32"/>
        <v>0</v>
      </c>
      <c r="W319" s="21" t="str">
        <f t="shared" si="33"/>
        <v>Mar2022</v>
      </c>
      <c r="X319" s="21" t="str">
        <f t="shared" si="34"/>
        <v>44634P0026</v>
      </c>
      <c r="AA319" s="5"/>
      <c r="AK319" s="3"/>
    </row>
    <row r="320" spans="1:37">
      <c r="A320" s="31">
        <v>44638</v>
      </c>
      <c r="B320" s="21" t="s">
        <v>46</v>
      </c>
      <c r="C320" s="32">
        <v>10</v>
      </c>
      <c r="D320" s="21" t="s">
        <v>70</v>
      </c>
      <c r="E320" s="21" t="s">
        <v>138</v>
      </c>
      <c r="F320" s="33">
        <v>0.11</v>
      </c>
      <c r="G320" s="21" t="s">
        <v>97</v>
      </c>
      <c r="H320" s="21" t="s">
        <v>121</v>
      </c>
      <c r="I320" s="22" t="s">
        <v>124</v>
      </c>
      <c r="J320" s="20">
        <v>48</v>
      </c>
      <c r="K320" s="20">
        <v>57.12</v>
      </c>
      <c r="L320" s="20">
        <v>480</v>
      </c>
      <c r="M320" s="20">
        <v>571.20000000000005</v>
      </c>
      <c r="N320" s="32">
        <v>18</v>
      </c>
      <c r="O320" s="21" t="s">
        <v>128</v>
      </c>
      <c r="P320" s="22">
        <v>2022</v>
      </c>
      <c r="Q320" s="19">
        <f t="shared" si="28"/>
        <v>62.832000000000008</v>
      </c>
      <c r="R320" s="20">
        <f t="shared" si="29"/>
        <v>9.1199999999999974</v>
      </c>
      <c r="S320" s="20">
        <f t="shared" si="30"/>
        <v>91.199999999999974</v>
      </c>
      <c r="T320" s="33">
        <f t="shared" si="31"/>
        <v>0.15966386554621842</v>
      </c>
      <c r="U320" s="21" t="str">
        <f>IF([1]!Tabla1[[#This Row],[Total Buying Value]]&gt;=((2/3)*MAX([1]!Tabla1[Total Buying Value])),"Grande",IF([1]!Tabla1[[#This Row],[Total Buying Value]]&lt;=((1/3)*MAX([1]!Tabla1[Total Buying Value])),"Pequeña","Mediana"))</f>
        <v>Pequeña</v>
      </c>
      <c r="V320" s="22" t="b">
        <f t="shared" si="32"/>
        <v>1</v>
      </c>
      <c r="W320" s="21" t="str">
        <f t="shared" si="33"/>
        <v>Mar2022</v>
      </c>
      <c r="X320" s="21" t="str">
        <f t="shared" si="34"/>
        <v>44638P0027</v>
      </c>
      <c r="AA320" s="5"/>
      <c r="AK320" s="3"/>
    </row>
    <row r="321" spans="1:37">
      <c r="A321" s="34">
        <v>44638</v>
      </c>
      <c r="B321" s="25" t="s">
        <v>60</v>
      </c>
      <c r="C321" s="35">
        <v>2</v>
      </c>
      <c r="D321" s="25" t="s">
        <v>71</v>
      </c>
      <c r="E321" s="25" t="s">
        <v>138</v>
      </c>
      <c r="F321" s="36">
        <v>0.51</v>
      </c>
      <c r="G321" s="25" t="s">
        <v>112</v>
      </c>
      <c r="H321" s="25" t="s">
        <v>120</v>
      </c>
      <c r="I321" s="12" t="s">
        <v>122</v>
      </c>
      <c r="J321" s="24">
        <v>150</v>
      </c>
      <c r="K321" s="24">
        <v>210</v>
      </c>
      <c r="L321" s="24">
        <v>300</v>
      </c>
      <c r="M321" s="24">
        <v>420</v>
      </c>
      <c r="N321" s="35">
        <v>18</v>
      </c>
      <c r="O321" s="25" t="s">
        <v>128</v>
      </c>
      <c r="P321" s="12">
        <v>2022</v>
      </c>
      <c r="Q321" s="23">
        <f t="shared" si="28"/>
        <v>214.20000000000002</v>
      </c>
      <c r="R321" s="24">
        <f t="shared" si="29"/>
        <v>60</v>
      </c>
      <c r="S321" s="24">
        <f t="shared" si="30"/>
        <v>120</v>
      </c>
      <c r="T321" s="36">
        <f t="shared" si="31"/>
        <v>0.2857142857142857</v>
      </c>
      <c r="U321" s="25" t="str">
        <f>IF([1]!Tabla1[[#This Row],[Total Buying Value]]&gt;=((2/3)*MAX([1]!Tabla1[Total Buying Value])),"Grande",IF([1]!Tabla1[[#This Row],[Total Buying Value]]&lt;=((1/3)*MAX([1]!Tabla1[Total Buying Value])),"Pequeña","Mediana"))</f>
        <v>Pequeña</v>
      </c>
      <c r="V321" s="12" t="b">
        <f t="shared" si="32"/>
        <v>1</v>
      </c>
      <c r="W321" s="25" t="str">
        <f t="shared" si="33"/>
        <v>Mar2022</v>
      </c>
      <c r="X321" s="25" t="str">
        <f t="shared" si="34"/>
        <v>44638P0019</v>
      </c>
      <c r="AA321" s="5"/>
      <c r="AK321" s="3"/>
    </row>
    <row r="322" spans="1:37">
      <c r="A322" s="34">
        <v>44639</v>
      </c>
      <c r="B322" s="25" t="s">
        <v>61</v>
      </c>
      <c r="C322" s="35">
        <v>6</v>
      </c>
      <c r="D322" s="25" t="s">
        <v>68</v>
      </c>
      <c r="E322" s="25" t="s">
        <v>138</v>
      </c>
      <c r="F322" s="36">
        <v>0.36</v>
      </c>
      <c r="G322" s="25" t="s">
        <v>114</v>
      </c>
      <c r="H322" s="25" t="s">
        <v>118</v>
      </c>
      <c r="I322" s="12" t="s">
        <v>122</v>
      </c>
      <c r="J322" s="24">
        <v>138</v>
      </c>
      <c r="K322" s="24">
        <v>173.88</v>
      </c>
      <c r="L322" s="24">
        <v>828</v>
      </c>
      <c r="M322" s="24">
        <v>1043.28</v>
      </c>
      <c r="N322" s="35">
        <v>19</v>
      </c>
      <c r="O322" s="25" t="s">
        <v>128</v>
      </c>
      <c r="P322" s="12">
        <v>2022</v>
      </c>
      <c r="Q322" s="23">
        <f t="shared" ref="Q322:Q385" si="35">F322*M322</f>
        <v>375.58079999999995</v>
      </c>
      <c r="R322" s="24">
        <f t="shared" ref="R322:R385" si="36">K322-J322</f>
        <v>35.879999999999995</v>
      </c>
      <c r="S322" s="24">
        <f t="shared" ref="S322:S385" si="37">R322*C322</f>
        <v>215.27999999999997</v>
      </c>
      <c r="T322" s="36">
        <f t="shared" ref="T322:T385" si="38">IFERROR(S322/M322,0)</f>
        <v>0.20634920634920634</v>
      </c>
      <c r="U322" s="25" t="str">
        <f>IF([1]!Tabla1[[#This Row],[Total Buying Value]]&gt;=((2/3)*MAX([1]!Tabla1[Total Buying Value])),"Grande",IF([1]!Tabla1[[#This Row],[Total Buying Value]]&lt;=((1/3)*MAX([1]!Tabla1[Total Buying Value])),"Pequeña","Mediana"))</f>
        <v>Pequeña</v>
      </c>
      <c r="V322" s="12" t="b">
        <f t="shared" ref="V322:V385" si="39">IF(E322="CASH",TRUE,FALSE)</f>
        <v>1</v>
      </c>
      <c r="W322" s="25" t="str">
        <f t="shared" ref="W322:W385" si="40">_xlfn.CONCAT(O322,P322)</f>
        <v>Mar2022</v>
      </c>
      <c r="X322" s="25" t="str">
        <f t="shared" ref="X322:X385" si="41">_xlfn.CONCAT(A322,B322)</f>
        <v>44639P0041</v>
      </c>
      <c r="AA322" s="5"/>
      <c r="AK322" s="3"/>
    </row>
    <row r="323" spans="1:37">
      <c r="A323" s="31">
        <v>44643</v>
      </c>
      <c r="B323" s="21" t="s">
        <v>38</v>
      </c>
      <c r="C323" s="32">
        <v>9</v>
      </c>
      <c r="D323" s="21" t="s">
        <v>70</v>
      </c>
      <c r="E323" s="21" t="s">
        <v>138</v>
      </c>
      <c r="F323" s="33">
        <v>0.12</v>
      </c>
      <c r="G323" s="21" t="s">
        <v>88</v>
      </c>
      <c r="H323" s="21" t="s">
        <v>121</v>
      </c>
      <c r="I323" s="22" t="s">
        <v>123</v>
      </c>
      <c r="J323" s="20">
        <v>89</v>
      </c>
      <c r="K323" s="20">
        <v>117.48</v>
      </c>
      <c r="L323" s="20">
        <v>801</v>
      </c>
      <c r="M323" s="20">
        <v>1057.32</v>
      </c>
      <c r="N323" s="32">
        <v>23</v>
      </c>
      <c r="O323" s="21" t="s">
        <v>128</v>
      </c>
      <c r="P323" s="22">
        <v>2022</v>
      </c>
      <c r="Q323" s="19">
        <f t="shared" si="35"/>
        <v>126.87839999999998</v>
      </c>
      <c r="R323" s="20">
        <f t="shared" si="36"/>
        <v>28.480000000000004</v>
      </c>
      <c r="S323" s="20">
        <f t="shared" si="37"/>
        <v>256.32000000000005</v>
      </c>
      <c r="T323" s="33">
        <f t="shared" si="38"/>
        <v>0.24242424242424249</v>
      </c>
      <c r="U323" s="21" t="str">
        <f>IF([1]!Tabla1[[#This Row],[Total Buying Value]]&gt;=((2/3)*MAX([1]!Tabla1[Total Buying Value])),"Grande",IF([1]!Tabla1[[#This Row],[Total Buying Value]]&lt;=((1/3)*MAX([1]!Tabla1[Total Buying Value])),"Pequeña","Mediana"))</f>
        <v>Pequeña</v>
      </c>
      <c r="V323" s="22" t="b">
        <f t="shared" si="39"/>
        <v>1</v>
      </c>
      <c r="W323" s="21" t="str">
        <f t="shared" si="40"/>
        <v>Mar2022</v>
      </c>
      <c r="X323" s="21" t="str">
        <f t="shared" si="41"/>
        <v>44643P0032</v>
      </c>
      <c r="AA323" s="5"/>
      <c r="AK323" s="3"/>
    </row>
    <row r="324" spans="1:37">
      <c r="A324" s="34">
        <v>44645</v>
      </c>
      <c r="B324" s="25" t="s">
        <v>36</v>
      </c>
      <c r="C324" s="35">
        <v>2</v>
      </c>
      <c r="D324" s="25" t="s">
        <v>68</v>
      </c>
      <c r="E324" s="25" t="s">
        <v>71</v>
      </c>
      <c r="F324" s="36">
        <v>0.22</v>
      </c>
      <c r="G324" s="25" t="s">
        <v>86</v>
      </c>
      <c r="H324" s="25" t="s">
        <v>119</v>
      </c>
      <c r="I324" s="12" t="s">
        <v>123</v>
      </c>
      <c r="J324" s="24">
        <v>98</v>
      </c>
      <c r="K324" s="24">
        <v>103.88</v>
      </c>
      <c r="L324" s="24">
        <v>196</v>
      </c>
      <c r="M324" s="24">
        <v>207.76</v>
      </c>
      <c r="N324" s="35">
        <v>25</v>
      </c>
      <c r="O324" s="25" t="s">
        <v>128</v>
      </c>
      <c r="P324" s="12">
        <v>2022</v>
      </c>
      <c r="Q324" s="23">
        <f t="shared" si="35"/>
        <v>45.7072</v>
      </c>
      <c r="R324" s="24">
        <f t="shared" si="36"/>
        <v>5.8799999999999955</v>
      </c>
      <c r="S324" s="24">
        <f t="shared" si="37"/>
        <v>11.759999999999991</v>
      </c>
      <c r="T324" s="36">
        <f t="shared" si="38"/>
        <v>5.660377358490562E-2</v>
      </c>
      <c r="U324" s="25" t="str">
        <f>IF([1]!Tabla1[[#This Row],[Total Buying Value]]&gt;=((2/3)*MAX([1]!Tabla1[Total Buying Value])),"Grande",IF([1]!Tabla1[[#This Row],[Total Buying Value]]&lt;=((1/3)*MAX([1]!Tabla1[Total Buying Value])),"Pequeña","Mediana"))</f>
        <v>Mediana</v>
      </c>
      <c r="V324" s="12" t="b">
        <f t="shared" si="39"/>
        <v>0</v>
      </c>
      <c r="W324" s="25" t="str">
        <f t="shared" si="40"/>
        <v>Mar2022</v>
      </c>
      <c r="X324" s="25" t="str">
        <f t="shared" si="41"/>
        <v>44645P0001</v>
      </c>
      <c r="AA324" s="5"/>
      <c r="AK324" s="3"/>
    </row>
    <row r="325" spans="1:37">
      <c r="A325" s="31">
        <v>44645</v>
      </c>
      <c r="B325" s="21" t="s">
        <v>48</v>
      </c>
      <c r="C325" s="32">
        <v>11</v>
      </c>
      <c r="D325" s="21" t="s">
        <v>70</v>
      </c>
      <c r="E325" s="21" t="s">
        <v>71</v>
      </c>
      <c r="F325" s="33">
        <v>0.24</v>
      </c>
      <c r="G325" s="21" t="s">
        <v>99</v>
      </c>
      <c r="H325" s="21" t="s">
        <v>121</v>
      </c>
      <c r="I325" s="22" t="s">
        <v>122</v>
      </c>
      <c r="J325" s="20">
        <v>148</v>
      </c>
      <c r="K325" s="20">
        <v>201.28</v>
      </c>
      <c r="L325" s="20">
        <v>1628</v>
      </c>
      <c r="M325" s="20">
        <v>2214.08</v>
      </c>
      <c r="N325" s="32">
        <v>25</v>
      </c>
      <c r="O325" s="21" t="s">
        <v>128</v>
      </c>
      <c r="P325" s="22">
        <v>2022</v>
      </c>
      <c r="Q325" s="19">
        <f t="shared" si="35"/>
        <v>531.37919999999997</v>
      </c>
      <c r="R325" s="20">
        <f t="shared" si="36"/>
        <v>53.28</v>
      </c>
      <c r="S325" s="20">
        <f t="shared" si="37"/>
        <v>586.08000000000004</v>
      </c>
      <c r="T325" s="33">
        <f t="shared" si="38"/>
        <v>0.26470588235294118</v>
      </c>
      <c r="U325" s="21" t="str">
        <f>IF([1]!Tabla1[[#This Row],[Total Buying Value]]&gt;=((2/3)*MAX([1]!Tabla1[Total Buying Value])),"Grande",IF([1]!Tabla1[[#This Row],[Total Buying Value]]&lt;=((1/3)*MAX([1]!Tabla1[Total Buying Value])),"Pequeña","Mediana"))</f>
        <v>Mediana</v>
      </c>
      <c r="V325" s="22" t="b">
        <f t="shared" si="39"/>
        <v>0</v>
      </c>
      <c r="W325" s="21" t="str">
        <f t="shared" si="40"/>
        <v>Mar2022</v>
      </c>
      <c r="X325" s="21" t="str">
        <f t="shared" si="41"/>
        <v>44645P0030</v>
      </c>
      <c r="AA325" s="5"/>
      <c r="AK325" s="3"/>
    </row>
    <row r="326" spans="1:37">
      <c r="A326" s="34">
        <v>44649</v>
      </c>
      <c r="B326" s="25" t="s">
        <v>38</v>
      </c>
      <c r="C326" s="35">
        <v>12</v>
      </c>
      <c r="D326" s="25" t="s">
        <v>71</v>
      </c>
      <c r="E326" s="25" t="s">
        <v>71</v>
      </c>
      <c r="F326" s="36">
        <v>0.01</v>
      </c>
      <c r="G326" s="25" t="s">
        <v>88</v>
      </c>
      <c r="H326" s="25" t="s">
        <v>121</v>
      </c>
      <c r="I326" s="12" t="s">
        <v>123</v>
      </c>
      <c r="J326" s="24">
        <v>89</v>
      </c>
      <c r="K326" s="24">
        <v>117.48</v>
      </c>
      <c r="L326" s="24">
        <v>1068</v>
      </c>
      <c r="M326" s="24">
        <v>1409.76</v>
      </c>
      <c r="N326" s="35">
        <v>29</v>
      </c>
      <c r="O326" s="25" t="s">
        <v>128</v>
      </c>
      <c r="P326" s="12">
        <v>2022</v>
      </c>
      <c r="Q326" s="23">
        <f t="shared" si="35"/>
        <v>14.0976</v>
      </c>
      <c r="R326" s="24">
        <f t="shared" si="36"/>
        <v>28.480000000000004</v>
      </c>
      <c r="S326" s="24">
        <f t="shared" si="37"/>
        <v>341.76000000000005</v>
      </c>
      <c r="T326" s="36">
        <f t="shared" si="38"/>
        <v>0.24242424242424246</v>
      </c>
      <c r="U326" s="25" t="str">
        <f>IF([1]!Tabla1[[#This Row],[Total Buying Value]]&gt;=((2/3)*MAX([1]!Tabla1[Total Buying Value])),"Grande",IF([1]!Tabla1[[#This Row],[Total Buying Value]]&lt;=((1/3)*MAX([1]!Tabla1[Total Buying Value])),"Pequeña","Mediana"))</f>
        <v>Pequeña</v>
      </c>
      <c r="V326" s="12" t="b">
        <f t="shared" si="39"/>
        <v>0</v>
      </c>
      <c r="W326" s="25" t="str">
        <f t="shared" si="40"/>
        <v>Mar2022</v>
      </c>
      <c r="X326" s="25" t="str">
        <f t="shared" si="41"/>
        <v>44649P0032</v>
      </c>
      <c r="AA326" s="5"/>
      <c r="AK326" s="3"/>
    </row>
    <row r="327" spans="1:37">
      <c r="A327" s="31">
        <v>44650</v>
      </c>
      <c r="B327" s="21" t="s">
        <v>36</v>
      </c>
      <c r="C327" s="32">
        <v>13</v>
      </c>
      <c r="D327" s="21" t="s">
        <v>71</v>
      </c>
      <c r="E327" s="21" t="s">
        <v>138</v>
      </c>
      <c r="F327" s="33">
        <v>0.3</v>
      </c>
      <c r="G327" s="21" t="s">
        <v>86</v>
      </c>
      <c r="H327" s="21" t="s">
        <v>119</v>
      </c>
      <c r="I327" s="22" t="s">
        <v>123</v>
      </c>
      <c r="J327" s="20">
        <v>98</v>
      </c>
      <c r="K327" s="20">
        <v>103.88</v>
      </c>
      <c r="L327" s="20">
        <v>1274</v>
      </c>
      <c r="M327" s="20">
        <v>1350.44</v>
      </c>
      <c r="N327" s="32">
        <v>30</v>
      </c>
      <c r="O327" s="21" t="s">
        <v>128</v>
      </c>
      <c r="P327" s="22">
        <v>2022</v>
      </c>
      <c r="Q327" s="19">
        <f t="shared" si="35"/>
        <v>405.13200000000001</v>
      </c>
      <c r="R327" s="20">
        <f t="shared" si="36"/>
        <v>5.8799999999999955</v>
      </c>
      <c r="S327" s="20">
        <f t="shared" si="37"/>
        <v>76.439999999999941</v>
      </c>
      <c r="T327" s="33">
        <f t="shared" si="38"/>
        <v>5.6603773584905613E-2</v>
      </c>
      <c r="U327" s="21" t="str">
        <f>IF([1]!Tabla1[[#This Row],[Total Buying Value]]&gt;=((2/3)*MAX([1]!Tabla1[Total Buying Value])),"Grande",IF([1]!Tabla1[[#This Row],[Total Buying Value]]&lt;=((1/3)*MAX([1]!Tabla1[Total Buying Value])),"Pequeña","Mediana"))</f>
        <v>Grande</v>
      </c>
      <c r="V327" s="22" t="b">
        <f t="shared" si="39"/>
        <v>1</v>
      </c>
      <c r="W327" s="21" t="str">
        <f t="shared" si="40"/>
        <v>Mar2022</v>
      </c>
      <c r="X327" s="21" t="str">
        <f t="shared" si="41"/>
        <v>44650P0001</v>
      </c>
      <c r="AA327" s="5"/>
      <c r="AK327" s="3"/>
    </row>
    <row r="328" spans="1:37">
      <c r="A328" s="34">
        <v>44652</v>
      </c>
      <c r="B328" s="25" t="s">
        <v>49</v>
      </c>
      <c r="C328" s="35">
        <v>2</v>
      </c>
      <c r="D328" s="25" t="s">
        <v>71</v>
      </c>
      <c r="E328" s="25" t="s">
        <v>138</v>
      </c>
      <c r="F328" s="36">
        <v>7.0000000000000007E-2</v>
      </c>
      <c r="G328" s="25" t="s">
        <v>101</v>
      </c>
      <c r="H328" s="25" t="s">
        <v>119</v>
      </c>
      <c r="I328" s="12" t="s">
        <v>123</v>
      </c>
      <c r="J328" s="24">
        <v>105</v>
      </c>
      <c r="K328" s="24">
        <v>142.80000000000001</v>
      </c>
      <c r="L328" s="24">
        <v>210</v>
      </c>
      <c r="M328" s="24">
        <v>285.60000000000002</v>
      </c>
      <c r="N328" s="35">
        <v>1</v>
      </c>
      <c r="O328" s="25" t="s">
        <v>129</v>
      </c>
      <c r="P328" s="12">
        <v>2022</v>
      </c>
      <c r="Q328" s="23">
        <f t="shared" si="35"/>
        <v>19.992000000000004</v>
      </c>
      <c r="R328" s="24">
        <f t="shared" si="36"/>
        <v>37.800000000000011</v>
      </c>
      <c r="S328" s="24">
        <f t="shared" si="37"/>
        <v>75.600000000000023</v>
      </c>
      <c r="T328" s="36">
        <f t="shared" si="38"/>
        <v>0.26470588235294124</v>
      </c>
      <c r="U328" s="25" t="str">
        <f>IF([1]!Tabla1[[#This Row],[Total Buying Value]]&gt;=((2/3)*MAX([1]!Tabla1[Total Buying Value])),"Grande",IF([1]!Tabla1[[#This Row],[Total Buying Value]]&lt;=((1/3)*MAX([1]!Tabla1[Total Buying Value])),"Pequeña","Mediana"))</f>
        <v>Mediana</v>
      </c>
      <c r="V328" s="12" t="b">
        <f t="shared" si="39"/>
        <v>1</v>
      </c>
      <c r="W328" s="25" t="str">
        <f t="shared" si="40"/>
        <v>Apr2022</v>
      </c>
      <c r="X328" s="25" t="str">
        <f t="shared" si="41"/>
        <v>44652P0002</v>
      </c>
      <c r="AA328" s="5"/>
      <c r="AK328" s="3"/>
    </row>
    <row r="329" spans="1:37">
      <c r="A329" s="31">
        <v>44653</v>
      </c>
      <c r="B329" s="21" t="s">
        <v>49</v>
      </c>
      <c r="C329" s="32">
        <v>3</v>
      </c>
      <c r="D329" s="21" t="s">
        <v>70</v>
      </c>
      <c r="E329" s="21" t="s">
        <v>138</v>
      </c>
      <c r="F329" s="33">
        <v>0.09</v>
      </c>
      <c r="G329" s="21" t="s">
        <v>101</v>
      </c>
      <c r="H329" s="21" t="s">
        <v>119</v>
      </c>
      <c r="I329" s="22" t="s">
        <v>123</v>
      </c>
      <c r="J329" s="20">
        <v>105</v>
      </c>
      <c r="K329" s="20">
        <v>142.80000000000001</v>
      </c>
      <c r="L329" s="20">
        <v>315</v>
      </c>
      <c r="M329" s="20">
        <v>428.4</v>
      </c>
      <c r="N329" s="32">
        <v>2</v>
      </c>
      <c r="O329" s="21" t="s">
        <v>129</v>
      </c>
      <c r="P329" s="22">
        <v>2022</v>
      </c>
      <c r="Q329" s="19">
        <f t="shared" si="35"/>
        <v>38.555999999999997</v>
      </c>
      <c r="R329" s="20">
        <f t="shared" si="36"/>
        <v>37.800000000000011</v>
      </c>
      <c r="S329" s="20">
        <f t="shared" si="37"/>
        <v>113.40000000000003</v>
      </c>
      <c r="T329" s="33">
        <f t="shared" si="38"/>
        <v>0.26470588235294129</v>
      </c>
      <c r="U329" s="21" t="str">
        <f>IF([1]!Tabla1[[#This Row],[Total Buying Value]]&gt;=((2/3)*MAX([1]!Tabla1[Total Buying Value])),"Grande",IF([1]!Tabla1[[#This Row],[Total Buying Value]]&lt;=((1/3)*MAX([1]!Tabla1[Total Buying Value])),"Pequeña","Mediana"))</f>
        <v>Mediana</v>
      </c>
      <c r="V329" s="22" t="b">
        <f t="shared" si="39"/>
        <v>1</v>
      </c>
      <c r="W329" s="21" t="str">
        <f t="shared" si="40"/>
        <v>Apr2022</v>
      </c>
      <c r="X329" s="21" t="str">
        <f t="shared" si="41"/>
        <v>44653P0002</v>
      </c>
      <c r="AA329" s="5"/>
      <c r="AK329" s="3"/>
    </row>
    <row r="330" spans="1:37">
      <c r="A330" s="34">
        <v>44657</v>
      </c>
      <c r="B330" s="25" t="s">
        <v>37</v>
      </c>
      <c r="C330" s="35">
        <v>2</v>
      </c>
      <c r="D330" s="25" t="s">
        <v>68</v>
      </c>
      <c r="E330" s="25" t="s">
        <v>138</v>
      </c>
      <c r="F330" s="36">
        <v>0.05</v>
      </c>
      <c r="G330" s="25" t="s">
        <v>87</v>
      </c>
      <c r="H330" s="25" t="s">
        <v>118</v>
      </c>
      <c r="I330" s="12" t="s">
        <v>123</v>
      </c>
      <c r="J330" s="24">
        <v>90</v>
      </c>
      <c r="K330" s="24">
        <v>115.2</v>
      </c>
      <c r="L330" s="24">
        <v>180</v>
      </c>
      <c r="M330" s="24">
        <v>230.4</v>
      </c>
      <c r="N330" s="35">
        <v>6</v>
      </c>
      <c r="O330" s="25" t="s">
        <v>129</v>
      </c>
      <c r="P330" s="12">
        <v>2022</v>
      </c>
      <c r="Q330" s="23">
        <f t="shared" si="35"/>
        <v>11.520000000000001</v>
      </c>
      <c r="R330" s="24">
        <f t="shared" si="36"/>
        <v>25.200000000000003</v>
      </c>
      <c r="S330" s="24">
        <f t="shared" si="37"/>
        <v>50.400000000000006</v>
      </c>
      <c r="T330" s="36">
        <f t="shared" si="38"/>
        <v>0.21875000000000003</v>
      </c>
      <c r="U330" s="25" t="str">
        <f>IF([1]!Tabla1[[#This Row],[Total Buying Value]]&gt;=((2/3)*MAX([1]!Tabla1[Total Buying Value])),"Grande",IF([1]!Tabla1[[#This Row],[Total Buying Value]]&lt;=((1/3)*MAX([1]!Tabla1[Total Buying Value])),"Pequeña","Mediana"))</f>
        <v>Pequeña</v>
      </c>
      <c r="V330" s="12" t="b">
        <f t="shared" si="39"/>
        <v>1</v>
      </c>
      <c r="W330" s="25" t="str">
        <f t="shared" si="40"/>
        <v>Apr2022</v>
      </c>
      <c r="X330" s="25" t="str">
        <f t="shared" si="41"/>
        <v>44657P0040</v>
      </c>
      <c r="AA330" s="5"/>
      <c r="AK330" s="3"/>
    </row>
    <row r="331" spans="1:37">
      <c r="A331" s="31">
        <v>44658</v>
      </c>
      <c r="B331" s="21" t="s">
        <v>62</v>
      </c>
      <c r="C331" s="32">
        <v>7</v>
      </c>
      <c r="D331" s="21" t="s">
        <v>70</v>
      </c>
      <c r="E331" s="21" t="s">
        <v>71</v>
      </c>
      <c r="F331" s="33">
        <v>0.24</v>
      </c>
      <c r="G331" s="21" t="s">
        <v>115</v>
      </c>
      <c r="H331" s="21" t="s">
        <v>121</v>
      </c>
      <c r="I331" s="22" t="s">
        <v>125</v>
      </c>
      <c r="J331" s="20">
        <v>18</v>
      </c>
      <c r="K331" s="20">
        <v>24.66</v>
      </c>
      <c r="L331" s="20">
        <v>126</v>
      </c>
      <c r="M331" s="20">
        <v>172.62</v>
      </c>
      <c r="N331" s="32">
        <v>7</v>
      </c>
      <c r="O331" s="21" t="s">
        <v>129</v>
      </c>
      <c r="P331" s="22">
        <v>2022</v>
      </c>
      <c r="Q331" s="19">
        <f t="shared" si="35"/>
        <v>41.428800000000003</v>
      </c>
      <c r="R331" s="20">
        <f t="shared" si="36"/>
        <v>6.66</v>
      </c>
      <c r="S331" s="20">
        <f t="shared" si="37"/>
        <v>46.620000000000005</v>
      </c>
      <c r="T331" s="33">
        <f t="shared" si="38"/>
        <v>0.27007299270072993</v>
      </c>
      <c r="U331" s="21" t="str">
        <f>IF([1]!Tabla1[[#This Row],[Total Buying Value]]&gt;=((2/3)*MAX([1]!Tabla1[Total Buying Value])),"Grande",IF([1]!Tabla1[[#This Row],[Total Buying Value]]&lt;=((1/3)*MAX([1]!Tabla1[Total Buying Value])),"Pequeña","Mediana"))</f>
        <v>Pequeña</v>
      </c>
      <c r="V331" s="22" t="b">
        <f t="shared" si="39"/>
        <v>0</v>
      </c>
      <c r="W331" s="21" t="str">
        <f t="shared" si="40"/>
        <v>Apr2022</v>
      </c>
      <c r="X331" s="21" t="str">
        <f t="shared" si="41"/>
        <v>44658P0026</v>
      </c>
      <c r="AA331" s="5"/>
      <c r="AK331" s="3"/>
    </row>
    <row r="332" spans="1:37">
      <c r="A332" s="34">
        <v>44660</v>
      </c>
      <c r="B332" s="25" t="s">
        <v>54</v>
      </c>
      <c r="C332" s="35">
        <v>12</v>
      </c>
      <c r="D332" s="25" t="s">
        <v>68</v>
      </c>
      <c r="E332" s="25" t="s">
        <v>138</v>
      </c>
      <c r="F332" s="36">
        <v>0.48</v>
      </c>
      <c r="G332" s="25" t="s">
        <v>106</v>
      </c>
      <c r="H332" s="25" t="s">
        <v>118</v>
      </c>
      <c r="I332" s="12" t="s">
        <v>125</v>
      </c>
      <c r="J332" s="24">
        <v>37</v>
      </c>
      <c r="K332" s="24">
        <v>42.55</v>
      </c>
      <c r="L332" s="24">
        <v>444</v>
      </c>
      <c r="M332" s="24">
        <v>510.6</v>
      </c>
      <c r="N332" s="35">
        <v>9</v>
      </c>
      <c r="O332" s="25" t="s">
        <v>129</v>
      </c>
      <c r="P332" s="12">
        <v>2022</v>
      </c>
      <c r="Q332" s="23">
        <f t="shared" si="35"/>
        <v>245.08799999999999</v>
      </c>
      <c r="R332" s="24">
        <f t="shared" si="36"/>
        <v>5.5499999999999972</v>
      </c>
      <c r="S332" s="24">
        <f t="shared" si="37"/>
        <v>66.599999999999966</v>
      </c>
      <c r="T332" s="36">
        <f t="shared" si="38"/>
        <v>0.13043478260869559</v>
      </c>
      <c r="U332" s="25" t="str">
        <f>IF([1]!Tabla1[[#This Row],[Total Buying Value]]&gt;=((2/3)*MAX([1]!Tabla1[Total Buying Value])),"Grande",IF([1]!Tabla1[[#This Row],[Total Buying Value]]&lt;=((1/3)*MAX([1]!Tabla1[Total Buying Value])),"Pequeña","Mediana"))</f>
        <v>Pequeña</v>
      </c>
      <c r="V332" s="12" t="b">
        <f t="shared" si="39"/>
        <v>1</v>
      </c>
      <c r="W332" s="25" t="str">
        <f t="shared" si="40"/>
        <v>Apr2022</v>
      </c>
      <c r="X332" s="25" t="str">
        <f t="shared" si="41"/>
        <v>44660P0039</v>
      </c>
      <c r="AA332" s="5"/>
      <c r="AK332" s="3"/>
    </row>
    <row r="333" spans="1:37">
      <c r="A333" s="31">
        <v>44660</v>
      </c>
      <c r="B333" s="21" t="s">
        <v>49</v>
      </c>
      <c r="C333" s="32">
        <v>9</v>
      </c>
      <c r="D333" s="21" t="s">
        <v>71</v>
      </c>
      <c r="E333" s="21" t="s">
        <v>71</v>
      </c>
      <c r="F333" s="33">
        <v>0.24</v>
      </c>
      <c r="G333" s="21" t="s">
        <v>101</v>
      </c>
      <c r="H333" s="21" t="s">
        <v>119</v>
      </c>
      <c r="I333" s="22" t="s">
        <v>123</v>
      </c>
      <c r="J333" s="20">
        <v>105</v>
      </c>
      <c r="K333" s="20">
        <v>142.80000000000001</v>
      </c>
      <c r="L333" s="20">
        <v>945</v>
      </c>
      <c r="M333" s="20">
        <v>1285.2</v>
      </c>
      <c r="N333" s="32">
        <v>9</v>
      </c>
      <c r="O333" s="21" t="s">
        <v>129</v>
      </c>
      <c r="P333" s="22">
        <v>2022</v>
      </c>
      <c r="Q333" s="19">
        <f t="shared" si="35"/>
        <v>308.44799999999998</v>
      </c>
      <c r="R333" s="20">
        <f t="shared" si="36"/>
        <v>37.800000000000011</v>
      </c>
      <c r="S333" s="20">
        <f t="shared" si="37"/>
        <v>340.2000000000001</v>
      </c>
      <c r="T333" s="33">
        <f t="shared" si="38"/>
        <v>0.26470588235294124</v>
      </c>
      <c r="U333" s="21" t="str">
        <f>IF([1]!Tabla1[[#This Row],[Total Buying Value]]&gt;=((2/3)*MAX([1]!Tabla1[Total Buying Value])),"Grande",IF([1]!Tabla1[[#This Row],[Total Buying Value]]&lt;=((1/3)*MAX([1]!Tabla1[Total Buying Value])),"Pequeña","Mediana"))</f>
        <v>Pequeña</v>
      </c>
      <c r="V333" s="22" t="b">
        <f t="shared" si="39"/>
        <v>0</v>
      </c>
      <c r="W333" s="21" t="str">
        <f t="shared" si="40"/>
        <v>Apr2022</v>
      </c>
      <c r="X333" s="21" t="str">
        <f t="shared" si="41"/>
        <v>44660P0002</v>
      </c>
      <c r="AA333" s="5"/>
      <c r="AK333" s="3"/>
    </row>
    <row r="334" spans="1:37">
      <c r="A334" s="34">
        <v>44664</v>
      </c>
      <c r="B334" s="25" t="s">
        <v>41</v>
      </c>
      <c r="C334" s="35">
        <v>14</v>
      </c>
      <c r="D334" s="25" t="s">
        <v>68</v>
      </c>
      <c r="E334" s="25" t="s">
        <v>71</v>
      </c>
      <c r="F334" s="36">
        <v>0.42</v>
      </c>
      <c r="G334" s="25" t="s">
        <v>91</v>
      </c>
      <c r="H334" s="25" t="s">
        <v>120</v>
      </c>
      <c r="I334" s="12" t="s">
        <v>125</v>
      </c>
      <c r="J334" s="24">
        <v>13</v>
      </c>
      <c r="K334" s="24">
        <v>16.64</v>
      </c>
      <c r="L334" s="24">
        <v>182</v>
      </c>
      <c r="M334" s="24">
        <v>232.96</v>
      </c>
      <c r="N334" s="35">
        <v>13</v>
      </c>
      <c r="O334" s="25" t="s">
        <v>129</v>
      </c>
      <c r="P334" s="12">
        <v>2022</v>
      </c>
      <c r="Q334" s="23">
        <f t="shared" si="35"/>
        <v>97.843199999999996</v>
      </c>
      <c r="R334" s="24">
        <f t="shared" si="36"/>
        <v>3.6400000000000006</v>
      </c>
      <c r="S334" s="24">
        <f t="shared" si="37"/>
        <v>50.960000000000008</v>
      </c>
      <c r="T334" s="36">
        <f t="shared" si="38"/>
        <v>0.21875000000000003</v>
      </c>
      <c r="U334" s="25" t="str">
        <f>IF([1]!Tabla1[[#This Row],[Total Buying Value]]&gt;=((2/3)*MAX([1]!Tabla1[Total Buying Value])),"Grande",IF([1]!Tabla1[[#This Row],[Total Buying Value]]&lt;=((1/3)*MAX([1]!Tabla1[Total Buying Value])),"Pequeña","Mediana"))</f>
        <v>Pequeña</v>
      </c>
      <c r="V334" s="12" t="b">
        <f t="shared" si="39"/>
        <v>0</v>
      </c>
      <c r="W334" s="25" t="str">
        <f t="shared" si="40"/>
        <v>Apr2022</v>
      </c>
      <c r="X334" s="25" t="str">
        <f t="shared" si="41"/>
        <v>44664P0016</v>
      </c>
      <c r="AA334" s="5"/>
      <c r="AK334" s="3"/>
    </row>
    <row r="335" spans="1:37">
      <c r="A335" s="31">
        <v>44669</v>
      </c>
      <c r="B335" s="21" t="s">
        <v>61</v>
      </c>
      <c r="C335" s="32">
        <v>9</v>
      </c>
      <c r="D335" s="21" t="s">
        <v>70</v>
      </c>
      <c r="E335" s="21" t="s">
        <v>138</v>
      </c>
      <c r="F335" s="33">
        <v>0.36</v>
      </c>
      <c r="G335" s="21" t="s">
        <v>114</v>
      </c>
      <c r="H335" s="21" t="s">
        <v>118</v>
      </c>
      <c r="I335" s="22" t="s">
        <v>122</v>
      </c>
      <c r="J335" s="20">
        <v>138</v>
      </c>
      <c r="K335" s="20">
        <v>173.88</v>
      </c>
      <c r="L335" s="20">
        <v>1242</v>
      </c>
      <c r="M335" s="20">
        <v>1564.92</v>
      </c>
      <c r="N335" s="32">
        <v>18</v>
      </c>
      <c r="O335" s="21" t="s">
        <v>129</v>
      </c>
      <c r="P335" s="22">
        <v>2022</v>
      </c>
      <c r="Q335" s="19">
        <f t="shared" si="35"/>
        <v>563.37120000000004</v>
      </c>
      <c r="R335" s="20">
        <f t="shared" si="36"/>
        <v>35.879999999999995</v>
      </c>
      <c r="S335" s="20">
        <f t="shared" si="37"/>
        <v>322.91999999999996</v>
      </c>
      <c r="T335" s="33">
        <f t="shared" si="38"/>
        <v>0.20634920634920631</v>
      </c>
      <c r="U335" s="21" t="str">
        <f>IF([1]!Tabla1[[#This Row],[Total Buying Value]]&gt;=((2/3)*MAX([1]!Tabla1[Total Buying Value])),"Grande",IF([1]!Tabla1[[#This Row],[Total Buying Value]]&lt;=((1/3)*MAX([1]!Tabla1[Total Buying Value])),"Pequeña","Mediana"))</f>
        <v>Mediana</v>
      </c>
      <c r="V335" s="22" t="b">
        <f t="shared" si="39"/>
        <v>1</v>
      </c>
      <c r="W335" s="21" t="str">
        <f t="shared" si="40"/>
        <v>Apr2022</v>
      </c>
      <c r="X335" s="21" t="str">
        <f t="shared" si="41"/>
        <v>44669P0041</v>
      </c>
      <c r="AA335" s="5"/>
      <c r="AK335" s="3"/>
    </row>
    <row r="336" spans="1:37">
      <c r="A336" s="34">
        <v>44671</v>
      </c>
      <c r="B336" s="25" t="s">
        <v>50</v>
      </c>
      <c r="C336" s="35">
        <v>2</v>
      </c>
      <c r="D336" s="25" t="s">
        <v>68</v>
      </c>
      <c r="E336" s="25" t="s">
        <v>71</v>
      </c>
      <c r="F336" s="36">
        <v>0.36</v>
      </c>
      <c r="G336" s="25" t="s">
        <v>102</v>
      </c>
      <c r="H336" s="25" t="s">
        <v>120</v>
      </c>
      <c r="I336" s="12" t="s">
        <v>125</v>
      </c>
      <c r="J336" s="24">
        <v>37</v>
      </c>
      <c r="K336" s="24">
        <v>49.21</v>
      </c>
      <c r="L336" s="24">
        <v>74</v>
      </c>
      <c r="M336" s="24">
        <v>98.42</v>
      </c>
      <c r="N336" s="35">
        <v>20</v>
      </c>
      <c r="O336" s="25" t="s">
        <v>129</v>
      </c>
      <c r="P336" s="12">
        <v>2022</v>
      </c>
      <c r="Q336" s="23">
        <f t="shared" si="35"/>
        <v>35.431199999999997</v>
      </c>
      <c r="R336" s="24">
        <f t="shared" si="36"/>
        <v>12.21</v>
      </c>
      <c r="S336" s="24">
        <f t="shared" si="37"/>
        <v>24.42</v>
      </c>
      <c r="T336" s="36">
        <f t="shared" si="38"/>
        <v>0.24812030075187971</v>
      </c>
      <c r="U336" s="25" t="str">
        <f>IF([1]!Tabla1[[#This Row],[Total Buying Value]]&gt;=((2/3)*MAX([1]!Tabla1[Total Buying Value])),"Grande",IF([1]!Tabla1[[#This Row],[Total Buying Value]]&lt;=((1/3)*MAX([1]!Tabla1[Total Buying Value])),"Pequeña","Mediana"))</f>
        <v>Pequeña</v>
      </c>
      <c r="V336" s="12" t="b">
        <f t="shared" si="39"/>
        <v>0</v>
      </c>
      <c r="W336" s="25" t="str">
        <f t="shared" si="40"/>
        <v>Apr2022</v>
      </c>
      <c r="X336" s="25" t="str">
        <f t="shared" si="41"/>
        <v>44671P0018</v>
      </c>
      <c r="AA336" s="5"/>
      <c r="AK336" s="3"/>
    </row>
    <row r="337" spans="1:37">
      <c r="A337" s="31">
        <v>44671</v>
      </c>
      <c r="B337" s="21" t="s">
        <v>55</v>
      </c>
      <c r="C337" s="32">
        <v>4</v>
      </c>
      <c r="D337" s="21" t="s">
        <v>70</v>
      </c>
      <c r="E337" s="21" t="s">
        <v>71</v>
      </c>
      <c r="F337" s="33">
        <v>0.38</v>
      </c>
      <c r="G337" s="21" t="s">
        <v>107</v>
      </c>
      <c r="H337" s="21" t="s">
        <v>120</v>
      </c>
      <c r="I337" s="22" t="s">
        <v>123</v>
      </c>
      <c r="J337" s="20">
        <v>73</v>
      </c>
      <c r="K337" s="20">
        <v>94.17</v>
      </c>
      <c r="L337" s="20">
        <v>292</v>
      </c>
      <c r="M337" s="20">
        <v>376.68</v>
      </c>
      <c r="N337" s="32">
        <v>20</v>
      </c>
      <c r="O337" s="21" t="s">
        <v>129</v>
      </c>
      <c r="P337" s="22">
        <v>2022</v>
      </c>
      <c r="Q337" s="19">
        <f t="shared" si="35"/>
        <v>143.13839999999999</v>
      </c>
      <c r="R337" s="20">
        <f t="shared" si="36"/>
        <v>21.17</v>
      </c>
      <c r="S337" s="20">
        <f t="shared" si="37"/>
        <v>84.68</v>
      </c>
      <c r="T337" s="33">
        <f t="shared" si="38"/>
        <v>0.22480620155038761</v>
      </c>
      <c r="U337" s="21" t="str">
        <f>IF([1]!Tabla1[[#This Row],[Total Buying Value]]&gt;=((2/3)*MAX([1]!Tabla1[Total Buying Value])),"Grande",IF([1]!Tabla1[[#This Row],[Total Buying Value]]&lt;=((1/3)*MAX([1]!Tabla1[Total Buying Value])),"Pequeña","Mediana"))</f>
        <v>Mediana</v>
      </c>
      <c r="V337" s="22" t="b">
        <f t="shared" si="39"/>
        <v>0</v>
      </c>
      <c r="W337" s="21" t="str">
        <f t="shared" si="40"/>
        <v>Apr2022</v>
      </c>
      <c r="X337" s="21" t="str">
        <f t="shared" si="41"/>
        <v>44671P0012</v>
      </c>
      <c r="AA337" s="5"/>
      <c r="AK337" s="3"/>
    </row>
    <row r="338" spans="1:37">
      <c r="A338" s="31">
        <v>44672</v>
      </c>
      <c r="B338" s="21" t="s">
        <v>62</v>
      </c>
      <c r="C338" s="32">
        <v>14</v>
      </c>
      <c r="D338" s="21" t="s">
        <v>71</v>
      </c>
      <c r="E338" s="21" t="s">
        <v>71</v>
      </c>
      <c r="F338" s="33">
        <v>0.02</v>
      </c>
      <c r="G338" s="21" t="s">
        <v>115</v>
      </c>
      <c r="H338" s="21" t="s">
        <v>121</v>
      </c>
      <c r="I338" s="22" t="s">
        <v>125</v>
      </c>
      <c r="J338" s="20">
        <v>18</v>
      </c>
      <c r="K338" s="20">
        <v>24.66</v>
      </c>
      <c r="L338" s="20">
        <v>252</v>
      </c>
      <c r="M338" s="20">
        <v>345.24</v>
      </c>
      <c r="N338" s="32">
        <v>21</v>
      </c>
      <c r="O338" s="21" t="s">
        <v>129</v>
      </c>
      <c r="P338" s="22">
        <v>2022</v>
      </c>
      <c r="Q338" s="19">
        <f t="shared" si="35"/>
        <v>6.9048000000000007</v>
      </c>
      <c r="R338" s="20">
        <f t="shared" si="36"/>
        <v>6.66</v>
      </c>
      <c r="S338" s="20">
        <f t="shared" si="37"/>
        <v>93.240000000000009</v>
      </c>
      <c r="T338" s="33">
        <f t="shared" si="38"/>
        <v>0.27007299270072993</v>
      </c>
      <c r="U338" s="21" t="str">
        <f>IF([1]!Tabla1[[#This Row],[Total Buying Value]]&gt;=((2/3)*MAX([1]!Tabla1[Total Buying Value])),"Grande",IF([1]!Tabla1[[#This Row],[Total Buying Value]]&lt;=((1/3)*MAX([1]!Tabla1[Total Buying Value])),"Pequeña","Mediana"))</f>
        <v>Pequeña</v>
      </c>
      <c r="V338" s="22" t="b">
        <f t="shared" si="39"/>
        <v>0</v>
      </c>
      <c r="W338" s="21" t="str">
        <f t="shared" si="40"/>
        <v>Apr2022</v>
      </c>
      <c r="X338" s="21" t="str">
        <f t="shared" si="41"/>
        <v>44672P0026</v>
      </c>
      <c r="AA338" s="5"/>
      <c r="AK338" s="3"/>
    </row>
    <row r="339" spans="1:37">
      <c r="A339" s="34">
        <v>44672</v>
      </c>
      <c r="B339" s="25" t="s">
        <v>48</v>
      </c>
      <c r="C339" s="35">
        <v>2</v>
      </c>
      <c r="D339" s="25" t="s">
        <v>70</v>
      </c>
      <c r="E339" s="25" t="s">
        <v>138</v>
      </c>
      <c r="F339" s="36">
        <v>0.02</v>
      </c>
      <c r="G339" s="25" t="s">
        <v>99</v>
      </c>
      <c r="H339" s="25" t="s">
        <v>121</v>
      </c>
      <c r="I339" s="12" t="s">
        <v>122</v>
      </c>
      <c r="J339" s="24">
        <v>148</v>
      </c>
      <c r="K339" s="24">
        <v>201.28</v>
      </c>
      <c r="L339" s="24">
        <v>296</v>
      </c>
      <c r="M339" s="24">
        <v>402.56</v>
      </c>
      <c r="N339" s="35">
        <v>21</v>
      </c>
      <c r="O339" s="25" t="s">
        <v>129</v>
      </c>
      <c r="P339" s="12">
        <v>2022</v>
      </c>
      <c r="Q339" s="23">
        <f t="shared" si="35"/>
        <v>8.0511999999999997</v>
      </c>
      <c r="R339" s="24">
        <f t="shared" si="36"/>
        <v>53.28</v>
      </c>
      <c r="S339" s="24">
        <f t="shared" si="37"/>
        <v>106.56</v>
      </c>
      <c r="T339" s="36">
        <f t="shared" si="38"/>
        <v>0.26470588235294118</v>
      </c>
      <c r="U339" s="25" t="str">
        <f>IF([1]!Tabla1[[#This Row],[Total Buying Value]]&gt;=((2/3)*MAX([1]!Tabla1[Total Buying Value])),"Grande",IF([1]!Tabla1[[#This Row],[Total Buying Value]]&lt;=((1/3)*MAX([1]!Tabla1[Total Buying Value])),"Pequeña","Mediana"))</f>
        <v>Pequeña</v>
      </c>
      <c r="V339" s="12" t="b">
        <f t="shared" si="39"/>
        <v>1</v>
      </c>
      <c r="W339" s="25" t="str">
        <f t="shared" si="40"/>
        <v>Apr2022</v>
      </c>
      <c r="X339" s="25" t="str">
        <f t="shared" si="41"/>
        <v>44672P0030</v>
      </c>
      <c r="AA339" s="5"/>
      <c r="AK339" s="3"/>
    </row>
    <row r="340" spans="1:37">
      <c r="A340" s="34">
        <v>44674</v>
      </c>
      <c r="B340" s="25" t="s">
        <v>31</v>
      </c>
      <c r="C340" s="35">
        <v>15</v>
      </c>
      <c r="D340" s="25" t="s">
        <v>71</v>
      </c>
      <c r="E340" s="25" t="s">
        <v>71</v>
      </c>
      <c r="F340" s="36">
        <v>0.39</v>
      </c>
      <c r="G340" s="25" t="s">
        <v>81</v>
      </c>
      <c r="H340" s="25" t="s">
        <v>118</v>
      </c>
      <c r="I340" s="12" t="s">
        <v>123</v>
      </c>
      <c r="J340" s="24">
        <v>76</v>
      </c>
      <c r="K340" s="24">
        <v>82.08</v>
      </c>
      <c r="L340" s="24">
        <v>1140</v>
      </c>
      <c r="M340" s="24">
        <v>1231.2</v>
      </c>
      <c r="N340" s="35">
        <v>23</v>
      </c>
      <c r="O340" s="25" t="s">
        <v>129</v>
      </c>
      <c r="P340" s="12">
        <v>2022</v>
      </c>
      <c r="Q340" s="23">
        <f t="shared" si="35"/>
        <v>480.16800000000001</v>
      </c>
      <c r="R340" s="24">
        <f t="shared" si="36"/>
        <v>6.0799999999999983</v>
      </c>
      <c r="S340" s="24">
        <f t="shared" si="37"/>
        <v>91.199999999999974</v>
      </c>
      <c r="T340" s="36">
        <f t="shared" si="38"/>
        <v>7.4074074074074056E-2</v>
      </c>
      <c r="U340" s="25" t="str">
        <f>IF([1]!Tabla1[[#This Row],[Total Buying Value]]&gt;=((2/3)*MAX([1]!Tabla1[Total Buying Value])),"Grande",IF([1]!Tabla1[[#This Row],[Total Buying Value]]&lt;=((1/3)*MAX([1]!Tabla1[Total Buying Value])),"Pequeña","Mediana"))</f>
        <v>Pequeña</v>
      </c>
      <c r="V340" s="12" t="b">
        <f t="shared" si="39"/>
        <v>0</v>
      </c>
      <c r="W340" s="25" t="str">
        <f t="shared" si="40"/>
        <v>Apr2022</v>
      </c>
      <c r="X340" s="25" t="str">
        <f t="shared" si="41"/>
        <v>44674P0044</v>
      </c>
      <c r="AA340" s="5"/>
      <c r="AK340" s="3"/>
    </row>
    <row r="341" spans="1:37">
      <c r="A341" s="31">
        <v>44675</v>
      </c>
      <c r="B341" s="21" t="s">
        <v>33</v>
      </c>
      <c r="C341" s="32">
        <v>4</v>
      </c>
      <c r="D341" s="21" t="s">
        <v>70</v>
      </c>
      <c r="E341" s="21" t="s">
        <v>71</v>
      </c>
      <c r="F341" s="33">
        <v>0</v>
      </c>
      <c r="G341" s="21" t="s">
        <v>83</v>
      </c>
      <c r="H341" s="21" t="s">
        <v>121</v>
      </c>
      <c r="I341" s="22" t="s">
        <v>124</v>
      </c>
      <c r="J341" s="20">
        <v>55</v>
      </c>
      <c r="K341" s="20">
        <v>58.3</v>
      </c>
      <c r="L341" s="20">
        <v>220</v>
      </c>
      <c r="M341" s="20">
        <v>233.2</v>
      </c>
      <c r="N341" s="32">
        <v>24</v>
      </c>
      <c r="O341" s="21" t="s">
        <v>129</v>
      </c>
      <c r="P341" s="22">
        <v>2022</v>
      </c>
      <c r="Q341" s="19">
        <f t="shared" si="35"/>
        <v>0</v>
      </c>
      <c r="R341" s="20">
        <f t="shared" si="36"/>
        <v>3.2999999999999972</v>
      </c>
      <c r="S341" s="20">
        <f t="shared" si="37"/>
        <v>13.199999999999989</v>
      </c>
      <c r="T341" s="33">
        <f t="shared" si="38"/>
        <v>5.6603773584905613E-2</v>
      </c>
      <c r="U341" s="21" t="str">
        <f>IF([1]!Tabla1[[#This Row],[Total Buying Value]]&gt;=((2/3)*MAX([1]!Tabla1[Total Buying Value])),"Grande",IF([1]!Tabla1[[#This Row],[Total Buying Value]]&lt;=((1/3)*MAX([1]!Tabla1[Total Buying Value])),"Pequeña","Mediana"))</f>
        <v>Pequeña</v>
      </c>
      <c r="V341" s="22" t="b">
        <f t="shared" si="39"/>
        <v>0</v>
      </c>
      <c r="W341" s="21" t="str">
        <f t="shared" si="40"/>
        <v>Apr2022</v>
      </c>
      <c r="X341" s="21" t="str">
        <f t="shared" si="41"/>
        <v>44675P0034</v>
      </c>
      <c r="AA341" s="5"/>
      <c r="AK341" s="3"/>
    </row>
    <row r="342" spans="1:37">
      <c r="A342" s="34">
        <v>44676</v>
      </c>
      <c r="B342" s="25" t="s">
        <v>23</v>
      </c>
      <c r="C342" s="35">
        <v>9</v>
      </c>
      <c r="D342" s="25" t="s">
        <v>70</v>
      </c>
      <c r="E342" s="25" t="s">
        <v>138</v>
      </c>
      <c r="F342" s="36">
        <v>0.17</v>
      </c>
      <c r="G342" s="25" t="s">
        <v>76</v>
      </c>
      <c r="H342" s="25" t="s">
        <v>119</v>
      </c>
      <c r="I342" s="12" t="s">
        <v>124</v>
      </c>
      <c r="J342" s="24">
        <v>44</v>
      </c>
      <c r="K342" s="24">
        <v>48.84</v>
      </c>
      <c r="L342" s="24">
        <v>396</v>
      </c>
      <c r="M342" s="24">
        <v>439.56000000000012</v>
      </c>
      <c r="N342" s="35">
        <v>25</v>
      </c>
      <c r="O342" s="25" t="s">
        <v>129</v>
      </c>
      <c r="P342" s="12">
        <v>2022</v>
      </c>
      <c r="Q342" s="23">
        <f t="shared" si="35"/>
        <v>74.725200000000029</v>
      </c>
      <c r="R342" s="24">
        <f t="shared" si="36"/>
        <v>4.8400000000000034</v>
      </c>
      <c r="S342" s="24">
        <f t="shared" si="37"/>
        <v>43.560000000000031</v>
      </c>
      <c r="T342" s="36">
        <f t="shared" si="38"/>
        <v>9.9099099099099142E-2</v>
      </c>
      <c r="U342" s="25" t="str">
        <f>IF([1]!Tabla1[[#This Row],[Total Buying Value]]&gt;=((2/3)*MAX([1]!Tabla1[Total Buying Value])),"Grande",IF([1]!Tabla1[[#This Row],[Total Buying Value]]&lt;=((1/3)*MAX([1]!Tabla1[Total Buying Value])),"Pequeña","Mediana"))</f>
        <v>Mediana</v>
      </c>
      <c r="V342" s="12" t="b">
        <f t="shared" si="39"/>
        <v>1</v>
      </c>
      <c r="W342" s="25" t="str">
        <f t="shared" si="40"/>
        <v>Apr2022</v>
      </c>
      <c r="X342" s="25" t="str">
        <f t="shared" si="41"/>
        <v>44676P0004</v>
      </c>
      <c r="AA342" s="5"/>
      <c r="AK342" s="3"/>
    </row>
    <row r="343" spans="1:37">
      <c r="A343" s="31">
        <v>44676</v>
      </c>
      <c r="B343" s="21" t="s">
        <v>26</v>
      </c>
      <c r="C343" s="32">
        <v>8</v>
      </c>
      <c r="D343" s="21" t="s">
        <v>71</v>
      </c>
      <c r="E343" s="21" t="s">
        <v>71</v>
      </c>
      <c r="F343" s="33">
        <v>0.4</v>
      </c>
      <c r="G343" s="21" t="s">
        <v>79</v>
      </c>
      <c r="H343" s="21" t="s">
        <v>119</v>
      </c>
      <c r="I343" s="22" t="s">
        <v>123</v>
      </c>
      <c r="J343" s="20">
        <v>71</v>
      </c>
      <c r="K343" s="20">
        <v>80.94</v>
      </c>
      <c r="L343" s="20">
        <v>568</v>
      </c>
      <c r="M343" s="20">
        <v>647.52</v>
      </c>
      <c r="N343" s="32">
        <v>25</v>
      </c>
      <c r="O343" s="21" t="s">
        <v>129</v>
      </c>
      <c r="P343" s="22">
        <v>2022</v>
      </c>
      <c r="Q343" s="19">
        <f t="shared" si="35"/>
        <v>259.00799999999998</v>
      </c>
      <c r="R343" s="20">
        <f t="shared" si="36"/>
        <v>9.9399999999999977</v>
      </c>
      <c r="S343" s="20">
        <f t="shared" si="37"/>
        <v>79.519999999999982</v>
      </c>
      <c r="T343" s="33">
        <f t="shared" si="38"/>
        <v>0.12280701754385963</v>
      </c>
      <c r="U343" s="21" t="str">
        <f>IF([1]!Tabla1[[#This Row],[Total Buying Value]]&gt;=((2/3)*MAX([1]!Tabla1[Total Buying Value])),"Grande",IF([1]!Tabla1[[#This Row],[Total Buying Value]]&lt;=((1/3)*MAX([1]!Tabla1[Total Buying Value])),"Pequeña","Mediana"))</f>
        <v>Pequeña</v>
      </c>
      <c r="V343" s="22" t="b">
        <f t="shared" si="39"/>
        <v>0</v>
      </c>
      <c r="W343" s="21" t="str">
        <f t="shared" si="40"/>
        <v>Apr2022</v>
      </c>
      <c r="X343" s="21" t="str">
        <f t="shared" si="41"/>
        <v>44676P0003</v>
      </c>
      <c r="AA343" s="5"/>
      <c r="AK343" s="3"/>
    </row>
    <row r="344" spans="1:37">
      <c r="A344" s="34">
        <v>44677</v>
      </c>
      <c r="B344" s="25" t="s">
        <v>46</v>
      </c>
      <c r="C344" s="35">
        <v>2</v>
      </c>
      <c r="D344" s="25" t="s">
        <v>70</v>
      </c>
      <c r="E344" s="25" t="s">
        <v>138</v>
      </c>
      <c r="F344" s="36">
        <v>0.26</v>
      </c>
      <c r="G344" s="25" t="s">
        <v>97</v>
      </c>
      <c r="H344" s="25" t="s">
        <v>121</v>
      </c>
      <c r="I344" s="12" t="s">
        <v>124</v>
      </c>
      <c r="J344" s="24">
        <v>48</v>
      </c>
      <c r="K344" s="24">
        <v>57.12</v>
      </c>
      <c r="L344" s="24">
        <v>96</v>
      </c>
      <c r="M344" s="24">
        <v>114.24</v>
      </c>
      <c r="N344" s="35">
        <v>26</v>
      </c>
      <c r="O344" s="25" t="s">
        <v>129</v>
      </c>
      <c r="P344" s="12">
        <v>2022</v>
      </c>
      <c r="Q344" s="23">
        <f t="shared" si="35"/>
        <v>29.702400000000001</v>
      </c>
      <c r="R344" s="24">
        <f t="shared" si="36"/>
        <v>9.1199999999999974</v>
      </c>
      <c r="S344" s="24">
        <f t="shared" si="37"/>
        <v>18.239999999999995</v>
      </c>
      <c r="T344" s="36">
        <f t="shared" si="38"/>
        <v>0.15966386554621845</v>
      </c>
      <c r="U344" s="25" t="str">
        <f>IF([1]!Tabla1[[#This Row],[Total Buying Value]]&gt;=((2/3)*MAX([1]!Tabla1[Total Buying Value])),"Grande",IF([1]!Tabla1[[#This Row],[Total Buying Value]]&lt;=((1/3)*MAX([1]!Tabla1[Total Buying Value])),"Pequeña","Mediana"))</f>
        <v>Pequeña</v>
      </c>
      <c r="V344" s="12" t="b">
        <f t="shared" si="39"/>
        <v>1</v>
      </c>
      <c r="W344" s="25" t="str">
        <f t="shared" si="40"/>
        <v>Apr2022</v>
      </c>
      <c r="X344" s="25" t="str">
        <f t="shared" si="41"/>
        <v>44677P0027</v>
      </c>
      <c r="AA344" s="5"/>
      <c r="AK344" s="3"/>
    </row>
    <row r="345" spans="1:37">
      <c r="A345" s="31">
        <v>44679</v>
      </c>
      <c r="B345" s="21" t="s">
        <v>29</v>
      </c>
      <c r="C345" s="32">
        <v>14</v>
      </c>
      <c r="D345" s="21" t="s">
        <v>70</v>
      </c>
      <c r="E345" s="21" t="s">
        <v>138</v>
      </c>
      <c r="F345" s="33">
        <v>0.2</v>
      </c>
      <c r="G345" s="21" t="s">
        <v>113</v>
      </c>
      <c r="H345" s="21" t="s">
        <v>120</v>
      </c>
      <c r="I345" s="22" t="s">
        <v>123</v>
      </c>
      <c r="J345" s="20">
        <v>112</v>
      </c>
      <c r="K345" s="20">
        <v>146.72</v>
      </c>
      <c r="L345" s="20">
        <v>1568</v>
      </c>
      <c r="M345" s="20">
        <v>2054.08</v>
      </c>
      <c r="N345" s="32">
        <v>28</v>
      </c>
      <c r="O345" s="21" t="s">
        <v>129</v>
      </c>
      <c r="P345" s="22">
        <v>2022</v>
      </c>
      <c r="Q345" s="19">
        <f t="shared" si="35"/>
        <v>410.81600000000003</v>
      </c>
      <c r="R345" s="20">
        <f t="shared" si="36"/>
        <v>34.72</v>
      </c>
      <c r="S345" s="20">
        <f t="shared" si="37"/>
        <v>486.08</v>
      </c>
      <c r="T345" s="33">
        <f t="shared" si="38"/>
        <v>0.23664122137404581</v>
      </c>
      <c r="U345" s="21" t="str">
        <f>IF([1]!Tabla1[[#This Row],[Total Buying Value]]&gt;=((2/3)*MAX([1]!Tabla1[Total Buying Value])),"Grande",IF([1]!Tabla1[[#This Row],[Total Buying Value]]&lt;=((1/3)*MAX([1]!Tabla1[Total Buying Value])),"Pequeña","Mediana"))</f>
        <v>Pequeña</v>
      </c>
      <c r="V345" s="22" t="b">
        <f t="shared" si="39"/>
        <v>1</v>
      </c>
      <c r="W345" s="21" t="str">
        <f t="shared" si="40"/>
        <v>Apr2022</v>
      </c>
      <c r="X345" s="21" t="str">
        <f t="shared" si="41"/>
        <v>44679P0014</v>
      </c>
      <c r="AA345" s="5"/>
      <c r="AK345" s="3"/>
    </row>
    <row r="346" spans="1:37">
      <c r="A346" s="34">
        <v>44681</v>
      </c>
      <c r="B346" s="25" t="s">
        <v>41</v>
      </c>
      <c r="C346" s="35">
        <v>13</v>
      </c>
      <c r="D346" s="25" t="s">
        <v>71</v>
      </c>
      <c r="E346" s="25" t="s">
        <v>71</v>
      </c>
      <c r="F346" s="36">
        <v>0.26</v>
      </c>
      <c r="G346" s="25" t="s">
        <v>91</v>
      </c>
      <c r="H346" s="25" t="s">
        <v>120</v>
      </c>
      <c r="I346" s="12" t="s">
        <v>125</v>
      </c>
      <c r="J346" s="24">
        <v>13</v>
      </c>
      <c r="K346" s="24">
        <v>16.64</v>
      </c>
      <c r="L346" s="24">
        <v>169</v>
      </c>
      <c r="M346" s="24">
        <v>216.32</v>
      </c>
      <c r="N346" s="35">
        <v>30</v>
      </c>
      <c r="O346" s="25" t="s">
        <v>129</v>
      </c>
      <c r="P346" s="12">
        <v>2022</v>
      </c>
      <c r="Q346" s="23">
        <f t="shared" si="35"/>
        <v>56.243200000000002</v>
      </c>
      <c r="R346" s="24">
        <f t="shared" si="36"/>
        <v>3.6400000000000006</v>
      </c>
      <c r="S346" s="24">
        <f t="shared" si="37"/>
        <v>47.320000000000007</v>
      </c>
      <c r="T346" s="36">
        <f t="shared" si="38"/>
        <v>0.21875000000000003</v>
      </c>
      <c r="U346" s="25" t="str">
        <f>IF([1]!Tabla1[[#This Row],[Total Buying Value]]&gt;=((2/3)*MAX([1]!Tabla1[Total Buying Value])),"Grande",IF([1]!Tabla1[[#This Row],[Total Buying Value]]&lt;=((1/3)*MAX([1]!Tabla1[Total Buying Value])),"Pequeña","Mediana"))</f>
        <v>Pequeña</v>
      </c>
      <c r="V346" s="12" t="b">
        <f t="shared" si="39"/>
        <v>0</v>
      </c>
      <c r="W346" s="25" t="str">
        <f t="shared" si="40"/>
        <v>Apr2022</v>
      </c>
      <c r="X346" s="25" t="str">
        <f t="shared" si="41"/>
        <v>44681P0016</v>
      </c>
      <c r="AA346" s="5"/>
      <c r="AK346" s="3"/>
    </row>
    <row r="347" spans="1:37">
      <c r="A347" s="31">
        <v>44681</v>
      </c>
      <c r="B347" s="21" t="s">
        <v>46</v>
      </c>
      <c r="C347" s="32">
        <v>8</v>
      </c>
      <c r="D347" s="21" t="s">
        <v>70</v>
      </c>
      <c r="E347" s="21" t="s">
        <v>71</v>
      </c>
      <c r="F347" s="33">
        <v>0.23</v>
      </c>
      <c r="G347" s="21" t="s">
        <v>97</v>
      </c>
      <c r="H347" s="21" t="s">
        <v>121</v>
      </c>
      <c r="I347" s="22" t="s">
        <v>124</v>
      </c>
      <c r="J347" s="20">
        <v>48</v>
      </c>
      <c r="K347" s="20">
        <v>57.12</v>
      </c>
      <c r="L347" s="20">
        <v>384</v>
      </c>
      <c r="M347" s="20">
        <v>456.96</v>
      </c>
      <c r="N347" s="32">
        <v>30</v>
      </c>
      <c r="O347" s="21" t="s">
        <v>129</v>
      </c>
      <c r="P347" s="22">
        <v>2022</v>
      </c>
      <c r="Q347" s="19">
        <f t="shared" si="35"/>
        <v>105.10080000000001</v>
      </c>
      <c r="R347" s="20">
        <f t="shared" si="36"/>
        <v>9.1199999999999974</v>
      </c>
      <c r="S347" s="20">
        <f t="shared" si="37"/>
        <v>72.95999999999998</v>
      </c>
      <c r="T347" s="33">
        <f t="shared" si="38"/>
        <v>0.15966386554621845</v>
      </c>
      <c r="U347" s="21" t="str">
        <f>IF([1]!Tabla1[[#This Row],[Total Buying Value]]&gt;=((2/3)*MAX([1]!Tabla1[Total Buying Value])),"Grande",IF([1]!Tabla1[[#This Row],[Total Buying Value]]&lt;=((1/3)*MAX([1]!Tabla1[Total Buying Value])),"Pequeña","Mediana"))</f>
        <v>Grande</v>
      </c>
      <c r="V347" s="22" t="b">
        <f t="shared" si="39"/>
        <v>0</v>
      </c>
      <c r="W347" s="21" t="str">
        <f t="shared" si="40"/>
        <v>Apr2022</v>
      </c>
      <c r="X347" s="21" t="str">
        <f t="shared" si="41"/>
        <v>44681P0027</v>
      </c>
      <c r="AA347" s="5"/>
      <c r="AK347" s="3"/>
    </row>
    <row r="348" spans="1:37">
      <c r="A348" s="34">
        <v>44682</v>
      </c>
      <c r="B348" s="25" t="s">
        <v>33</v>
      </c>
      <c r="C348" s="35">
        <v>9</v>
      </c>
      <c r="D348" s="25" t="s">
        <v>68</v>
      </c>
      <c r="E348" s="25" t="s">
        <v>71</v>
      </c>
      <c r="F348" s="36">
        <v>0.06</v>
      </c>
      <c r="G348" s="25" t="s">
        <v>83</v>
      </c>
      <c r="H348" s="25" t="s">
        <v>121</v>
      </c>
      <c r="I348" s="12" t="s">
        <v>124</v>
      </c>
      <c r="J348" s="24">
        <v>55</v>
      </c>
      <c r="K348" s="24">
        <v>58.3</v>
      </c>
      <c r="L348" s="24">
        <v>495</v>
      </c>
      <c r="M348" s="24">
        <v>524.69999999999993</v>
      </c>
      <c r="N348" s="35">
        <v>1</v>
      </c>
      <c r="O348" s="25" t="s">
        <v>130</v>
      </c>
      <c r="P348" s="12">
        <v>2022</v>
      </c>
      <c r="Q348" s="23">
        <f t="shared" si="35"/>
        <v>31.481999999999996</v>
      </c>
      <c r="R348" s="24">
        <f t="shared" si="36"/>
        <v>3.2999999999999972</v>
      </c>
      <c r="S348" s="24">
        <f t="shared" si="37"/>
        <v>29.699999999999974</v>
      </c>
      <c r="T348" s="36">
        <f t="shared" si="38"/>
        <v>5.660377358490562E-2</v>
      </c>
      <c r="U348" s="25" t="str">
        <f>IF([1]!Tabla1[[#This Row],[Total Buying Value]]&gt;=((2/3)*MAX([1]!Tabla1[Total Buying Value])),"Grande",IF([1]!Tabla1[[#This Row],[Total Buying Value]]&lt;=((1/3)*MAX([1]!Tabla1[Total Buying Value])),"Pequeña","Mediana"))</f>
        <v>Pequeña</v>
      </c>
      <c r="V348" s="12" t="b">
        <f t="shared" si="39"/>
        <v>0</v>
      </c>
      <c r="W348" s="25" t="str">
        <f t="shared" si="40"/>
        <v>May2022</v>
      </c>
      <c r="X348" s="25" t="str">
        <f t="shared" si="41"/>
        <v>44682P0034</v>
      </c>
      <c r="AA348" s="5"/>
      <c r="AK348" s="3"/>
    </row>
    <row r="349" spans="1:37">
      <c r="A349" s="31">
        <v>44682</v>
      </c>
      <c r="B349" s="21" t="s">
        <v>58</v>
      </c>
      <c r="C349" s="32">
        <v>6</v>
      </c>
      <c r="D349" s="21" t="s">
        <v>71</v>
      </c>
      <c r="E349" s="21" t="s">
        <v>71</v>
      </c>
      <c r="F349" s="33">
        <v>0.42</v>
      </c>
      <c r="G349" s="21" t="s">
        <v>110</v>
      </c>
      <c r="H349" s="21" t="s">
        <v>121</v>
      </c>
      <c r="I349" s="22" t="s">
        <v>123</v>
      </c>
      <c r="J349" s="20">
        <v>95</v>
      </c>
      <c r="K349" s="20">
        <v>119.7</v>
      </c>
      <c r="L349" s="20">
        <v>570</v>
      </c>
      <c r="M349" s="20">
        <v>718.2</v>
      </c>
      <c r="N349" s="32">
        <v>1</v>
      </c>
      <c r="O349" s="21" t="s">
        <v>130</v>
      </c>
      <c r="P349" s="22">
        <v>2022</v>
      </c>
      <c r="Q349" s="19">
        <f t="shared" si="35"/>
        <v>301.64400000000001</v>
      </c>
      <c r="R349" s="20">
        <f t="shared" si="36"/>
        <v>24.700000000000003</v>
      </c>
      <c r="S349" s="20">
        <f t="shared" si="37"/>
        <v>148.20000000000002</v>
      </c>
      <c r="T349" s="33">
        <f t="shared" si="38"/>
        <v>0.20634920634920637</v>
      </c>
      <c r="U349" s="21" t="str">
        <f>IF([1]!Tabla1[[#This Row],[Total Buying Value]]&gt;=((2/3)*MAX([1]!Tabla1[Total Buying Value])),"Grande",IF([1]!Tabla1[[#This Row],[Total Buying Value]]&lt;=((1/3)*MAX([1]!Tabla1[Total Buying Value])),"Pequeña","Mediana"))</f>
        <v>Pequeña</v>
      </c>
      <c r="V349" s="22" t="b">
        <f t="shared" si="39"/>
        <v>0</v>
      </c>
      <c r="W349" s="21" t="str">
        <f t="shared" si="40"/>
        <v>May2022</v>
      </c>
      <c r="X349" s="21" t="str">
        <f t="shared" si="41"/>
        <v>44682P0033</v>
      </c>
      <c r="AA349" s="5"/>
      <c r="AK349" s="3"/>
    </row>
    <row r="350" spans="1:37">
      <c r="A350" s="34">
        <v>44683</v>
      </c>
      <c r="B350" s="25" t="s">
        <v>22</v>
      </c>
      <c r="C350" s="35">
        <v>4</v>
      </c>
      <c r="D350" s="25" t="s">
        <v>71</v>
      </c>
      <c r="E350" s="25" t="s">
        <v>138</v>
      </c>
      <c r="F350" s="36">
        <v>0.33</v>
      </c>
      <c r="G350" s="25" t="s">
        <v>75</v>
      </c>
      <c r="H350" s="25" t="s">
        <v>120</v>
      </c>
      <c r="I350" s="12" t="s">
        <v>123</v>
      </c>
      <c r="J350" s="24">
        <v>112</v>
      </c>
      <c r="K350" s="24">
        <v>122.08</v>
      </c>
      <c r="L350" s="24">
        <v>448</v>
      </c>
      <c r="M350" s="24">
        <v>488.32</v>
      </c>
      <c r="N350" s="35">
        <v>2</v>
      </c>
      <c r="O350" s="25" t="s">
        <v>130</v>
      </c>
      <c r="P350" s="12">
        <v>2022</v>
      </c>
      <c r="Q350" s="23">
        <f t="shared" si="35"/>
        <v>161.1456</v>
      </c>
      <c r="R350" s="24">
        <f t="shared" si="36"/>
        <v>10.079999999999998</v>
      </c>
      <c r="S350" s="24">
        <f t="shared" si="37"/>
        <v>40.319999999999993</v>
      </c>
      <c r="T350" s="36">
        <f t="shared" si="38"/>
        <v>8.2568807339449532E-2</v>
      </c>
      <c r="U350" s="25" t="str">
        <f>IF([1]!Tabla1[[#This Row],[Total Buying Value]]&gt;=((2/3)*MAX([1]!Tabla1[Total Buying Value])),"Grande",IF([1]!Tabla1[[#This Row],[Total Buying Value]]&lt;=((1/3)*MAX([1]!Tabla1[Total Buying Value])),"Pequeña","Mediana"))</f>
        <v>Pequeña</v>
      </c>
      <c r="V350" s="12" t="b">
        <f t="shared" si="39"/>
        <v>1</v>
      </c>
      <c r="W350" s="25" t="str">
        <f t="shared" si="40"/>
        <v>May2022</v>
      </c>
      <c r="X350" s="25" t="str">
        <f t="shared" si="41"/>
        <v>44683P0013</v>
      </c>
      <c r="AA350" s="5"/>
      <c r="AK350" s="3"/>
    </row>
    <row r="351" spans="1:37">
      <c r="A351" s="31">
        <v>44685</v>
      </c>
      <c r="B351" s="21" t="s">
        <v>34</v>
      </c>
      <c r="C351" s="32">
        <v>10</v>
      </c>
      <c r="D351" s="21" t="s">
        <v>70</v>
      </c>
      <c r="E351" s="21" t="s">
        <v>71</v>
      </c>
      <c r="F351" s="33">
        <v>0.43</v>
      </c>
      <c r="G351" s="21" t="s">
        <v>84</v>
      </c>
      <c r="H351" s="21" t="s">
        <v>117</v>
      </c>
      <c r="I351" s="22" t="s">
        <v>124</v>
      </c>
      <c r="J351" s="20">
        <v>61</v>
      </c>
      <c r="K351" s="20">
        <v>76.25</v>
      </c>
      <c r="L351" s="20">
        <v>610</v>
      </c>
      <c r="M351" s="20">
        <v>762.5</v>
      </c>
      <c r="N351" s="32">
        <v>4</v>
      </c>
      <c r="O351" s="21" t="s">
        <v>130</v>
      </c>
      <c r="P351" s="22">
        <v>2022</v>
      </c>
      <c r="Q351" s="19">
        <f t="shared" si="35"/>
        <v>327.875</v>
      </c>
      <c r="R351" s="20">
        <f t="shared" si="36"/>
        <v>15.25</v>
      </c>
      <c r="S351" s="20">
        <f t="shared" si="37"/>
        <v>152.5</v>
      </c>
      <c r="T351" s="33">
        <f t="shared" si="38"/>
        <v>0.2</v>
      </c>
      <c r="U351" s="21" t="str">
        <f>IF([1]!Tabla1[[#This Row],[Total Buying Value]]&gt;=((2/3)*MAX([1]!Tabla1[Total Buying Value])),"Grande",IF([1]!Tabla1[[#This Row],[Total Buying Value]]&lt;=((1/3)*MAX([1]!Tabla1[Total Buying Value])),"Pequeña","Mediana"))</f>
        <v>Pequeña</v>
      </c>
      <c r="V351" s="22" t="b">
        <f t="shared" si="39"/>
        <v>0</v>
      </c>
      <c r="W351" s="21" t="str">
        <f t="shared" si="40"/>
        <v>May2022</v>
      </c>
      <c r="X351" s="21" t="str">
        <f t="shared" si="41"/>
        <v>44685P0020</v>
      </c>
      <c r="AA351" s="5"/>
      <c r="AK351" s="3"/>
    </row>
    <row r="352" spans="1:37">
      <c r="A352" s="34">
        <v>44687</v>
      </c>
      <c r="B352" s="25" t="s">
        <v>33</v>
      </c>
      <c r="C352" s="35">
        <v>7</v>
      </c>
      <c r="D352" s="25" t="s">
        <v>70</v>
      </c>
      <c r="E352" s="25" t="s">
        <v>71</v>
      </c>
      <c r="F352" s="36">
        <v>0.13</v>
      </c>
      <c r="G352" s="25" t="s">
        <v>83</v>
      </c>
      <c r="H352" s="25" t="s">
        <v>121</v>
      </c>
      <c r="I352" s="12" t="s">
        <v>124</v>
      </c>
      <c r="J352" s="24">
        <v>55</v>
      </c>
      <c r="K352" s="24">
        <v>58.3</v>
      </c>
      <c r="L352" s="24">
        <v>385</v>
      </c>
      <c r="M352" s="24">
        <v>408.1</v>
      </c>
      <c r="N352" s="35">
        <v>6</v>
      </c>
      <c r="O352" s="25" t="s">
        <v>130</v>
      </c>
      <c r="P352" s="12">
        <v>2022</v>
      </c>
      <c r="Q352" s="23">
        <f t="shared" si="35"/>
        <v>53.053000000000004</v>
      </c>
      <c r="R352" s="24">
        <f t="shared" si="36"/>
        <v>3.2999999999999972</v>
      </c>
      <c r="S352" s="24">
        <f t="shared" si="37"/>
        <v>23.09999999999998</v>
      </c>
      <c r="T352" s="36">
        <f t="shared" si="38"/>
        <v>5.6603773584905606E-2</v>
      </c>
      <c r="U352" s="25" t="str">
        <f>IF([1]!Tabla1[[#This Row],[Total Buying Value]]&gt;=((2/3)*MAX([1]!Tabla1[Total Buying Value])),"Grande",IF([1]!Tabla1[[#This Row],[Total Buying Value]]&lt;=((1/3)*MAX([1]!Tabla1[Total Buying Value])),"Pequeña","Mediana"))</f>
        <v>Pequeña</v>
      </c>
      <c r="V352" s="12" t="b">
        <f t="shared" si="39"/>
        <v>0</v>
      </c>
      <c r="W352" s="25" t="str">
        <f t="shared" si="40"/>
        <v>May2022</v>
      </c>
      <c r="X352" s="25" t="str">
        <f t="shared" si="41"/>
        <v>44687P0034</v>
      </c>
      <c r="AA352" s="5"/>
      <c r="AK352" s="3"/>
    </row>
    <row r="353" spans="1:37">
      <c r="A353" s="34">
        <v>44688</v>
      </c>
      <c r="B353" s="25" t="s">
        <v>46</v>
      </c>
      <c r="C353" s="35">
        <v>1</v>
      </c>
      <c r="D353" s="25" t="s">
        <v>71</v>
      </c>
      <c r="E353" s="25" t="s">
        <v>71</v>
      </c>
      <c r="F353" s="36">
        <v>0.44</v>
      </c>
      <c r="G353" s="25" t="s">
        <v>97</v>
      </c>
      <c r="H353" s="25" t="s">
        <v>121</v>
      </c>
      <c r="I353" s="12" t="s">
        <v>124</v>
      </c>
      <c r="J353" s="24">
        <v>48</v>
      </c>
      <c r="K353" s="24">
        <v>57.12</v>
      </c>
      <c r="L353" s="24">
        <v>48</v>
      </c>
      <c r="M353" s="24">
        <v>57.12</v>
      </c>
      <c r="N353" s="35">
        <v>7</v>
      </c>
      <c r="O353" s="25" t="s">
        <v>130</v>
      </c>
      <c r="P353" s="12">
        <v>2022</v>
      </c>
      <c r="Q353" s="23">
        <f t="shared" si="35"/>
        <v>25.1328</v>
      </c>
      <c r="R353" s="24">
        <f t="shared" si="36"/>
        <v>9.1199999999999974</v>
      </c>
      <c r="S353" s="24">
        <f t="shared" si="37"/>
        <v>9.1199999999999974</v>
      </c>
      <c r="T353" s="36">
        <f t="shared" si="38"/>
        <v>0.15966386554621845</v>
      </c>
      <c r="U353" s="25" t="str">
        <f>IF([1]!Tabla1[[#This Row],[Total Buying Value]]&gt;=((2/3)*MAX([1]!Tabla1[Total Buying Value])),"Grande",IF([1]!Tabla1[[#This Row],[Total Buying Value]]&lt;=((1/3)*MAX([1]!Tabla1[Total Buying Value])),"Pequeña","Mediana"))</f>
        <v>Pequeña</v>
      </c>
      <c r="V353" s="12" t="b">
        <f t="shared" si="39"/>
        <v>0</v>
      </c>
      <c r="W353" s="25" t="str">
        <f t="shared" si="40"/>
        <v>May2022</v>
      </c>
      <c r="X353" s="25" t="str">
        <f t="shared" si="41"/>
        <v>44688P0027</v>
      </c>
      <c r="AA353" s="5"/>
      <c r="AK353" s="3"/>
    </row>
    <row r="354" spans="1:37">
      <c r="A354" s="31">
        <v>44688</v>
      </c>
      <c r="B354" s="21" t="s">
        <v>47</v>
      </c>
      <c r="C354" s="32">
        <v>4</v>
      </c>
      <c r="D354" s="21" t="s">
        <v>71</v>
      </c>
      <c r="E354" s="21" t="s">
        <v>138</v>
      </c>
      <c r="F354" s="33">
        <v>0.11</v>
      </c>
      <c r="G354" s="21" t="s">
        <v>98</v>
      </c>
      <c r="H354" s="21" t="s">
        <v>120</v>
      </c>
      <c r="I354" s="22" t="s">
        <v>125</v>
      </c>
      <c r="J354" s="20">
        <v>12</v>
      </c>
      <c r="K354" s="20">
        <v>15.72</v>
      </c>
      <c r="L354" s="20">
        <v>48</v>
      </c>
      <c r="M354" s="20">
        <v>62.88</v>
      </c>
      <c r="N354" s="32">
        <v>7</v>
      </c>
      <c r="O354" s="21" t="s">
        <v>130</v>
      </c>
      <c r="P354" s="22">
        <v>2022</v>
      </c>
      <c r="Q354" s="19">
        <f t="shared" si="35"/>
        <v>6.9168000000000003</v>
      </c>
      <c r="R354" s="20">
        <f t="shared" si="36"/>
        <v>3.7200000000000006</v>
      </c>
      <c r="S354" s="20">
        <f t="shared" si="37"/>
        <v>14.880000000000003</v>
      </c>
      <c r="T354" s="33">
        <f t="shared" si="38"/>
        <v>0.23664122137404583</v>
      </c>
      <c r="U354" s="21" t="str">
        <f>IF([1]!Tabla1[[#This Row],[Total Buying Value]]&gt;=((2/3)*MAX([1]!Tabla1[Total Buying Value])),"Grande",IF([1]!Tabla1[[#This Row],[Total Buying Value]]&lt;=((1/3)*MAX([1]!Tabla1[Total Buying Value])),"Pequeña","Mediana"))</f>
        <v>Pequeña</v>
      </c>
      <c r="V354" s="22" t="b">
        <f t="shared" si="39"/>
        <v>1</v>
      </c>
      <c r="W354" s="21" t="str">
        <f t="shared" si="40"/>
        <v>May2022</v>
      </c>
      <c r="X354" s="21" t="str">
        <f t="shared" si="41"/>
        <v>44688P0015</v>
      </c>
      <c r="AA354" s="5"/>
      <c r="AK354" s="3"/>
    </row>
    <row r="355" spans="1:37">
      <c r="A355" s="31">
        <v>44689</v>
      </c>
      <c r="B355" s="21" t="s">
        <v>42</v>
      </c>
      <c r="C355" s="32">
        <v>7</v>
      </c>
      <c r="D355" s="21" t="s">
        <v>71</v>
      </c>
      <c r="E355" s="21" t="s">
        <v>71</v>
      </c>
      <c r="F355" s="33">
        <v>0.4</v>
      </c>
      <c r="G355" s="21" t="s">
        <v>92</v>
      </c>
      <c r="H355" s="21" t="s">
        <v>117</v>
      </c>
      <c r="I355" s="22" t="s">
        <v>122</v>
      </c>
      <c r="J355" s="20">
        <v>121</v>
      </c>
      <c r="K355" s="20">
        <v>141.57</v>
      </c>
      <c r="L355" s="20">
        <v>847</v>
      </c>
      <c r="M355" s="20">
        <v>990.99</v>
      </c>
      <c r="N355" s="32">
        <v>8</v>
      </c>
      <c r="O355" s="21" t="s">
        <v>130</v>
      </c>
      <c r="P355" s="22">
        <v>2022</v>
      </c>
      <c r="Q355" s="19">
        <f t="shared" si="35"/>
        <v>396.39600000000002</v>
      </c>
      <c r="R355" s="20">
        <f t="shared" si="36"/>
        <v>20.569999999999993</v>
      </c>
      <c r="S355" s="20">
        <f t="shared" si="37"/>
        <v>143.98999999999995</v>
      </c>
      <c r="T355" s="33">
        <f t="shared" si="38"/>
        <v>0.14529914529914525</v>
      </c>
      <c r="U355" s="21" t="str">
        <f>IF([1]!Tabla1[[#This Row],[Total Buying Value]]&gt;=((2/3)*MAX([1]!Tabla1[Total Buying Value])),"Grande",IF([1]!Tabla1[[#This Row],[Total Buying Value]]&lt;=((1/3)*MAX([1]!Tabla1[Total Buying Value])),"Pequeña","Mediana"))</f>
        <v>Pequeña</v>
      </c>
      <c r="V355" s="22" t="b">
        <f t="shared" si="39"/>
        <v>0</v>
      </c>
      <c r="W355" s="21" t="str">
        <f t="shared" si="40"/>
        <v>May2022</v>
      </c>
      <c r="X355" s="21" t="str">
        <f t="shared" si="41"/>
        <v>44689P0022</v>
      </c>
      <c r="AA355" s="5"/>
      <c r="AK355" s="3"/>
    </row>
    <row r="356" spans="1:37">
      <c r="A356" s="34">
        <v>44690</v>
      </c>
      <c r="B356" s="25" t="s">
        <v>59</v>
      </c>
      <c r="C356" s="35">
        <v>12</v>
      </c>
      <c r="D356" s="25" t="s">
        <v>68</v>
      </c>
      <c r="E356" s="25" t="s">
        <v>138</v>
      </c>
      <c r="F356" s="36">
        <v>0.23</v>
      </c>
      <c r="G356" s="25" t="s">
        <v>111</v>
      </c>
      <c r="H356" s="25" t="s">
        <v>120</v>
      </c>
      <c r="I356" s="12" t="s">
        <v>122</v>
      </c>
      <c r="J356" s="24">
        <v>134</v>
      </c>
      <c r="K356" s="24">
        <v>156.78</v>
      </c>
      <c r="L356" s="24">
        <v>1608</v>
      </c>
      <c r="M356" s="24">
        <v>1881.36</v>
      </c>
      <c r="N356" s="35">
        <v>9</v>
      </c>
      <c r="O356" s="25" t="s">
        <v>130</v>
      </c>
      <c r="P356" s="12">
        <v>2022</v>
      </c>
      <c r="Q356" s="23">
        <f t="shared" si="35"/>
        <v>432.71280000000002</v>
      </c>
      <c r="R356" s="24">
        <f t="shared" si="36"/>
        <v>22.78</v>
      </c>
      <c r="S356" s="24">
        <f t="shared" si="37"/>
        <v>273.36</v>
      </c>
      <c r="T356" s="36">
        <f t="shared" si="38"/>
        <v>0.14529914529914531</v>
      </c>
      <c r="U356" s="25" t="str">
        <f>IF([1]!Tabla1[[#This Row],[Total Buying Value]]&gt;=((2/3)*MAX([1]!Tabla1[Total Buying Value])),"Grande",IF([1]!Tabla1[[#This Row],[Total Buying Value]]&lt;=((1/3)*MAX([1]!Tabla1[Total Buying Value])),"Pequeña","Mediana"))</f>
        <v>Pequeña</v>
      </c>
      <c r="V356" s="12" t="b">
        <f t="shared" si="39"/>
        <v>1</v>
      </c>
      <c r="W356" s="25" t="str">
        <f t="shared" si="40"/>
        <v>May2022</v>
      </c>
      <c r="X356" s="25" t="str">
        <f t="shared" si="41"/>
        <v>44690P0017</v>
      </c>
      <c r="AA356" s="5"/>
      <c r="AK356" s="3"/>
    </row>
    <row r="357" spans="1:37">
      <c r="A357" s="31">
        <v>44691</v>
      </c>
      <c r="B357" s="21" t="s">
        <v>57</v>
      </c>
      <c r="C357" s="32">
        <v>6</v>
      </c>
      <c r="D357" s="21" t="s">
        <v>70</v>
      </c>
      <c r="E357" s="21" t="s">
        <v>71</v>
      </c>
      <c r="F357" s="33">
        <v>0.01</v>
      </c>
      <c r="G357" s="21" t="s">
        <v>109</v>
      </c>
      <c r="H357" s="21" t="s">
        <v>119</v>
      </c>
      <c r="I357" s="22" t="s">
        <v>125</v>
      </c>
      <c r="J357" s="20">
        <v>6</v>
      </c>
      <c r="K357" s="20">
        <v>7.8599999999999994</v>
      </c>
      <c r="L357" s="20">
        <v>36</v>
      </c>
      <c r="M357" s="20">
        <v>47.16</v>
      </c>
      <c r="N357" s="32">
        <v>10</v>
      </c>
      <c r="O357" s="21" t="s">
        <v>130</v>
      </c>
      <c r="P357" s="22">
        <v>2022</v>
      </c>
      <c r="Q357" s="19">
        <f t="shared" si="35"/>
        <v>0.47159999999999996</v>
      </c>
      <c r="R357" s="20">
        <f t="shared" si="36"/>
        <v>1.8599999999999994</v>
      </c>
      <c r="S357" s="20">
        <f t="shared" si="37"/>
        <v>11.159999999999997</v>
      </c>
      <c r="T357" s="33">
        <f t="shared" si="38"/>
        <v>0.23664122137404575</v>
      </c>
      <c r="U357" s="21" t="str">
        <f>IF([1]!Tabla1[[#This Row],[Total Buying Value]]&gt;=((2/3)*MAX([1]!Tabla1[Total Buying Value])),"Grande",IF([1]!Tabla1[[#This Row],[Total Buying Value]]&lt;=((1/3)*MAX([1]!Tabla1[Total Buying Value])),"Pequeña","Mediana"))</f>
        <v>Mediana</v>
      </c>
      <c r="V357" s="22" t="b">
        <f t="shared" si="39"/>
        <v>0</v>
      </c>
      <c r="W357" s="21" t="str">
        <f t="shared" si="40"/>
        <v>May2022</v>
      </c>
      <c r="X357" s="21" t="str">
        <f t="shared" si="41"/>
        <v>44691P0009</v>
      </c>
      <c r="AA357" s="5"/>
      <c r="AK357" s="3"/>
    </row>
    <row r="358" spans="1:37">
      <c r="A358" s="34">
        <v>44693</v>
      </c>
      <c r="B358" s="25" t="s">
        <v>51</v>
      </c>
      <c r="C358" s="35">
        <v>7</v>
      </c>
      <c r="D358" s="25" t="s">
        <v>71</v>
      </c>
      <c r="E358" s="25" t="s">
        <v>138</v>
      </c>
      <c r="F358" s="36">
        <v>0.45</v>
      </c>
      <c r="G358" s="25" t="s">
        <v>103</v>
      </c>
      <c r="H358" s="25" t="s">
        <v>120</v>
      </c>
      <c r="I358" s="12" t="s">
        <v>124</v>
      </c>
      <c r="J358" s="24">
        <v>44</v>
      </c>
      <c r="K358" s="24">
        <v>48.4</v>
      </c>
      <c r="L358" s="24">
        <v>308</v>
      </c>
      <c r="M358" s="24">
        <v>338.8</v>
      </c>
      <c r="N358" s="35">
        <v>12</v>
      </c>
      <c r="O358" s="25" t="s">
        <v>130</v>
      </c>
      <c r="P358" s="12">
        <v>2022</v>
      </c>
      <c r="Q358" s="23">
        <f t="shared" si="35"/>
        <v>152.46</v>
      </c>
      <c r="R358" s="24">
        <f t="shared" si="36"/>
        <v>4.3999999999999986</v>
      </c>
      <c r="S358" s="24">
        <f t="shared" si="37"/>
        <v>30.79999999999999</v>
      </c>
      <c r="T358" s="36">
        <f t="shared" si="38"/>
        <v>9.090909090909087E-2</v>
      </c>
      <c r="U358" s="25" t="str">
        <f>IF([1]!Tabla1[[#This Row],[Total Buying Value]]&gt;=((2/3)*MAX([1]!Tabla1[Total Buying Value])),"Grande",IF([1]!Tabla1[[#This Row],[Total Buying Value]]&lt;=((1/3)*MAX([1]!Tabla1[Total Buying Value])),"Pequeña","Mediana"))</f>
        <v>Grande</v>
      </c>
      <c r="V358" s="12" t="b">
        <f t="shared" si="39"/>
        <v>1</v>
      </c>
      <c r="W358" s="25" t="str">
        <f t="shared" si="40"/>
        <v>May2022</v>
      </c>
      <c r="X358" s="25" t="str">
        <f t="shared" si="41"/>
        <v>44693P0011</v>
      </c>
      <c r="AA358" s="5"/>
      <c r="AK358" s="3"/>
    </row>
    <row r="359" spans="1:37">
      <c r="A359" s="31">
        <v>44694</v>
      </c>
      <c r="B359" s="21" t="s">
        <v>55</v>
      </c>
      <c r="C359" s="32">
        <v>5</v>
      </c>
      <c r="D359" s="21" t="s">
        <v>70</v>
      </c>
      <c r="E359" s="21" t="s">
        <v>71</v>
      </c>
      <c r="F359" s="33">
        <v>0.31</v>
      </c>
      <c r="G359" s="21" t="s">
        <v>107</v>
      </c>
      <c r="H359" s="21" t="s">
        <v>120</v>
      </c>
      <c r="I359" s="22" t="s">
        <v>123</v>
      </c>
      <c r="J359" s="20">
        <v>73</v>
      </c>
      <c r="K359" s="20">
        <v>94.17</v>
      </c>
      <c r="L359" s="20">
        <v>365</v>
      </c>
      <c r="M359" s="20">
        <v>470.85</v>
      </c>
      <c r="N359" s="32">
        <v>13</v>
      </c>
      <c r="O359" s="21" t="s">
        <v>130</v>
      </c>
      <c r="P359" s="22">
        <v>2022</v>
      </c>
      <c r="Q359" s="19">
        <f t="shared" si="35"/>
        <v>145.96350000000001</v>
      </c>
      <c r="R359" s="20">
        <f t="shared" si="36"/>
        <v>21.17</v>
      </c>
      <c r="S359" s="20">
        <f t="shared" si="37"/>
        <v>105.85000000000001</v>
      </c>
      <c r="T359" s="33">
        <f t="shared" si="38"/>
        <v>0.22480620155038761</v>
      </c>
      <c r="U359" s="21" t="str">
        <f>IF([1]!Tabla1[[#This Row],[Total Buying Value]]&gt;=((2/3)*MAX([1]!Tabla1[Total Buying Value])),"Grande",IF([1]!Tabla1[[#This Row],[Total Buying Value]]&lt;=((1/3)*MAX([1]!Tabla1[Total Buying Value])),"Pequeña","Mediana"))</f>
        <v>Pequeña</v>
      </c>
      <c r="V359" s="22" t="b">
        <f t="shared" si="39"/>
        <v>0</v>
      </c>
      <c r="W359" s="21" t="str">
        <f t="shared" si="40"/>
        <v>May2022</v>
      </c>
      <c r="X359" s="21" t="str">
        <f t="shared" si="41"/>
        <v>44694P0012</v>
      </c>
      <c r="AA359" s="5"/>
      <c r="AK359" s="3"/>
    </row>
    <row r="360" spans="1:37">
      <c r="A360" s="34">
        <v>44695</v>
      </c>
      <c r="B360" s="25" t="s">
        <v>45</v>
      </c>
      <c r="C360" s="35">
        <v>14</v>
      </c>
      <c r="D360" s="25" t="s">
        <v>70</v>
      </c>
      <c r="E360" s="25" t="s">
        <v>138</v>
      </c>
      <c r="F360" s="36">
        <v>0.11</v>
      </c>
      <c r="G360" s="25" t="s">
        <v>96</v>
      </c>
      <c r="H360" s="25" t="s">
        <v>119</v>
      </c>
      <c r="I360" s="12" t="s">
        <v>123</v>
      </c>
      <c r="J360" s="24">
        <v>83</v>
      </c>
      <c r="K360" s="24">
        <v>94.62</v>
      </c>
      <c r="L360" s="24">
        <v>1162</v>
      </c>
      <c r="M360" s="24">
        <v>1324.68</v>
      </c>
      <c r="N360" s="35">
        <v>14</v>
      </c>
      <c r="O360" s="25" t="s">
        <v>130</v>
      </c>
      <c r="P360" s="12">
        <v>2022</v>
      </c>
      <c r="Q360" s="23">
        <f t="shared" si="35"/>
        <v>145.7148</v>
      </c>
      <c r="R360" s="24">
        <f t="shared" si="36"/>
        <v>11.620000000000005</v>
      </c>
      <c r="S360" s="24">
        <f t="shared" si="37"/>
        <v>162.68000000000006</v>
      </c>
      <c r="T360" s="36">
        <f t="shared" si="38"/>
        <v>0.1228070175438597</v>
      </c>
      <c r="U360" s="25" t="str">
        <f>IF([1]!Tabla1[[#This Row],[Total Buying Value]]&gt;=((2/3)*MAX([1]!Tabla1[Total Buying Value])),"Grande",IF([1]!Tabla1[[#This Row],[Total Buying Value]]&lt;=((1/3)*MAX([1]!Tabla1[Total Buying Value])),"Pequeña","Mediana"))</f>
        <v>Pequeña</v>
      </c>
      <c r="V360" s="12" t="b">
        <f t="shared" si="39"/>
        <v>1</v>
      </c>
      <c r="W360" s="25" t="str">
        <f t="shared" si="40"/>
        <v>May2022</v>
      </c>
      <c r="X360" s="25" t="str">
        <f t="shared" si="41"/>
        <v>44695P0008</v>
      </c>
      <c r="AA360" s="5"/>
      <c r="AK360" s="3"/>
    </row>
    <row r="361" spans="1:37">
      <c r="A361" s="31">
        <v>44696</v>
      </c>
      <c r="B361" s="21" t="s">
        <v>34</v>
      </c>
      <c r="C361" s="32">
        <v>5</v>
      </c>
      <c r="D361" s="21" t="s">
        <v>71</v>
      </c>
      <c r="E361" s="21" t="s">
        <v>71</v>
      </c>
      <c r="F361" s="33">
        <v>0.44</v>
      </c>
      <c r="G361" s="21" t="s">
        <v>84</v>
      </c>
      <c r="H361" s="21" t="s">
        <v>117</v>
      </c>
      <c r="I361" s="22" t="s">
        <v>124</v>
      </c>
      <c r="J361" s="20">
        <v>61</v>
      </c>
      <c r="K361" s="20">
        <v>76.25</v>
      </c>
      <c r="L361" s="20">
        <v>305</v>
      </c>
      <c r="M361" s="20">
        <v>381.25</v>
      </c>
      <c r="N361" s="32">
        <v>15</v>
      </c>
      <c r="O361" s="21" t="s">
        <v>130</v>
      </c>
      <c r="P361" s="22">
        <v>2022</v>
      </c>
      <c r="Q361" s="19">
        <f t="shared" si="35"/>
        <v>167.75</v>
      </c>
      <c r="R361" s="20">
        <f t="shared" si="36"/>
        <v>15.25</v>
      </c>
      <c r="S361" s="20">
        <f t="shared" si="37"/>
        <v>76.25</v>
      </c>
      <c r="T361" s="33">
        <f t="shared" si="38"/>
        <v>0.2</v>
      </c>
      <c r="U361" s="21" t="str">
        <f>IF([1]!Tabla1[[#This Row],[Total Buying Value]]&gt;=((2/3)*MAX([1]!Tabla1[Total Buying Value])),"Grande",IF([1]!Tabla1[[#This Row],[Total Buying Value]]&lt;=((1/3)*MAX([1]!Tabla1[Total Buying Value])),"Pequeña","Mediana"))</f>
        <v>Pequeña</v>
      </c>
      <c r="V361" s="22" t="b">
        <f t="shared" si="39"/>
        <v>0</v>
      </c>
      <c r="W361" s="21" t="str">
        <f t="shared" si="40"/>
        <v>May2022</v>
      </c>
      <c r="X361" s="21" t="str">
        <f t="shared" si="41"/>
        <v>44696P0020</v>
      </c>
      <c r="AA361" s="5"/>
      <c r="AK361" s="3"/>
    </row>
    <row r="362" spans="1:37">
      <c r="A362" s="31">
        <v>44697</v>
      </c>
      <c r="B362" s="21" t="s">
        <v>25</v>
      </c>
      <c r="C362" s="32">
        <v>13</v>
      </c>
      <c r="D362" s="21" t="s">
        <v>71</v>
      </c>
      <c r="E362" s="21" t="s">
        <v>71</v>
      </c>
      <c r="F362" s="33">
        <v>0.31</v>
      </c>
      <c r="G362" s="21" t="s">
        <v>78</v>
      </c>
      <c r="H362" s="21" t="s">
        <v>121</v>
      </c>
      <c r="I362" s="22" t="s">
        <v>123</v>
      </c>
      <c r="J362" s="20">
        <v>93</v>
      </c>
      <c r="K362" s="20">
        <v>104.16</v>
      </c>
      <c r="L362" s="20">
        <v>1209</v>
      </c>
      <c r="M362" s="20">
        <v>1354.08</v>
      </c>
      <c r="N362" s="32">
        <v>16</v>
      </c>
      <c r="O362" s="21" t="s">
        <v>130</v>
      </c>
      <c r="P362" s="22">
        <v>2022</v>
      </c>
      <c r="Q362" s="19">
        <f t="shared" si="35"/>
        <v>419.76479999999998</v>
      </c>
      <c r="R362" s="20">
        <f t="shared" si="36"/>
        <v>11.159999999999997</v>
      </c>
      <c r="S362" s="20">
        <f t="shared" si="37"/>
        <v>145.07999999999996</v>
      </c>
      <c r="T362" s="33">
        <f t="shared" si="38"/>
        <v>0.10714285714285711</v>
      </c>
      <c r="U362" s="21" t="str">
        <f>IF([1]!Tabla1[[#This Row],[Total Buying Value]]&gt;=((2/3)*MAX([1]!Tabla1[Total Buying Value])),"Grande",IF([1]!Tabla1[[#This Row],[Total Buying Value]]&lt;=((1/3)*MAX([1]!Tabla1[Total Buying Value])),"Pequeña","Mediana"))</f>
        <v>Pequeña</v>
      </c>
      <c r="V362" s="22" t="b">
        <f t="shared" si="39"/>
        <v>0</v>
      </c>
      <c r="W362" s="21" t="str">
        <f t="shared" si="40"/>
        <v>May2022</v>
      </c>
      <c r="X362" s="21" t="str">
        <f t="shared" si="41"/>
        <v>44697P0031</v>
      </c>
      <c r="AA362" s="5"/>
      <c r="AK362" s="3"/>
    </row>
    <row r="363" spans="1:37">
      <c r="A363" s="34">
        <v>44697</v>
      </c>
      <c r="B363" s="25" t="s">
        <v>40</v>
      </c>
      <c r="C363" s="35">
        <v>13</v>
      </c>
      <c r="D363" s="25" t="s">
        <v>70</v>
      </c>
      <c r="E363" s="25" t="s">
        <v>138</v>
      </c>
      <c r="F363" s="36">
        <v>0.05</v>
      </c>
      <c r="G363" s="25" t="s">
        <v>90</v>
      </c>
      <c r="H363" s="25" t="s">
        <v>120</v>
      </c>
      <c r="I363" s="12" t="s">
        <v>122</v>
      </c>
      <c r="J363" s="24">
        <v>148</v>
      </c>
      <c r="K363" s="24">
        <v>164.28</v>
      </c>
      <c r="L363" s="24">
        <v>1924</v>
      </c>
      <c r="M363" s="24">
        <v>2135.64</v>
      </c>
      <c r="N363" s="35">
        <v>16</v>
      </c>
      <c r="O363" s="25" t="s">
        <v>130</v>
      </c>
      <c r="P363" s="12">
        <v>2022</v>
      </c>
      <c r="Q363" s="23">
        <f t="shared" si="35"/>
        <v>106.782</v>
      </c>
      <c r="R363" s="24">
        <f t="shared" si="36"/>
        <v>16.28</v>
      </c>
      <c r="S363" s="24">
        <f t="shared" si="37"/>
        <v>211.64000000000001</v>
      </c>
      <c r="T363" s="36">
        <f t="shared" si="38"/>
        <v>9.9099099099099114E-2</v>
      </c>
      <c r="U363" s="25" t="str">
        <f>IF([1]!Tabla1[[#This Row],[Total Buying Value]]&gt;=((2/3)*MAX([1]!Tabla1[Total Buying Value])),"Grande",IF([1]!Tabla1[[#This Row],[Total Buying Value]]&lt;=((1/3)*MAX([1]!Tabla1[Total Buying Value])),"Pequeña","Mediana"))</f>
        <v>Mediana</v>
      </c>
      <c r="V363" s="12" t="b">
        <f t="shared" si="39"/>
        <v>1</v>
      </c>
      <c r="W363" s="25" t="str">
        <f t="shared" si="40"/>
        <v>May2022</v>
      </c>
      <c r="X363" s="25" t="str">
        <f t="shared" si="41"/>
        <v>44697P0010</v>
      </c>
      <c r="AA363" s="5"/>
      <c r="AK363" s="3"/>
    </row>
    <row r="364" spans="1:37">
      <c r="A364" s="34">
        <v>44698</v>
      </c>
      <c r="B364" s="25" t="s">
        <v>46</v>
      </c>
      <c r="C364" s="35">
        <v>8</v>
      </c>
      <c r="D364" s="25" t="s">
        <v>70</v>
      </c>
      <c r="E364" s="25" t="s">
        <v>138</v>
      </c>
      <c r="F364" s="36">
        <v>0.08</v>
      </c>
      <c r="G364" s="25" t="s">
        <v>97</v>
      </c>
      <c r="H364" s="25" t="s">
        <v>121</v>
      </c>
      <c r="I364" s="12" t="s">
        <v>124</v>
      </c>
      <c r="J364" s="24">
        <v>48</v>
      </c>
      <c r="K364" s="24">
        <v>57.12</v>
      </c>
      <c r="L364" s="24">
        <v>384</v>
      </c>
      <c r="M364" s="24">
        <v>456.96</v>
      </c>
      <c r="N364" s="35">
        <v>17</v>
      </c>
      <c r="O364" s="25" t="s">
        <v>130</v>
      </c>
      <c r="P364" s="12">
        <v>2022</v>
      </c>
      <c r="Q364" s="23">
        <f t="shared" si="35"/>
        <v>36.556800000000003</v>
      </c>
      <c r="R364" s="24">
        <f t="shared" si="36"/>
        <v>9.1199999999999974</v>
      </c>
      <c r="S364" s="24">
        <f t="shared" si="37"/>
        <v>72.95999999999998</v>
      </c>
      <c r="T364" s="36">
        <f t="shared" si="38"/>
        <v>0.15966386554621845</v>
      </c>
      <c r="U364" s="25" t="str">
        <f>IF([1]!Tabla1[[#This Row],[Total Buying Value]]&gt;=((2/3)*MAX([1]!Tabla1[Total Buying Value])),"Grande",IF([1]!Tabla1[[#This Row],[Total Buying Value]]&lt;=((1/3)*MAX([1]!Tabla1[Total Buying Value])),"Pequeña","Mediana"))</f>
        <v>Grande</v>
      </c>
      <c r="V364" s="12" t="b">
        <f t="shared" si="39"/>
        <v>1</v>
      </c>
      <c r="W364" s="25" t="str">
        <f t="shared" si="40"/>
        <v>May2022</v>
      </c>
      <c r="X364" s="25" t="str">
        <f t="shared" si="41"/>
        <v>44698P0027</v>
      </c>
      <c r="AA364" s="5"/>
      <c r="AK364" s="3"/>
    </row>
    <row r="365" spans="1:37">
      <c r="A365" s="31">
        <v>44699</v>
      </c>
      <c r="B365" s="21" t="s">
        <v>46</v>
      </c>
      <c r="C365" s="32">
        <v>4</v>
      </c>
      <c r="D365" s="21" t="s">
        <v>68</v>
      </c>
      <c r="E365" s="21" t="s">
        <v>71</v>
      </c>
      <c r="F365" s="33">
        <v>0.18</v>
      </c>
      <c r="G365" s="21" t="s">
        <v>97</v>
      </c>
      <c r="H365" s="21" t="s">
        <v>121</v>
      </c>
      <c r="I365" s="22" t="s">
        <v>124</v>
      </c>
      <c r="J365" s="20">
        <v>48</v>
      </c>
      <c r="K365" s="20">
        <v>57.12</v>
      </c>
      <c r="L365" s="20">
        <v>192</v>
      </c>
      <c r="M365" s="20">
        <v>228.48</v>
      </c>
      <c r="N365" s="32">
        <v>18</v>
      </c>
      <c r="O365" s="21" t="s">
        <v>130</v>
      </c>
      <c r="P365" s="22">
        <v>2022</v>
      </c>
      <c r="Q365" s="19">
        <f t="shared" si="35"/>
        <v>41.126399999999997</v>
      </c>
      <c r="R365" s="20">
        <f t="shared" si="36"/>
        <v>9.1199999999999974</v>
      </c>
      <c r="S365" s="20">
        <f t="shared" si="37"/>
        <v>36.47999999999999</v>
      </c>
      <c r="T365" s="33">
        <f t="shared" si="38"/>
        <v>0.15966386554621845</v>
      </c>
      <c r="U365" s="21" t="str">
        <f>IF([1]!Tabla1[[#This Row],[Total Buying Value]]&gt;=((2/3)*MAX([1]!Tabla1[Total Buying Value])),"Grande",IF([1]!Tabla1[[#This Row],[Total Buying Value]]&lt;=((1/3)*MAX([1]!Tabla1[Total Buying Value])),"Pequeña","Mediana"))</f>
        <v>Mediana</v>
      </c>
      <c r="V365" s="22" t="b">
        <f t="shared" si="39"/>
        <v>0</v>
      </c>
      <c r="W365" s="21" t="str">
        <f t="shared" si="40"/>
        <v>May2022</v>
      </c>
      <c r="X365" s="21" t="str">
        <f t="shared" si="41"/>
        <v>44699P0027</v>
      </c>
      <c r="AA365" s="5"/>
      <c r="AK365" s="3"/>
    </row>
    <row r="366" spans="1:37">
      <c r="A366" s="34">
        <v>44699</v>
      </c>
      <c r="B366" s="25" t="s">
        <v>21</v>
      </c>
      <c r="C366" s="35">
        <v>8</v>
      </c>
      <c r="D366" s="25" t="s">
        <v>68</v>
      </c>
      <c r="E366" s="25" t="s">
        <v>71</v>
      </c>
      <c r="F366" s="36">
        <v>0.08</v>
      </c>
      <c r="G366" s="25" t="s">
        <v>74</v>
      </c>
      <c r="H366" s="25" t="s">
        <v>118</v>
      </c>
      <c r="I366" s="12" t="s">
        <v>123</v>
      </c>
      <c r="J366" s="24">
        <v>72</v>
      </c>
      <c r="K366" s="24">
        <v>79.92</v>
      </c>
      <c r="L366" s="24">
        <v>576</v>
      </c>
      <c r="M366" s="24">
        <v>639.36</v>
      </c>
      <c r="N366" s="35">
        <v>18</v>
      </c>
      <c r="O366" s="25" t="s">
        <v>130</v>
      </c>
      <c r="P366" s="12">
        <v>2022</v>
      </c>
      <c r="Q366" s="23">
        <f t="shared" si="35"/>
        <v>51.148800000000001</v>
      </c>
      <c r="R366" s="24">
        <f t="shared" si="36"/>
        <v>7.9200000000000017</v>
      </c>
      <c r="S366" s="24">
        <f t="shared" si="37"/>
        <v>63.360000000000014</v>
      </c>
      <c r="T366" s="36">
        <f t="shared" si="38"/>
        <v>9.9099099099099114E-2</v>
      </c>
      <c r="U366" s="25" t="str">
        <f>IF([1]!Tabla1[[#This Row],[Total Buying Value]]&gt;=((2/3)*MAX([1]!Tabla1[Total Buying Value])),"Grande",IF([1]!Tabla1[[#This Row],[Total Buying Value]]&lt;=((1/3)*MAX([1]!Tabla1[Total Buying Value])),"Pequeña","Mediana"))</f>
        <v>Pequeña</v>
      </c>
      <c r="V366" s="12" t="b">
        <f t="shared" si="39"/>
        <v>0</v>
      </c>
      <c r="W366" s="25" t="str">
        <f t="shared" si="40"/>
        <v>May2022</v>
      </c>
      <c r="X366" s="25" t="str">
        <f t="shared" si="41"/>
        <v>44699P0038</v>
      </c>
      <c r="AA366" s="5"/>
      <c r="AK366" s="3"/>
    </row>
    <row r="367" spans="1:37">
      <c r="A367" s="31">
        <v>44701</v>
      </c>
      <c r="B367" s="21" t="s">
        <v>31</v>
      </c>
      <c r="C367" s="32">
        <v>15</v>
      </c>
      <c r="D367" s="21" t="s">
        <v>71</v>
      </c>
      <c r="E367" s="21" t="s">
        <v>138</v>
      </c>
      <c r="F367" s="33">
        <v>0.39</v>
      </c>
      <c r="G367" s="21" t="s">
        <v>81</v>
      </c>
      <c r="H367" s="21" t="s">
        <v>118</v>
      </c>
      <c r="I367" s="22" t="s">
        <v>123</v>
      </c>
      <c r="J367" s="20">
        <v>76</v>
      </c>
      <c r="K367" s="20">
        <v>82.08</v>
      </c>
      <c r="L367" s="20">
        <v>1140</v>
      </c>
      <c r="M367" s="20">
        <v>1231.2</v>
      </c>
      <c r="N367" s="32">
        <v>20</v>
      </c>
      <c r="O367" s="21" t="s">
        <v>130</v>
      </c>
      <c r="P367" s="22">
        <v>2022</v>
      </c>
      <c r="Q367" s="19">
        <f t="shared" si="35"/>
        <v>480.16800000000001</v>
      </c>
      <c r="R367" s="20">
        <f t="shared" si="36"/>
        <v>6.0799999999999983</v>
      </c>
      <c r="S367" s="20">
        <f t="shared" si="37"/>
        <v>91.199999999999974</v>
      </c>
      <c r="T367" s="33">
        <f t="shared" si="38"/>
        <v>7.4074074074074056E-2</v>
      </c>
      <c r="U367" s="21" t="str">
        <f>IF([1]!Tabla1[[#This Row],[Total Buying Value]]&gt;=((2/3)*MAX([1]!Tabla1[Total Buying Value])),"Grande",IF([1]!Tabla1[[#This Row],[Total Buying Value]]&lt;=((1/3)*MAX([1]!Tabla1[Total Buying Value])),"Pequeña","Mediana"))</f>
        <v>Pequeña</v>
      </c>
      <c r="V367" s="22" t="b">
        <f t="shared" si="39"/>
        <v>1</v>
      </c>
      <c r="W367" s="21" t="str">
        <f t="shared" si="40"/>
        <v>May2022</v>
      </c>
      <c r="X367" s="21" t="str">
        <f t="shared" si="41"/>
        <v>44701P0044</v>
      </c>
      <c r="AA367" s="5"/>
      <c r="AK367" s="3"/>
    </row>
    <row r="368" spans="1:37">
      <c r="A368" s="34">
        <v>44703</v>
      </c>
      <c r="B368" s="25" t="s">
        <v>47</v>
      </c>
      <c r="C368" s="35">
        <v>12</v>
      </c>
      <c r="D368" s="25" t="s">
        <v>70</v>
      </c>
      <c r="E368" s="25" t="s">
        <v>71</v>
      </c>
      <c r="F368" s="36">
        <v>0.03</v>
      </c>
      <c r="G368" s="25" t="s">
        <v>98</v>
      </c>
      <c r="H368" s="25" t="s">
        <v>120</v>
      </c>
      <c r="I368" s="12" t="s">
        <v>125</v>
      </c>
      <c r="J368" s="24">
        <v>12</v>
      </c>
      <c r="K368" s="24">
        <v>15.72</v>
      </c>
      <c r="L368" s="24">
        <v>144</v>
      </c>
      <c r="M368" s="24">
        <v>188.64</v>
      </c>
      <c r="N368" s="35">
        <v>22</v>
      </c>
      <c r="O368" s="25" t="s">
        <v>130</v>
      </c>
      <c r="P368" s="12">
        <v>2022</v>
      </c>
      <c r="Q368" s="23">
        <f t="shared" si="35"/>
        <v>5.6591999999999993</v>
      </c>
      <c r="R368" s="24">
        <f t="shared" si="36"/>
        <v>3.7200000000000006</v>
      </c>
      <c r="S368" s="24">
        <f t="shared" si="37"/>
        <v>44.640000000000008</v>
      </c>
      <c r="T368" s="36">
        <f t="shared" si="38"/>
        <v>0.23664122137404586</v>
      </c>
      <c r="U368" s="25" t="str">
        <f>IF([1]!Tabla1[[#This Row],[Total Buying Value]]&gt;=((2/3)*MAX([1]!Tabla1[Total Buying Value])),"Grande",IF([1]!Tabla1[[#This Row],[Total Buying Value]]&lt;=((1/3)*MAX([1]!Tabla1[Total Buying Value])),"Pequeña","Mediana"))</f>
        <v>Pequeña</v>
      </c>
      <c r="V368" s="12" t="b">
        <f t="shared" si="39"/>
        <v>0</v>
      </c>
      <c r="W368" s="25" t="str">
        <f t="shared" si="40"/>
        <v>May2022</v>
      </c>
      <c r="X368" s="25" t="str">
        <f t="shared" si="41"/>
        <v>44703P0015</v>
      </c>
      <c r="AA368" s="5"/>
      <c r="AK368" s="3"/>
    </row>
    <row r="369" spans="1:37">
      <c r="A369" s="31">
        <v>44706</v>
      </c>
      <c r="B369" s="21" t="s">
        <v>49</v>
      </c>
      <c r="C369" s="32">
        <v>7</v>
      </c>
      <c r="D369" s="21" t="s">
        <v>71</v>
      </c>
      <c r="E369" s="21" t="s">
        <v>71</v>
      </c>
      <c r="F369" s="33">
        <v>0.28999999999999998</v>
      </c>
      <c r="G369" s="21" t="s">
        <v>101</v>
      </c>
      <c r="H369" s="21" t="s">
        <v>119</v>
      </c>
      <c r="I369" s="22" t="s">
        <v>123</v>
      </c>
      <c r="J369" s="20">
        <v>105</v>
      </c>
      <c r="K369" s="20">
        <v>142.80000000000001</v>
      </c>
      <c r="L369" s="20">
        <v>735</v>
      </c>
      <c r="M369" s="20">
        <v>999.60000000000014</v>
      </c>
      <c r="N369" s="32">
        <v>25</v>
      </c>
      <c r="O369" s="21" t="s">
        <v>130</v>
      </c>
      <c r="P369" s="22">
        <v>2022</v>
      </c>
      <c r="Q369" s="19">
        <f t="shared" si="35"/>
        <v>289.88400000000001</v>
      </c>
      <c r="R369" s="20">
        <f t="shared" si="36"/>
        <v>37.800000000000011</v>
      </c>
      <c r="S369" s="20">
        <f t="shared" si="37"/>
        <v>264.60000000000008</v>
      </c>
      <c r="T369" s="33">
        <f t="shared" si="38"/>
        <v>0.26470588235294124</v>
      </c>
      <c r="U369" s="21" t="str">
        <f>IF([1]!Tabla1[[#This Row],[Total Buying Value]]&gt;=((2/3)*MAX([1]!Tabla1[Total Buying Value])),"Grande",IF([1]!Tabla1[[#This Row],[Total Buying Value]]&lt;=((1/3)*MAX([1]!Tabla1[Total Buying Value])),"Pequeña","Mediana"))</f>
        <v>Mediana</v>
      </c>
      <c r="V369" s="22" t="b">
        <f t="shared" si="39"/>
        <v>0</v>
      </c>
      <c r="W369" s="21" t="str">
        <f t="shared" si="40"/>
        <v>May2022</v>
      </c>
      <c r="X369" s="21" t="str">
        <f t="shared" si="41"/>
        <v>44706P0002</v>
      </c>
      <c r="AA369" s="5"/>
      <c r="AK369" s="3"/>
    </row>
    <row r="370" spans="1:37">
      <c r="A370" s="34">
        <v>44707</v>
      </c>
      <c r="B370" s="25" t="s">
        <v>53</v>
      </c>
      <c r="C370" s="35">
        <v>2</v>
      </c>
      <c r="D370" s="25" t="s">
        <v>70</v>
      </c>
      <c r="E370" s="25" t="s">
        <v>71</v>
      </c>
      <c r="F370" s="36">
        <v>0.12</v>
      </c>
      <c r="G370" s="25" t="s">
        <v>105</v>
      </c>
      <c r="H370" s="25" t="s">
        <v>121</v>
      </c>
      <c r="I370" s="12" t="s">
        <v>125</v>
      </c>
      <c r="J370" s="24">
        <v>37</v>
      </c>
      <c r="K370" s="24">
        <v>41.81</v>
      </c>
      <c r="L370" s="24">
        <v>74</v>
      </c>
      <c r="M370" s="24">
        <v>83.62</v>
      </c>
      <c r="N370" s="35">
        <v>26</v>
      </c>
      <c r="O370" s="25" t="s">
        <v>130</v>
      </c>
      <c r="P370" s="12">
        <v>2022</v>
      </c>
      <c r="Q370" s="23">
        <f t="shared" si="35"/>
        <v>10.0344</v>
      </c>
      <c r="R370" s="24">
        <f t="shared" si="36"/>
        <v>4.8100000000000023</v>
      </c>
      <c r="S370" s="24">
        <f t="shared" si="37"/>
        <v>9.6200000000000045</v>
      </c>
      <c r="T370" s="36">
        <f t="shared" si="38"/>
        <v>0.11504424778761067</v>
      </c>
      <c r="U370" s="25" t="str">
        <f>IF([1]!Tabla1[[#This Row],[Total Buying Value]]&gt;=((2/3)*MAX([1]!Tabla1[Total Buying Value])),"Grande",IF([1]!Tabla1[[#This Row],[Total Buying Value]]&lt;=((1/3)*MAX([1]!Tabla1[Total Buying Value])),"Pequeña","Mediana"))</f>
        <v>Pequeña</v>
      </c>
      <c r="V370" s="12" t="b">
        <f t="shared" si="39"/>
        <v>0</v>
      </c>
      <c r="W370" s="25" t="str">
        <f t="shared" si="40"/>
        <v>May2022</v>
      </c>
      <c r="X370" s="25" t="str">
        <f t="shared" si="41"/>
        <v>44707P0028</v>
      </c>
      <c r="AA370" s="5"/>
      <c r="AK370" s="3"/>
    </row>
    <row r="371" spans="1:37">
      <c r="A371" s="31">
        <v>44707</v>
      </c>
      <c r="B371" s="21" t="s">
        <v>46</v>
      </c>
      <c r="C371" s="32">
        <v>2</v>
      </c>
      <c r="D371" s="21" t="s">
        <v>71</v>
      </c>
      <c r="E371" s="21" t="s">
        <v>71</v>
      </c>
      <c r="F371" s="33">
        <v>0.51</v>
      </c>
      <c r="G371" s="21" t="s">
        <v>97</v>
      </c>
      <c r="H371" s="21" t="s">
        <v>121</v>
      </c>
      <c r="I371" s="22" t="s">
        <v>124</v>
      </c>
      <c r="J371" s="20">
        <v>48</v>
      </c>
      <c r="K371" s="20">
        <v>57.12</v>
      </c>
      <c r="L371" s="20">
        <v>96</v>
      </c>
      <c r="M371" s="20">
        <v>114.24</v>
      </c>
      <c r="N371" s="32">
        <v>26</v>
      </c>
      <c r="O371" s="21" t="s">
        <v>130</v>
      </c>
      <c r="P371" s="22">
        <v>2022</v>
      </c>
      <c r="Q371" s="19">
        <f t="shared" si="35"/>
        <v>58.2624</v>
      </c>
      <c r="R371" s="20">
        <f t="shared" si="36"/>
        <v>9.1199999999999974</v>
      </c>
      <c r="S371" s="20">
        <f t="shared" si="37"/>
        <v>18.239999999999995</v>
      </c>
      <c r="T371" s="33">
        <f t="shared" si="38"/>
        <v>0.15966386554621845</v>
      </c>
      <c r="U371" s="21" t="str">
        <f>IF([1]!Tabla1[[#This Row],[Total Buying Value]]&gt;=((2/3)*MAX([1]!Tabla1[Total Buying Value])),"Grande",IF([1]!Tabla1[[#This Row],[Total Buying Value]]&lt;=((1/3)*MAX([1]!Tabla1[Total Buying Value])),"Pequeña","Mediana"))</f>
        <v>Pequeña</v>
      </c>
      <c r="V371" s="22" t="b">
        <f t="shared" si="39"/>
        <v>0</v>
      </c>
      <c r="W371" s="21" t="str">
        <f t="shared" si="40"/>
        <v>May2022</v>
      </c>
      <c r="X371" s="21" t="str">
        <f t="shared" si="41"/>
        <v>44707P0027</v>
      </c>
      <c r="AA371" s="5"/>
      <c r="AK371" s="3"/>
    </row>
    <row r="372" spans="1:37">
      <c r="A372" s="31">
        <v>44709</v>
      </c>
      <c r="B372" s="21" t="s">
        <v>23</v>
      </c>
      <c r="C372" s="32">
        <v>12</v>
      </c>
      <c r="D372" s="21" t="s">
        <v>71</v>
      </c>
      <c r="E372" s="21" t="s">
        <v>71</v>
      </c>
      <c r="F372" s="33">
        <v>0.22</v>
      </c>
      <c r="G372" s="21" t="s">
        <v>76</v>
      </c>
      <c r="H372" s="21" t="s">
        <v>119</v>
      </c>
      <c r="I372" s="22" t="s">
        <v>124</v>
      </c>
      <c r="J372" s="20">
        <v>44</v>
      </c>
      <c r="K372" s="20">
        <v>48.84</v>
      </c>
      <c r="L372" s="20">
        <v>528</v>
      </c>
      <c r="M372" s="20">
        <v>586.08000000000004</v>
      </c>
      <c r="N372" s="32">
        <v>28</v>
      </c>
      <c r="O372" s="21" t="s">
        <v>130</v>
      </c>
      <c r="P372" s="22">
        <v>2022</v>
      </c>
      <c r="Q372" s="19">
        <f t="shared" si="35"/>
        <v>128.9376</v>
      </c>
      <c r="R372" s="20">
        <f t="shared" si="36"/>
        <v>4.8400000000000034</v>
      </c>
      <c r="S372" s="20">
        <f t="shared" si="37"/>
        <v>58.080000000000041</v>
      </c>
      <c r="T372" s="33">
        <f t="shared" si="38"/>
        <v>9.9099099099099155E-2</v>
      </c>
      <c r="U372" s="21" t="str">
        <f>IF([1]!Tabla1[[#This Row],[Total Buying Value]]&gt;=((2/3)*MAX([1]!Tabla1[Total Buying Value])),"Grande",IF([1]!Tabla1[[#This Row],[Total Buying Value]]&lt;=((1/3)*MAX([1]!Tabla1[Total Buying Value])),"Pequeña","Mediana"))</f>
        <v>Pequeña</v>
      </c>
      <c r="V372" s="22" t="b">
        <f t="shared" si="39"/>
        <v>0</v>
      </c>
      <c r="W372" s="21" t="str">
        <f t="shared" si="40"/>
        <v>May2022</v>
      </c>
      <c r="X372" s="21" t="str">
        <f t="shared" si="41"/>
        <v>44709P0004</v>
      </c>
      <c r="AA372" s="5"/>
      <c r="AK372" s="3"/>
    </row>
    <row r="373" spans="1:37">
      <c r="A373" s="31">
        <v>44709</v>
      </c>
      <c r="B373" s="21" t="s">
        <v>45</v>
      </c>
      <c r="C373" s="32">
        <v>5</v>
      </c>
      <c r="D373" s="21" t="s">
        <v>68</v>
      </c>
      <c r="E373" s="21" t="s">
        <v>71</v>
      </c>
      <c r="F373" s="33">
        <v>0.43</v>
      </c>
      <c r="G373" s="21" t="s">
        <v>96</v>
      </c>
      <c r="H373" s="21" t="s">
        <v>119</v>
      </c>
      <c r="I373" s="22" t="s">
        <v>123</v>
      </c>
      <c r="J373" s="20">
        <v>83</v>
      </c>
      <c r="K373" s="20">
        <v>94.62</v>
      </c>
      <c r="L373" s="20">
        <v>415</v>
      </c>
      <c r="M373" s="20">
        <v>473.1</v>
      </c>
      <c r="N373" s="32">
        <v>28</v>
      </c>
      <c r="O373" s="21" t="s">
        <v>130</v>
      </c>
      <c r="P373" s="22">
        <v>2022</v>
      </c>
      <c r="Q373" s="19">
        <f t="shared" si="35"/>
        <v>203.43299999999999</v>
      </c>
      <c r="R373" s="20">
        <f t="shared" si="36"/>
        <v>11.620000000000005</v>
      </c>
      <c r="S373" s="20">
        <f t="shared" si="37"/>
        <v>58.100000000000023</v>
      </c>
      <c r="T373" s="33">
        <f t="shared" si="38"/>
        <v>0.1228070175438597</v>
      </c>
      <c r="U373" s="21" t="str">
        <f>IF([1]!Tabla1[[#This Row],[Total Buying Value]]&gt;=((2/3)*MAX([1]!Tabla1[Total Buying Value])),"Grande",IF([1]!Tabla1[[#This Row],[Total Buying Value]]&lt;=((1/3)*MAX([1]!Tabla1[Total Buying Value])),"Pequeña","Mediana"))</f>
        <v>Pequeña</v>
      </c>
      <c r="V373" s="22" t="b">
        <f t="shared" si="39"/>
        <v>0</v>
      </c>
      <c r="W373" s="21" t="str">
        <f t="shared" si="40"/>
        <v>May2022</v>
      </c>
      <c r="X373" s="21" t="str">
        <f t="shared" si="41"/>
        <v>44709P0008</v>
      </c>
      <c r="AA373" s="5"/>
      <c r="AK373" s="3"/>
    </row>
    <row r="374" spans="1:37">
      <c r="A374" s="34">
        <v>44709</v>
      </c>
      <c r="B374" s="25" t="s">
        <v>40</v>
      </c>
      <c r="C374" s="35">
        <v>9</v>
      </c>
      <c r="D374" s="25" t="s">
        <v>71</v>
      </c>
      <c r="E374" s="25" t="s">
        <v>138</v>
      </c>
      <c r="F374" s="36">
        <v>0.23</v>
      </c>
      <c r="G374" s="25" t="s">
        <v>90</v>
      </c>
      <c r="H374" s="25" t="s">
        <v>120</v>
      </c>
      <c r="I374" s="12" t="s">
        <v>122</v>
      </c>
      <c r="J374" s="24">
        <v>148</v>
      </c>
      <c r="K374" s="24">
        <v>164.28</v>
      </c>
      <c r="L374" s="24">
        <v>1332</v>
      </c>
      <c r="M374" s="24">
        <v>1478.52</v>
      </c>
      <c r="N374" s="35">
        <v>28</v>
      </c>
      <c r="O374" s="25" t="s">
        <v>130</v>
      </c>
      <c r="P374" s="12">
        <v>2022</v>
      </c>
      <c r="Q374" s="23">
        <f t="shared" si="35"/>
        <v>340.05959999999999</v>
      </c>
      <c r="R374" s="24">
        <f t="shared" si="36"/>
        <v>16.28</v>
      </c>
      <c r="S374" s="24">
        <f t="shared" si="37"/>
        <v>146.52000000000001</v>
      </c>
      <c r="T374" s="36">
        <f t="shared" si="38"/>
        <v>9.9099099099099114E-2</v>
      </c>
      <c r="U374" s="25" t="str">
        <f>IF([1]!Tabla1[[#This Row],[Total Buying Value]]&gt;=((2/3)*MAX([1]!Tabla1[Total Buying Value])),"Grande",IF([1]!Tabla1[[#This Row],[Total Buying Value]]&lt;=((1/3)*MAX([1]!Tabla1[Total Buying Value])),"Pequeña","Mediana"))</f>
        <v>Mediana</v>
      </c>
      <c r="V374" s="12" t="b">
        <f t="shared" si="39"/>
        <v>1</v>
      </c>
      <c r="W374" s="25" t="str">
        <f t="shared" si="40"/>
        <v>May2022</v>
      </c>
      <c r="X374" s="25" t="str">
        <f t="shared" si="41"/>
        <v>44709P0010</v>
      </c>
      <c r="AA374" s="5"/>
      <c r="AK374" s="3"/>
    </row>
    <row r="375" spans="1:37">
      <c r="A375" s="34">
        <v>44709</v>
      </c>
      <c r="B375" s="25" t="s">
        <v>34</v>
      </c>
      <c r="C375" s="35">
        <v>14</v>
      </c>
      <c r="D375" s="25" t="s">
        <v>70</v>
      </c>
      <c r="E375" s="25" t="s">
        <v>138</v>
      </c>
      <c r="F375" s="36">
        <v>0.17</v>
      </c>
      <c r="G375" s="25" t="s">
        <v>84</v>
      </c>
      <c r="H375" s="25" t="s">
        <v>117</v>
      </c>
      <c r="I375" s="12" t="s">
        <v>124</v>
      </c>
      <c r="J375" s="24">
        <v>61</v>
      </c>
      <c r="K375" s="24">
        <v>76.25</v>
      </c>
      <c r="L375" s="24">
        <v>854</v>
      </c>
      <c r="M375" s="24">
        <v>1067.5</v>
      </c>
      <c r="N375" s="35">
        <v>28</v>
      </c>
      <c r="O375" s="25" t="s">
        <v>130</v>
      </c>
      <c r="P375" s="12">
        <v>2022</v>
      </c>
      <c r="Q375" s="23">
        <f t="shared" si="35"/>
        <v>181.47500000000002</v>
      </c>
      <c r="R375" s="24">
        <f t="shared" si="36"/>
        <v>15.25</v>
      </c>
      <c r="S375" s="24">
        <f t="shared" si="37"/>
        <v>213.5</v>
      </c>
      <c r="T375" s="36">
        <f t="shared" si="38"/>
        <v>0.2</v>
      </c>
      <c r="U375" s="25" t="str">
        <f>IF([1]!Tabla1[[#This Row],[Total Buying Value]]&gt;=((2/3)*MAX([1]!Tabla1[Total Buying Value])),"Grande",IF([1]!Tabla1[[#This Row],[Total Buying Value]]&lt;=((1/3)*MAX([1]!Tabla1[Total Buying Value])),"Pequeña","Mediana"))</f>
        <v>Mediana</v>
      </c>
      <c r="V375" s="12" t="b">
        <f t="shared" si="39"/>
        <v>1</v>
      </c>
      <c r="W375" s="25" t="str">
        <f t="shared" si="40"/>
        <v>May2022</v>
      </c>
      <c r="X375" s="25" t="str">
        <f t="shared" si="41"/>
        <v>44709P0020</v>
      </c>
      <c r="AA375" s="5"/>
      <c r="AK375" s="3"/>
    </row>
    <row r="376" spans="1:37">
      <c r="A376" s="34">
        <v>44709</v>
      </c>
      <c r="B376" s="25" t="s">
        <v>61</v>
      </c>
      <c r="C376" s="35">
        <v>10</v>
      </c>
      <c r="D376" s="25" t="s">
        <v>68</v>
      </c>
      <c r="E376" s="25" t="s">
        <v>138</v>
      </c>
      <c r="F376" s="36">
        <v>0.5</v>
      </c>
      <c r="G376" s="25" t="s">
        <v>114</v>
      </c>
      <c r="H376" s="25" t="s">
        <v>118</v>
      </c>
      <c r="I376" s="12" t="s">
        <v>122</v>
      </c>
      <c r="J376" s="24">
        <v>138</v>
      </c>
      <c r="K376" s="24">
        <v>173.88</v>
      </c>
      <c r="L376" s="24">
        <v>1380</v>
      </c>
      <c r="M376" s="24">
        <v>1738.8</v>
      </c>
      <c r="N376" s="35">
        <v>28</v>
      </c>
      <c r="O376" s="25" t="s">
        <v>130</v>
      </c>
      <c r="P376" s="12">
        <v>2022</v>
      </c>
      <c r="Q376" s="23">
        <f t="shared" si="35"/>
        <v>869.4</v>
      </c>
      <c r="R376" s="24">
        <f t="shared" si="36"/>
        <v>35.879999999999995</v>
      </c>
      <c r="S376" s="24">
        <f t="shared" si="37"/>
        <v>358.79999999999995</v>
      </c>
      <c r="T376" s="36">
        <f t="shared" si="38"/>
        <v>0.20634920634920634</v>
      </c>
      <c r="U376" s="25" t="str">
        <f>IF([1]!Tabla1[[#This Row],[Total Buying Value]]&gt;=((2/3)*MAX([1]!Tabla1[Total Buying Value])),"Grande",IF([1]!Tabla1[[#This Row],[Total Buying Value]]&lt;=((1/3)*MAX([1]!Tabla1[Total Buying Value])),"Pequeña","Mediana"))</f>
        <v>Pequeña</v>
      </c>
      <c r="V376" s="12" t="b">
        <f t="shared" si="39"/>
        <v>1</v>
      </c>
      <c r="W376" s="25" t="str">
        <f t="shared" si="40"/>
        <v>May2022</v>
      </c>
      <c r="X376" s="25" t="str">
        <f t="shared" si="41"/>
        <v>44709P0041</v>
      </c>
      <c r="AA376" s="5"/>
      <c r="AK376" s="3"/>
    </row>
    <row r="377" spans="1:37">
      <c r="A377" s="31">
        <v>44711</v>
      </c>
      <c r="B377" s="21" t="s">
        <v>31</v>
      </c>
      <c r="C377" s="32">
        <v>9</v>
      </c>
      <c r="D377" s="21" t="s">
        <v>70</v>
      </c>
      <c r="E377" s="21" t="s">
        <v>71</v>
      </c>
      <c r="F377" s="33">
        <v>0.21</v>
      </c>
      <c r="G377" s="21" t="s">
        <v>81</v>
      </c>
      <c r="H377" s="21" t="s">
        <v>118</v>
      </c>
      <c r="I377" s="22" t="s">
        <v>123</v>
      </c>
      <c r="J377" s="20">
        <v>76</v>
      </c>
      <c r="K377" s="20">
        <v>82.08</v>
      </c>
      <c r="L377" s="20">
        <v>684</v>
      </c>
      <c r="M377" s="20">
        <v>738.72</v>
      </c>
      <c r="N377" s="32">
        <v>30</v>
      </c>
      <c r="O377" s="21" t="s">
        <v>130</v>
      </c>
      <c r="P377" s="22">
        <v>2022</v>
      </c>
      <c r="Q377" s="19">
        <f t="shared" si="35"/>
        <v>155.13120000000001</v>
      </c>
      <c r="R377" s="20">
        <f t="shared" si="36"/>
        <v>6.0799999999999983</v>
      </c>
      <c r="S377" s="20">
        <f t="shared" si="37"/>
        <v>54.719999999999985</v>
      </c>
      <c r="T377" s="33">
        <f t="shared" si="38"/>
        <v>7.4074074074074056E-2</v>
      </c>
      <c r="U377" s="21" t="str">
        <f>IF([1]!Tabla1[[#This Row],[Total Buying Value]]&gt;=((2/3)*MAX([1]!Tabla1[Total Buying Value])),"Grande",IF([1]!Tabla1[[#This Row],[Total Buying Value]]&lt;=((1/3)*MAX([1]!Tabla1[Total Buying Value])),"Pequeña","Mediana"))</f>
        <v>Pequeña</v>
      </c>
      <c r="V377" s="22" t="b">
        <f t="shared" si="39"/>
        <v>0</v>
      </c>
      <c r="W377" s="21" t="str">
        <f t="shared" si="40"/>
        <v>May2022</v>
      </c>
      <c r="X377" s="21" t="str">
        <f t="shared" si="41"/>
        <v>44711P0044</v>
      </c>
      <c r="AA377" s="5"/>
      <c r="AK377" s="3"/>
    </row>
    <row r="378" spans="1:37">
      <c r="A378" s="31">
        <v>44711</v>
      </c>
      <c r="B378" s="21" t="s">
        <v>58</v>
      </c>
      <c r="C378" s="32">
        <v>3</v>
      </c>
      <c r="D378" s="21" t="s">
        <v>71</v>
      </c>
      <c r="E378" s="21" t="s">
        <v>138</v>
      </c>
      <c r="F378" s="33">
        <v>0.31</v>
      </c>
      <c r="G378" s="21" t="s">
        <v>110</v>
      </c>
      <c r="H378" s="21" t="s">
        <v>121</v>
      </c>
      <c r="I378" s="22" t="s">
        <v>123</v>
      </c>
      <c r="J378" s="20">
        <v>95</v>
      </c>
      <c r="K378" s="20">
        <v>119.7</v>
      </c>
      <c r="L378" s="20">
        <v>285</v>
      </c>
      <c r="M378" s="20">
        <v>359.1</v>
      </c>
      <c r="N378" s="32">
        <v>30</v>
      </c>
      <c r="O378" s="21" t="s">
        <v>130</v>
      </c>
      <c r="P378" s="22">
        <v>2022</v>
      </c>
      <c r="Q378" s="19">
        <f t="shared" si="35"/>
        <v>111.32100000000001</v>
      </c>
      <c r="R378" s="20">
        <f t="shared" si="36"/>
        <v>24.700000000000003</v>
      </c>
      <c r="S378" s="20">
        <f t="shared" si="37"/>
        <v>74.100000000000009</v>
      </c>
      <c r="T378" s="33">
        <f t="shared" si="38"/>
        <v>0.20634920634920637</v>
      </c>
      <c r="U378" s="21" t="str">
        <f>IF([1]!Tabla1[[#This Row],[Total Buying Value]]&gt;=((2/3)*MAX([1]!Tabla1[Total Buying Value])),"Grande",IF([1]!Tabla1[[#This Row],[Total Buying Value]]&lt;=((1/3)*MAX([1]!Tabla1[Total Buying Value])),"Pequeña","Mediana"))</f>
        <v>Pequeña</v>
      </c>
      <c r="V378" s="22" t="b">
        <f t="shared" si="39"/>
        <v>1</v>
      </c>
      <c r="W378" s="21" t="str">
        <f t="shared" si="40"/>
        <v>May2022</v>
      </c>
      <c r="X378" s="21" t="str">
        <f t="shared" si="41"/>
        <v>44711P0033</v>
      </c>
      <c r="AA378" s="5"/>
      <c r="AK378" s="3"/>
    </row>
    <row r="379" spans="1:37">
      <c r="A379" s="34">
        <v>44711</v>
      </c>
      <c r="B379" s="25" t="s">
        <v>44</v>
      </c>
      <c r="C379" s="35">
        <v>4</v>
      </c>
      <c r="D379" s="25" t="s">
        <v>68</v>
      </c>
      <c r="E379" s="25" t="s">
        <v>138</v>
      </c>
      <c r="F379" s="36">
        <v>0.16</v>
      </c>
      <c r="G379" s="25" t="s">
        <v>95</v>
      </c>
      <c r="H379" s="25" t="s">
        <v>119</v>
      </c>
      <c r="I379" s="12" t="s">
        <v>122</v>
      </c>
      <c r="J379" s="24">
        <v>133</v>
      </c>
      <c r="K379" s="24">
        <v>155.61000000000001</v>
      </c>
      <c r="L379" s="24">
        <v>532</v>
      </c>
      <c r="M379" s="24">
        <v>622.44000000000005</v>
      </c>
      <c r="N379" s="35">
        <v>30</v>
      </c>
      <c r="O379" s="25" t="s">
        <v>130</v>
      </c>
      <c r="P379" s="12">
        <v>2022</v>
      </c>
      <c r="Q379" s="23">
        <f t="shared" si="35"/>
        <v>99.590400000000017</v>
      </c>
      <c r="R379" s="24">
        <f t="shared" si="36"/>
        <v>22.610000000000014</v>
      </c>
      <c r="S379" s="24">
        <f t="shared" si="37"/>
        <v>90.440000000000055</v>
      </c>
      <c r="T379" s="36">
        <f t="shared" si="38"/>
        <v>0.14529914529914537</v>
      </c>
      <c r="U379" s="25" t="str">
        <f>IF([1]!Tabla1[[#This Row],[Total Buying Value]]&gt;=((2/3)*MAX([1]!Tabla1[Total Buying Value])),"Grande",IF([1]!Tabla1[[#This Row],[Total Buying Value]]&lt;=((1/3)*MAX([1]!Tabla1[Total Buying Value])),"Pequeña","Mediana"))</f>
        <v>Mediana</v>
      </c>
      <c r="V379" s="12" t="b">
        <f t="shared" si="39"/>
        <v>1</v>
      </c>
      <c r="W379" s="25" t="str">
        <f t="shared" si="40"/>
        <v>May2022</v>
      </c>
      <c r="X379" s="25" t="str">
        <f t="shared" si="41"/>
        <v>44711P0005</v>
      </c>
      <c r="AA379" s="5"/>
      <c r="AK379" s="3"/>
    </row>
    <row r="380" spans="1:37">
      <c r="A380" s="34">
        <v>44715</v>
      </c>
      <c r="B380" s="25" t="s">
        <v>45</v>
      </c>
      <c r="C380" s="35">
        <v>14</v>
      </c>
      <c r="D380" s="25" t="s">
        <v>71</v>
      </c>
      <c r="E380" s="25" t="s">
        <v>71</v>
      </c>
      <c r="F380" s="36">
        <v>0.03</v>
      </c>
      <c r="G380" s="25" t="s">
        <v>96</v>
      </c>
      <c r="H380" s="25" t="s">
        <v>119</v>
      </c>
      <c r="I380" s="12" t="s">
        <v>123</v>
      </c>
      <c r="J380" s="24">
        <v>83</v>
      </c>
      <c r="K380" s="24">
        <v>94.62</v>
      </c>
      <c r="L380" s="24">
        <v>1162</v>
      </c>
      <c r="M380" s="24">
        <v>1324.68</v>
      </c>
      <c r="N380" s="35">
        <v>3</v>
      </c>
      <c r="O380" s="25" t="s">
        <v>131</v>
      </c>
      <c r="P380" s="12">
        <v>2022</v>
      </c>
      <c r="Q380" s="23">
        <f t="shared" si="35"/>
        <v>39.740400000000001</v>
      </c>
      <c r="R380" s="24">
        <f t="shared" si="36"/>
        <v>11.620000000000005</v>
      </c>
      <c r="S380" s="24">
        <f t="shared" si="37"/>
        <v>162.68000000000006</v>
      </c>
      <c r="T380" s="36">
        <f t="shared" si="38"/>
        <v>0.1228070175438597</v>
      </c>
      <c r="U380" s="25" t="str">
        <f>IF([1]!Tabla1[[#This Row],[Total Buying Value]]&gt;=((2/3)*MAX([1]!Tabla1[Total Buying Value])),"Grande",IF([1]!Tabla1[[#This Row],[Total Buying Value]]&lt;=((1/3)*MAX([1]!Tabla1[Total Buying Value])),"Pequeña","Mediana"))</f>
        <v>Pequeña</v>
      </c>
      <c r="V380" s="12" t="b">
        <f t="shared" si="39"/>
        <v>0</v>
      </c>
      <c r="W380" s="25" t="str">
        <f t="shared" si="40"/>
        <v>Jun2022</v>
      </c>
      <c r="X380" s="25" t="str">
        <f t="shared" si="41"/>
        <v>44715P0008</v>
      </c>
      <c r="AA380" s="5"/>
      <c r="AK380" s="3"/>
    </row>
    <row r="381" spans="1:37">
      <c r="A381" s="31">
        <v>44722</v>
      </c>
      <c r="B381" s="21" t="s">
        <v>53</v>
      </c>
      <c r="C381" s="32">
        <v>8</v>
      </c>
      <c r="D381" s="21" t="s">
        <v>68</v>
      </c>
      <c r="E381" s="21" t="s">
        <v>71</v>
      </c>
      <c r="F381" s="33">
        <v>0.32</v>
      </c>
      <c r="G381" s="21" t="s">
        <v>105</v>
      </c>
      <c r="H381" s="21" t="s">
        <v>121</v>
      </c>
      <c r="I381" s="22" t="s">
        <v>125</v>
      </c>
      <c r="J381" s="20">
        <v>37</v>
      </c>
      <c r="K381" s="20">
        <v>41.81</v>
      </c>
      <c r="L381" s="20">
        <v>296</v>
      </c>
      <c r="M381" s="20">
        <v>334.48</v>
      </c>
      <c r="N381" s="32">
        <v>10</v>
      </c>
      <c r="O381" s="21" t="s">
        <v>131</v>
      </c>
      <c r="P381" s="22">
        <v>2022</v>
      </c>
      <c r="Q381" s="19">
        <f t="shared" si="35"/>
        <v>107.03360000000001</v>
      </c>
      <c r="R381" s="20">
        <f t="shared" si="36"/>
        <v>4.8100000000000023</v>
      </c>
      <c r="S381" s="20">
        <f t="shared" si="37"/>
        <v>38.480000000000018</v>
      </c>
      <c r="T381" s="33">
        <f t="shared" si="38"/>
        <v>0.11504424778761067</v>
      </c>
      <c r="U381" s="21" t="str">
        <f>IF([1]!Tabla1[[#This Row],[Total Buying Value]]&gt;=((2/3)*MAX([1]!Tabla1[Total Buying Value])),"Grande",IF([1]!Tabla1[[#This Row],[Total Buying Value]]&lt;=((1/3)*MAX([1]!Tabla1[Total Buying Value])),"Pequeña","Mediana"))</f>
        <v>Pequeña</v>
      </c>
      <c r="V381" s="22" t="b">
        <f t="shared" si="39"/>
        <v>0</v>
      </c>
      <c r="W381" s="21" t="str">
        <f t="shared" si="40"/>
        <v>Jun2022</v>
      </c>
      <c r="X381" s="21" t="str">
        <f t="shared" si="41"/>
        <v>44722P0028</v>
      </c>
      <c r="AA381" s="5"/>
      <c r="AK381" s="3"/>
    </row>
    <row r="382" spans="1:37">
      <c r="A382" s="34">
        <v>44723</v>
      </c>
      <c r="B382" s="25" t="s">
        <v>54</v>
      </c>
      <c r="C382" s="35">
        <v>13</v>
      </c>
      <c r="D382" s="25" t="s">
        <v>71</v>
      </c>
      <c r="E382" s="25" t="s">
        <v>138</v>
      </c>
      <c r="F382" s="36">
        <v>0.53</v>
      </c>
      <c r="G382" s="25" t="s">
        <v>106</v>
      </c>
      <c r="H382" s="25" t="s">
        <v>118</v>
      </c>
      <c r="I382" s="12" t="s">
        <v>125</v>
      </c>
      <c r="J382" s="24">
        <v>37</v>
      </c>
      <c r="K382" s="24">
        <v>42.55</v>
      </c>
      <c r="L382" s="24">
        <v>481</v>
      </c>
      <c r="M382" s="24">
        <v>553.15</v>
      </c>
      <c r="N382" s="35">
        <v>11</v>
      </c>
      <c r="O382" s="25" t="s">
        <v>131</v>
      </c>
      <c r="P382" s="12">
        <v>2022</v>
      </c>
      <c r="Q382" s="23">
        <f t="shared" si="35"/>
        <v>293.16950000000003</v>
      </c>
      <c r="R382" s="24">
        <f t="shared" si="36"/>
        <v>5.5499999999999972</v>
      </c>
      <c r="S382" s="24">
        <f t="shared" si="37"/>
        <v>72.149999999999963</v>
      </c>
      <c r="T382" s="36">
        <f t="shared" si="38"/>
        <v>0.13043478260869559</v>
      </c>
      <c r="U382" s="25" t="str">
        <f>IF([1]!Tabla1[[#This Row],[Total Buying Value]]&gt;=((2/3)*MAX([1]!Tabla1[Total Buying Value])),"Grande",IF([1]!Tabla1[[#This Row],[Total Buying Value]]&lt;=((1/3)*MAX([1]!Tabla1[Total Buying Value])),"Pequeña","Mediana"))</f>
        <v>Mediana</v>
      </c>
      <c r="V382" s="12" t="b">
        <f t="shared" si="39"/>
        <v>1</v>
      </c>
      <c r="W382" s="25" t="str">
        <f t="shared" si="40"/>
        <v>Jun2022</v>
      </c>
      <c r="X382" s="25" t="str">
        <f t="shared" si="41"/>
        <v>44723P0039</v>
      </c>
      <c r="AA382" s="5"/>
      <c r="AK382" s="3"/>
    </row>
    <row r="383" spans="1:37">
      <c r="A383" s="31">
        <v>44723</v>
      </c>
      <c r="B383" s="21" t="s">
        <v>52</v>
      </c>
      <c r="C383" s="32">
        <v>6</v>
      </c>
      <c r="D383" s="21" t="s">
        <v>70</v>
      </c>
      <c r="E383" s="21" t="s">
        <v>71</v>
      </c>
      <c r="F383" s="33">
        <v>0.26</v>
      </c>
      <c r="G383" s="21" t="s">
        <v>104</v>
      </c>
      <c r="H383" s="21" t="s">
        <v>117</v>
      </c>
      <c r="I383" s="22" t="s">
        <v>122</v>
      </c>
      <c r="J383" s="20">
        <v>126</v>
      </c>
      <c r="K383" s="20">
        <v>162.54</v>
      </c>
      <c r="L383" s="20">
        <v>756</v>
      </c>
      <c r="M383" s="20">
        <v>975.24</v>
      </c>
      <c r="N383" s="32">
        <v>11</v>
      </c>
      <c r="O383" s="21" t="s">
        <v>131</v>
      </c>
      <c r="P383" s="22">
        <v>2022</v>
      </c>
      <c r="Q383" s="19">
        <f t="shared" si="35"/>
        <v>253.56240000000003</v>
      </c>
      <c r="R383" s="20">
        <f t="shared" si="36"/>
        <v>36.539999999999992</v>
      </c>
      <c r="S383" s="20">
        <f t="shared" si="37"/>
        <v>219.23999999999995</v>
      </c>
      <c r="T383" s="33">
        <f t="shared" si="38"/>
        <v>0.22480620155038755</v>
      </c>
      <c r="U383" s="21" t="str">
        <f>IF([1]!Tabla1[[#This Row],[Total Buying Value]]&gt;=((2/3)*MAX([1]!Tabla1[Total Buying Value])),"Grande",IF([1]!Tabla1[[#This Row],[Total Buying Value]]&lt;=((1/3)*MAX([1]!Tabla1[Total Buying Value])),"Pequeña","Mediana"))</f>
        <v>Pequeña</v>
      </c>
      <c r="V383" s="22" t="b">
        <f t="shared" si="39"/>
        <v>0</v>
      </c>
      <c r="W383" s="21" t="str">
        <f t="shared" si="40"/>
        <v>Jun2022</v>
      </c>
      <c r="X383" s="21" t="str">
        <f t="shared" si="41"/>
        <v>44723P0021</v>
      </c>
      <c r="AA383" s="5"/>
      <c r="AK383" s="3"/>
    </row>
    <row r="384" spans="1:37">
      <c r="A384" s="34">
        <v>44725</v>
      </c>
      <c r="B384" s="25" t="s">
        <v>62</v>
      </c>
      <c r="C384" s="35">
        <v>6</v>
      </c>
      <c r="D384" s="25" t="s">
        <v>70</v>
      </c>
      <c r="E384" s="25" t="s">
        <v>138</v>
      </c>
      <c r="F384" s="36">
        <v>0.23</v>
      </c>
      <c r="G384" s="25" t="s">
        <v>115</v>
      </c>
      <c r="H384" s="25" t="s">
        <v>121</v>
      </c>
      <c r="I384" s="12" t="s">
        <v>125</v>
      </c>
      <c r="J384" s="24">
        <v>18</v>
      </c>
      <c r="K384" s="24">
        <v>24.66</v>
      </c>
      <c r="L384" s="24">
        <v>108</v>
      </c>
      <c r="M384" s="24">
        <v>147.96</v>
      </c>
      <c r="N384" s="35">
        <v>13</v>
      </c>
      <c r="O384" s="25" t="s">
        <v>131</v>
      </c>
      <c r="P384" s="12">
        <v>2022</v>
      </c>
      <c r="Q384" s="23">
        <f t="shared" si="35"/>
        <v>34.030800000000006</v>
      </c>
      <c r="R384" s="24">
        <f t="shared" si="36"/>
        <v>6.66</v>
      </c>
      <c r="S384" s="24">
        <f t="shared" si="37"/>
        <v>39.96</v>
      </c>
      <c r="T384" s="36">
        <f t="shared" si="38"/>
        <v>0.27007299270072993</v>
      </c>
      <c r="U384" s="25" t="str">
        <f>IF([1]!Tabla1[[#This Row],[Total Buying Value]]&gt;=((2/3)*MAX([1]!Tabla1[Total Buying Value])),"Grande",IF([1]!Tabla1[[#This Row],[Total Buying Value]]&lt;=((1/3)*MAX([1]!Tabla1[Total Buying Value])),"Pequeña","Mediana"))</f>
        <v>Pequeña</v>
      </c>
      <c r="V384" s="12" t="b">
        <f t="shared" si="39"/>
        <v>1</v>
      </c>
      <c r="W384" s="25" t="str">
        <f t="shared" si="40"/>
        <v>Jun2022</v>
      </c>
      <c r="X384" s="25" t="str">
        <f t="shared" si="41"/>
        <v>44725P0026</v>
      </c>
      <c r="AA384" s="5"/>
      <c r="AK384" s="3"/>
    </row>
    <row r="385" spans="1:37">
      <c r="A385" s="31">
        <v>44727</v>
      </c>
      <c r="B385" s="21" t="s">
        <v>30</v>
      </c>
      <c r="C385" s="32">
        <v>15</v>
      </c>
      <c r="D385" s="21" t="s">
        <v>68</v>
      </c>
      <c r="E385" s="21" t="s">
        <v>71</v>
      </c>
      <c r="F385" s="33">
        <v>0.31</v>
      </c>
      <c r="G385" s="21" t="s">
        <v>80</v>
      </c>
      <c r="H385" s="21" t="s">
        <v>118</v>
      </c>
      <c r="I385" s="22" t="s">
        <v>122</v>
      </c>
      <c r="J385" s="20">
        <v>120</v>
      </c>
      <c r="K385" s="20">
        <v>162</v>
      </c>
      <c r="L385" s="20">
        <v>1800</v>
      </c>
      <c r="M385" s="20">
        <v>2430</v>
      </c>
      <c r="N385" s="32">
        <v>15</v>
      </c>
      <c r="O385" s="21" t="s">
        <v>131</v>
      </c>
      <c r="P385" s="22">
        <v>2022</v>
      </c>
      <c r="Q385" s="19">
        <f t="shared" si="35"/>
        <v>753.3</v>
      </c>
      <c r="R385" s="20">
        <f t="shared" si="36"/>
        <v>42</v>
      </c>
      <c r="S385" s="20">
        <f t="shared" si="37"/>
        <v>630</v>
      </c>
      <c r="T385" s="33">
        <f t="shared" si="38"/>
        <v>0.25925925925925924</v>
      </c>
      <c r="U385" s="21" t="str">
        <f>IF([1]!Tabla1[[#This Row],[Total Buying Value]]&gt;=((2/3)*MAX([1]!Tabla1[Total Buying Value])),"Grande",IF([1]!Tabla1[[#This Row],[Total Buying Value]]&lt;=((1/3)*MAX([1]!Tabla1[Total Buying Value])),"Pequeña","Mediana"))</f>
        <v>Mediana</v>
      </c>
      <c r="V385" s="22" t="b">
        <f t="shared" si="39"/>
        <v>0</v>
      </c>
      <c r="W385" s="21" t="str">
        <f t="shared" si="40"/>
        <v>Jun2022</v>
      </c>
      <c r="X385" s="21" t="str">
        <f t="shared" si="41"/>
        <v>44727P0042</v>
      </c>
      <c r="AA385" s="5"/>
      <c r="AK385" s="3"/>
    </row>
    <row r="386" spans="1:37">
      <c r="A386" s="34">
        <v>44728</v>
      </c>
      <c r="B386" s="25" t="s">
        <v>39</v>
      </c>
      <c r="C386" s="35">
        <v>15</v>
      </c>
      <c r="D386" s="25" t="s">
        <v>71</v>
      </c>
      <c r="E386" s="25" t="s">
        <v>138</v>
      </c>
      <c r="F386" s="36">
        <v>0.26</v>
      </c>
      <c r="G386" s="25" t="s">
        <v>89</v>
      </c>
      <c r="H386" s="25" t="s">
        <v>121</v>
      </c>
      <c r="I386" s="12" t="s">
        <v>124</v>
      </c>
      <c r="J386" s="24">
        <v>47</v>
      </c>
      <c r="K386" s="24">
        <v>53.11</v>
      </c>
      <c r="L386" s="24">
        <v>705</v>
      </c>
      <c r="M386" s="24">
        <v>796.65</v>
      </c>
      <c r="N386" s="35">
        <v>16</v>
      </c>
      <c r="O386" s="25" t="s">
        <v>131</v>
      </c>
      <c r="P386" s="12">
        <v>2022</v>
      </c>
      <c r="Q386" s="23">
        <f t="shared" ref="Q386:Q449" si="42">F386*M386</f>
        <v>207.12899999999999</v>
      </c>
      <c r="R386" s="24">
        <f t="shared" ref="R386:R449" si="43">K386-J386</f>
        <v>6.1099999999999994</v>
      </c>
      <c r="S386" s="24">
        <f t="shared" ref="S386:S449" si="44">R386*C386</f>
        <v>91.649999999999991</v>
      </c>
      <c r="T386" s="36">
        <f t="shared" ref="T386:T449" si="45">IFERROR(S386/M386,0)</f>
        <v>0.11504424778761062</v>
      </c>
      <c r="U386" s="25" t="str">
        <f>IF([1]!Tabla1[[#This Row],[Total Buying Value]]&gt;=((2/3)*MAX([1]!Tabla1[Total Buying Value])),"Grande",IF([1]!Tabla1[[#This Row],[Total Buying Value]]&lt;=((1/3)*MAX([1]!Tabla1[Total Buying Value])),"Pequeña","Mediana"))</f>
        <v>Pequeña</v>
      </c>
      <c r="V386" s="12" t="b">
        <f t="shared" ref="V386:V449" si="46">IF(E386="CASH",TRUE,FALSE)</f>
        <v>1</v>
      </c>
      <c r="W386" s="25" t="str">
        <f t="shared" ref="W386:W449" si="47">_xlfn.CONCAT(O386,P386)</f>
        <v>Jun2022</v>
      </c>
      <c r="X386" s="25" t="str">
        <f t="shared" ref="X386:X449" si="48">_xlfn.CONCAT(A386,B386)</f>
        <v>44728P0029</v>
      </c>
      <c r="AA386" s="5"/>
      <c r="AK386" s="3"/>
    </row>
    <row r="387" spans="1:37">
      <c r="A387" s="31">
        <v>44731</v>
      </c>
      <c r="B387" s="21" t="s">
        <v>49</v>
      </c>
      <c r="C387" s="32">
        <v>8</v>
      </c>
      <c r="D387" s="21" t="s">
        <v>70</v>
      </c>
      <c r="E387" s="21" t="s">
        <v>138</v>
      </c>
      <c r="F387" s="33">
        <v>0.28999999999999998</v>
      </c>
      <c r="G387" s="21" t="s">
        <v>101</v>
      </c>
      <c r="H387" s="21" t="s">
        <v>119</v>
      </c>
      <c r="I387" s="22" t="s">
        <v>123</v>
      </c>
      <c r="J387" s="20">
        <v>105</v>
      </c>
      <c r="K387" s="20">
        <v>142.80000000000001</v>
      </c>
      <c r="L387" s="20">
        <v>840</v>
      </c>
      <c r="M387" s="20">
        <v>1142.4000000000001</v>
      </c>
      <c r="N387" s="32">
        <v>19</v>
      </c>
      <c r="O387" s="21" t="s">
        <v>131</v>
      </c>
      <c r="P387" s="22">
        <v>2022</v>
      </c>
      <c r="Q387" s="19">
        <f t="shared" si="42"/>
        <v>331.29599999999999</v>
      </c>
      <c r="R387" s="20">
        <f t="shared" si="43"/>
        <v>37.800000000000011</v>
      </c>
      <c r="S387" s="20">
        <f t="shared" si="44"/>
        <v>302.40000000000009</v>
      </c>
      <c r="T387" s="33">
        <f t="shared" si="45"/>
        <v>0.26470588235294124</v>
      </c>
      <c r="U387" s="21" t="str">
        <f>IF([1]!Tabla1[[#This Row],[Total Buying Value]]&gt;=((2/3)*MAX([1]!Tabla1[Total Buying Value])),"Grande",IF([1]!Tabla1[[#This Row],[Total Buying Value]]&lt;=((1/3)*MAX([1]!Tabla1[Total Buying Value])),"Pequeña","Mediana"))</f>
        <v>Grande</v>
      </c>
      <c r="V387" s="22" t="b">
        <f t="shared" si="46"/>
        <v>1</v>
      </c>
      <c r="W387" s="21" t="str">
        <f t="shared" si="47"/>
        <v>Jun2022</v>
      </c>
      <c r="X387" s="21" t="str">
        <f t="shared" si="48"/>
        <v>44731P0002</v>
      </c>
      <c r="AA387" s="5"/>
      <c r="AK387" s="3"/>
    </row>
    <row r="388" spans="1:37">
      <c r="A388" s="34">
        <v>44733</v>
      </c>
      <c r="B388" s="25" t="s">
        <v>59</v>
      </c>
      <c r="C388" s="35">
        <v>14</v>
      </c>
      <c r="D388" s="25" t="s">
        <v>70</v>
      </c>
      <c r="E388" s="25" t="s">
        <v>138</v>
      </c>
      <c r="F388" s="36">
        <v>0.25</v>
      </c>
      <c r="G388" s="25" t="s">
        <v>111</v>
      </c>
      <c r="H388" s="25" t="s">
        <v>120</v>
      </c>
      <c r="I388" s="12" t="s">
        <v>122</v>
      </c>
      <c r="J388" s="24">
        <v>134</v>
      </c>
      <c r="K388" s="24">
        <v>156.78</v>
      </c>
      <c r="L388" s="24">
        <v>1876</v>
      </c>
      <c r="M388" s="24">
        <v>2194.92</v>
      </c>
      <c r="N388" s="35">
        <v>21</v>
      </c>
      <c r="O388" s="25" t="s">
        <v>131</v>
      </c>
      <c r="P388" s="12">
        <v>2022</v>
      </c>
      <c r="Q388" s="23">
        <f t="shared" si="42"/>
        <v>548.73</v>
      </c>
      <c r="R388" s="24">
        <f t="shared" si="43"/>
        <v>22.78</v>
      </c>
      <c r="S388" s="24">
        <f t="shared" si="44"/>
        <v>318.92</v>
      </c>
      <c r="T388" s="36">
        <f t="shared" si="45"/>
        <v>0.14529914529914531</v>
      </c>
      <c r="U388" s="25" t="str">
        <f>IF([1]!Tabla1[[#This Row],[Total Buying Value]]&gt;=((2/3)*MAX([1]!Tabla1[Total Buying Value])),"Grande",IF([1]!Tabla1[[#This Row],[Total Buying Value]]&lt;=((1/3)*MAX([1]!Tabla1[Total Buying Value])),"Pequeña","Mediana"))</f>
        <v>Pequeña</v>
      </c>
      <c r="V388" s="12" t="b">
        <f t="shared" si="46"/>
        <v>1</v>
      </c>
      <c r="W388" s="25" t="str">
        <f t="shared" si="47"/>
        <v>Jun2022</v>
      </c>
      <c r="X388" s="25" t="str">
        <f t="shared" si="48"/>
        <v>44733P0017</v>
      </c>
      <c r="AA388" s="5"/>
      <c r="AK388" s="3"/>
    </row>
    <row r="389" spans="1:37">
      <c r="A389" s="34">
        <v>44734</v>
      </c>
      <c r="B389" s="25" t="s">
        <v>36</v>
      </c>
      <c r="C389" s="35">
        <v>4</v>
      </c>
      <c r="D389" s="25" t="s">
        <v>70</v>
      </c>
      <c r="E389" s="25" t="s">
        <v>138</v>
      </c>
      <c r="F389" s="36">
        <v>0.45</v>
      </c>
      <c r="G389" s="25" t="s">
        <v>86</v>
      </c>
      <c r="H389" s="25" t="s">
        <v>119</v>
      </c>
      <c r="I389" s="12" t="s">
        <v>123</v>
      </c>
      <c r="J389" s="24">
        <v>98</v>
      </c>
      <c r="K389" s="24">
        <v>103.88</v>
      </c>
      <c r="L389" s="24">
        <v>392</v>
      </c>
      <c r="M389" s="24">
        <v>415.52</v>
      </c>
      <c r="N389" s="35">
        <v>22</v>
      </c>
      <c r="O389" s="25" t="s">
        <v>131</v>
      </c>
      <c r="P389" s="12">
        <v>2022</v>
      </c>
      <c r="Q389" s="23">
        <f t="shared" si="42"/>
        <v>186.98400000000001</v>
      </c>
      <c r="R389" s="24">
        <f t="shared" si="43"/>
        <v>5.8799999999999955</v>
      </c>
      <c r="S389" s="24">
        <f t="shared" si="44"/>
        <v>23.519999999999982</v>
      </c>
      <c r="T389" s="36">
        <f t="shared" si="45"/>
        <v>5.660377358490562E-2</v>
      </c>
      <c r="U389" s="25" t="str">
        <f>IF([1]!Tabla1[[#This Row],[Total Buying Value]]&gt;=((2/3)*MAX([1]!Tabla1[Total Buying Value])),"Grande",IF([1]!Tabla1[[#This Row],[Total Buying Value]]&lt;=((1/3)*MAX([1]!Tabla1[Total Buying Value])),"Pequeña","Mediana"))</f>
        <v>Grande</v>
      </c>
      <c r="V389" s="12" t="b">
        <f t="shared" si="46"/>
        <v>1</v>
      </c>
      <c r="W389" s="25" t="str">
        <f t="shared" si="47"/>
        <v>Jun2022</v>
      </c>
      <c r="X389" s="25" t="str">
        <f t="shared" si="48"/>
        <v>44734P0001</v>
      </c>
      <c r="AA389" s="5"/>
      <c r="AK389" s="3"/>
    </row>
    <row r="390" spans="1:37">
      <c r="A390" s="31">
        <v>44734</v>
      </c>
      <c r="B390" s="21" t="s">
        <v>37</v>
      </c>
      <c r="C390" s="32">
        <v>10</v>
      </c>
      <c r="D390" s="21" t="s">
        <v>71</v>
      </c>
      <c r="E390" s="21" t="s">
        <v>138</v>
      </c>
      <c r="F390" s="33">
        <v>0.16</v>
      </c>
      <c r="G390" s="21" t="s">
        <v>87</v>
      </c>
      <c r="H390" s="21" t="s">
        <v>118</v>
      </c>
      <c r="I390" s="22" t="s">
        <v>123</v>
      </c>
      <c r="J390" s="20">
        <v>90</v>
      </c>
      <c r="K390" s="20">
        <v>115.2</v>
      </c>
      <c r="L390" s="20">
        <v>900</v>
      </c>
      <c r="M390" s="20">
        <v>1152</v>
      </c>
      <c r="N390" s="32">
        <v>22</v>
      </c>
      <c r="O390" s="21" t="s">
        <v>131</v>
      </c>
      <c r="P390" s="22">
        <v>2022</v>
      </c>
      <c r="Q390" s="19">
        <f t="shared" si="42"/>
        <v>184.32</v>
      </c>
      <c r="R390" s="20">
        <f t="shared" si="43"/>
        <v>25.200000000000003</v>
      </c>
      <c r="S390" s="20">
        <f t="shared" si="44"/>
        <v>252.00000000000003</v>
      </c>
      <c r="T390" s="33">
        <f t="shared" si="45"/>
        <v>0.21875000000000003</v>
      </c>
      <c r="U390" s="21" t="str">
        <f>IF([1]!Tabla1[[#This Row],[Total Buying Value]]&gt;=((2/3)*MAX([1]!Tabla1[Total Buying Value])),"Grande",IF([1]!Tabla1[[#This Row],[Total Buying Value]]&lt;=((1/3)*MAX([1]!Tabla1[Total Buying Value])),"Pequeña","Mediana"))</f>
        <v>Mediana</v>
      </c>
      <c r="V390" s="22" t="b">
        <f t="shared" si="46"/>
        <v>1</v>
      </c>
      <c r="W390" s="21" t="str">
        <f t="shared" si="47"/>
        <v>Jun2022</v>
      </c>
      <c r="X390" s="21" t="str">
        <f t="shared" si="48"/>
        <v>44734P0040</v>
      </c>
      <c r="AA390" s="5"/>
      <c r="AK390" s="3"/>
    </row>
    <row r="391" spans="1:37">
      <c r="A391" s="31">
        <v>44735</v>
      </c>
      <c r="B391" s="21" t="s">
        <v>23</v>
      </c>
      <c r="C391" s="32">
        <v>8</v>
      </c>
      <c r="D391" s="21" t="s">
        <v>70</v>
      </c>
      <c r="E391" s="21" t="s">
        <v>71</v>
      </c>
      <c r="F391" s="33">
        <v>0.2</v>
      </c>
      <c r="G391" s="21" t="s">
        <v>76</v>
      </c>
      <c r="H391" s="21" t="s">
        <v>119</v>
      </c>
      <c r="I391" s="22" t="s">
        <v>124</v>
      </c>
      <c r="J391" s="20">
        <v>44</v>
      </c>
      <c r="K391" s="20">
        <v>48.84</v>
      </c>
      <c r="L391" s="20">
        <v>352</v>
      </c>
      <c r="M391" s="20">
        <v>390.72</v>
      </c>
      <c r="N391" s="32">
        <v>23</v>
      </c>
      <c r="O391" s="21" t="s">
        <v>131</v>
      </c>
      <c r="P391" s="22">
        <v>2022</v>
      </c>
      <c r="Q391" s="19">
        <f t="shared" si="42"/>
        <v>78.144000000000005</v>
      </c>
      <c r="R391" s="20">
        <f t="shared" si="43"/>
        <v>4.8400000000000034</v>
      </c>
      <c r="S391" s="20">
        <f t="shared" si="44"/>
        <v>38.720000000000027</v>
      </c>
      <c r="T391" s="33">
        <f t="shared" si="45"/>
        <v>9.9099099099099155E-2</v>
      </c>
      <c r="U391" s="21" t="str">
        <f>IF([1]!Tabla1[[#This Row],[Total Buying Value]]&gt;=((2/3)*MAX([1]!Tabla1[Total Buying Value])),"Grande",IF([1]!Tabla1[[#This Row],[Total Buying Value]]&lt;=((1/3)*MAX([1]!Tabla1[Total Buying Value])),"Pequeña","Mediana"))</f>
        <v>Mediana</v>
      </c>
      <c r="V391" s="22" t="b">
        <f t="shared" si="46"/>
        <v>0</v>
      </c>
      <c r="W391" s="21" t="str">
        <f t="shared" si="47"/>
        <v>Jun2022</v>
      </c>
      <c r="X391" s="21" t="str">
        <f t="shared" si="48"/>
        <v>44735P0004</v>
      </c>
      <c r="AA391" s="5"/>
      <c r="AK391" s="3"/>
    </row>
    <row r="392" spans="1:37">
      <c r="A392" s="34">
        <v>44736</v>
      </c>
      <c r="B392" s="25" t="s">
        <v>50</v>
      </c>
      <c r="C392" s="35">
        <v>7</v>
      </c>
      <c r="D392" s="25" t="s">
        <v>70</v>
      </c>
      <c r="E392" s="25" t="s">
        <v>138</v>
      </c>
      <c r="F392" s="36">
        <v>0.01</v>
      </c>
      <c r="G392" s="25" t="s">
        <v>102</v>
      </c>
      <c r="H392" s="25" t="s">
        <v>120</v>
      </c>
      <c r="I392" s="12" t="s">
        <v>125</v>
      </c>
      <c r="J392" s="24">
        <v>37</v>
      </c>
      <c r="K392" s="24">
        <v>49.21</v>
      </c>
      <c r="L392" s="24">
        <v>259</v>
      </c>
      <c r="M392" s="24">
        <v>344.47</v>
      </c>
      <c r="N392" s="35">
        <v>24</v>
      </c>
      <c r="O392" s="25" t="s">
        <v>131</v>
      </c>
      <c r="P392" s="12">
        <v>2022</v>
      </c>
      <c r="Q392" s="23">
        <f t="shared" si="42"/>
        <v>3.4447000000000005</v>
      </c>
      <c r="R392" s="24">
        <f t="shared" si="43"/>
        <v>12.21</v>
      </c>
      <c r="S392" s="24">
        <f t="shared" si="44"/>
        <v>85.47</v>
      </c>
      <c r="T392" s="36">
        <f t="shared" si="45"/>
        <v>0.24812030075187969</v>
      </c>
      <c r="U392" s="25" t="str">
        <f>IF([1]!Tabla1[[#This Row],[Total Buying Value]]&gt;=((2/3)*MAX([1]!Tabla1[Total Buying Value])),"Grande",IF([1]!Tabla1[[#This Row],[Total Buying Value]]&lt;=((1/3)*MAX([1]!Tabla1[Total Buying Value])),"Pequeña","Mediana"))</f>
        <v>Pequeña</v>
      </c>
      <c r="V392" s="12" t="b">
        <f t="shared" si="46"/>
        <v>1</v>
      </c>
      <c r="W392" s="25" t="str">
        <f t="shared" si="47"/>
        <v>Jun2022</v>
      </c>
      <c r="X392" s="25" t="str">
        <f t="shared" si="48"/>
        <v>44736P0018</v>
      </c>
      <c r="AA392" s="5"/>
      <c r="AK392" s="3"/>
    </row>
    <row r="393" spans="1:37">
      <c r="A393" s="31">
        <v>44737</v>
      </c>
      <c r="B393" s="21" t="s">
        <v>55</v>
      </c>
      <c r="C393" s="32">
        <v>7</v>
      </c>
      <c r="D393" s="21" t="s">
        <v>71</v>
      </c>
      <c r="E393" s="21" t="s">
        <v>71</v>
      </c>
      <c r="F393" s="33">
        <v>0.31</v>
      </c>
      <c r="G393" s="21" t="s">
        <v>107</v>
      </c>
      <c r="H393" s="21" t="s">
        <v>120</v>
      </c>
      <c r="I393" s="22" t="s">
        <v>123</v>
      </c>
      <c r="J393" s="20">
        <v>73</v>
      </c>
      <c r="K393" s="20">
        <v>94.17</v>
      </c>
      <c r="L393" s="20">
        <v>511</v>
      </c>
      <c r="M393" s="20">
        <v>659.19</v>
      </c>
      <c r="N393" s="32">
        <v>25</v>
      </c>
      <c r="O393" s="21" t="s">
        <v>131</v>
      </c>
      <c r="P393" s="22">
        <v>2022</v>
      </c>
      <c r="Q393" s="19">
        <f t="shared" si="42"/>
        <v>204.34890000000001</v>
      </c>
      <c r="R393" s="20">
        <f t="shared" si="43"/>
        <v>21.17</v>
      </c>
      <c r="S393" s="20">
        <f t="shared" si="44"/>
        <v>148.19</v>
      </c>
      <c r="T393" s="33">
        <f t="shared" si="45"/>
        <v>0.22480620155038758</v>
      </c>
      <c r="U393" s="21" t="str">
        <f>IF([1]!Tabla1[[#This Row],[Total Buying Value]]&gt;=((2/3)*MAX([1]!Tabla1[Total Buying Value])),"Grande",IF([1]!Tabla1[[#This Row],[Total Buying Value]]&lt;=((1/3)*MAX([1]!Tabla1[Total Buying Value])),"Pequeña","Mediana"))</f>
        <v>Pequeña</v>
      </c>
      <c r="V393" s="22" t="b">
        <f t="shared" si="46"/>
        <v>0</v>
      </c>
      <c r="W393" s="21" t="str">
        <f t="shared" si="47"/>
        <v>Jun2022</v>
      </c>
      <c r="X393" s="21" t="str">
        <f t="shared" si="48"/>
        <v>44737P0012</v>
      </c>
      <c r="AA393" s="5"/>
      <c r="AK393" s="3"/>
    </row>
    <row r="394" spans="1:37">
      <c r="A394" s="34">
        <v>44738</v>
      </c>
      <c r="B394" s="25" t="s">
        <v>33</v>
      </c>
      <c r="C394" s="35">
        <v>4</v>
      </c>
      <c r="D394" s="25" t="s">
        <v>70</v>
      </c>
      <c r="E394" s="25" t="s">
        <v>138</v>
      </c>
      <c r="F394" s="36">
        <v>0.5</v>
      </c>
      <c r="G394" s="25" t="s">
        <v>83</v>
      </c>
      <c r="H394" s="25" t="s">
        <v>121</v>
      </c>
      <c r="I394" s="12" t="s">
        <v>124</v>
      </c>
      <c r="J394" s="24">
        <v>55</v>
      </c>
      <c r="K394" s="24">
        <v>58.3</v>
      </c>
      <c r="L394" s="24">
        <v>220</v>
      </c>
      <c r="M394" s="24">
        <v>233.2</v>
      </c>
      <c r="N394" s="35">
        <v>26</v>
      </c>
      <c r="O394" s="25" t="s">
        <v>131</v>
      </c>
      <c r="P394" s="12">
        <v>2022</v>
      </c>
      <c r="Q394" s="23">
        <f t="shared" si="42"/>
        <v>116.6</v>
      </c>
      <c r="R394" s="24">
        <f t="shared" si="43"/>
        <v>3.2999999999999972</v>
      </c>
      <c r="S394" s="24">
        <f t="shared" si="44"/>
        <v>13.199999999999989</v>
      </c>
      <c r="T394" s="36">
        <f t="shared" si="45"/>
        <v>5.6603773584905613E-2</v>
      </c>
      <c r="U394" s="25" t="str">
        <f>IF([1]!Tabla1[[#This Row],[Total Buying Value]]&gt;=((2/3)*MAX([1]!Tabla1[Total Buying Value])),"Grande",IF([1]!Tabla1[[#This Row],[Total Buying Value]]&lt;=((1/3)*MAX([1]!Tabla1[Total Buying Value])),"Pequeña","Mediana"))</f>
        <v>Pequeña</v>
      </c>
      <c r="V394" s="12" t="b">
        <f t="shared" si="46"/>
        <v>1</v>
      </c>
      <c r="W394" s="25" t="str">
        <f t="shared" si="47"/>
        <v>Jun2022</v>
      </c>
      <c r="X394" s="25" t="str">
        <f t="shared" si="48"/>
        <v>44738P0034</v>
      </c>
      <c r="AA394" s="5"/>
      <c r="AK394" s="3"/>
    </row>
    <row r="395" spans="1:37">
      <c r="A395" s="31">
        <v>44738</v>
      </c>
      <c r="B395" s="21" t="s">
        <v>43</v>
      </c>
      <c r="C395" s="32">
        <v>12</v>
      </c>
      <c r="D395" s="21" t="s">
        <v>70</v>
      </c>
      <c r="E395" s="21" t="s">
        <v>71</v>
      </c>
      <c r="F395" s="33">
        <v>0.2</v>
      </c>
      <c r="G395" s="21" t="s">
        <v>94</v>
      </c>
      <c r="H395" s="21" t="s">
        <v>118</v>
      </c>
      <c r="I395" s="22" t="s">
        <v>123</v>
      </c>
      <c r="J395" s="20">
        <v>67</v>
      </c>
      <c r="K395" s="20">
        <v>83.08</v>
      </c>
      <c r="L395" s="20">
        <v>804</v>
      </c>
      <c r="M395" s="20">
        <v>996.96</v>
      </c>
      <c r="N395" s="32">
        <v>26</v>
      </c>
      <c r="O395" s="21" t="s">
        <v>131</v>
      </c>
      <c r="P395" s="22">
        <v>2022</v>
      </c>
      <c r="Q395" s="19">
        <f t="shared" si="42"/>
        <v>199.39200000000002</v>
      </c>
      <c r="R395" s="20">
        <f t="shared" si="43"/>
        <v>16.079999999999998</v>
      </c>
      <c r="S395" s="20">
        <f t="shared" si="44"/>
        <v>192.95999999999998</v>
      </c>
      <c r="T395" s="33">
        <f t="shared" si="45"/>
        <v>0.19354838709677416</v>
      </c>
      <c r="U395" s="21" t="str">
        <f>IF([1]!Tabla1[[#This Row],[Total Buying Value]]&gt;=((2/3)*MAX([1]!Tabla1[Total Buying Value])),"Grande",IF([1]!Tabla1[[#This Row],[Total Buying Value]]&lt;=((1/3)*MAX([1]!Tabla1[Total Buying Value])),"Pequeña","Mediana"))</f>
        <v>Pequeña</v>
      </c>
      <c r="V395" s="22" t="b">
        <f t="shared" si="46"/>
        <v>0</v>
      </c>
      <c r="W395" s="21" t="str">
        <f t="shared" si="47"/>
        <v>Jun2022</v>
      </c>
      <c r="X395" s="21" t="str">
        <f t="shared" si="48"/>
        <v>44738P0043</v>
      </c>
      <c r="AA395" s="5"/>
      <c r="AK395" s="3"/>
    </row>
    <row r="396" spans="1:37">
      <c r="A396" s="34">
        <v>44745</v>
      </c>
      <c r="B396" s="25" t="s">
        <v>58</v>
      </c>
      <c r="C396" s="35">
        <v>15</v>
      </c>
      <c r="D396" s="25" t="s">
        <v>70</v>
      </c>
      <c r="E396" s="25" t="s">
        <v>138</v>
      </c>
      <c r="F396" s="36">
        <v>0.42</v>
      </c>
      <c r="G396" s="25" t="s">
        <v>110</v>
      </c>
      <c r="H396" s="25" t="s">
        <v>121</v>
      </c>
      <c r="I396" s="12" t="s">
        <v>123</v>
      </c>
      <c r="J396" s="24">
        <v>95</v>
      </c>
      <c r="K396" s="24">
        <v>119.7</v>
      </c>
      <c r="L396" s="24">
        <v>1425</v>
      </c>
      <c r="M396" s="24">
        <v>1795.5</v>
      </c>
      <c r="N396" s="35">
        <v>3</v>
      </c>
      <c r="O396" s="25" t="s">
        <v>132</v>
      </c>
      <c r="P396" s="12">
        <v>2022</v>
      </c>
      <c r="Q396" s="23">
        <f t="shared" si="42"/>
        <v>754.11</v>
      </c>
      <c r="R396" s="24">
        <f t="shared" si="43"/>
        <v>24.700000000000003</v>
      </c>
      <c r="S396" s="24">
        <f t="shared" si="44"/>
        <v>370.50000000000006</v>
      </c>
      <c r="T396" s="36">
        <f t="shared" si="45"/>
        <v>0.20634920634920639</v>
      </c>
      <c r="U396" s="25" t="str">
        <f>IF([1]!Tabla1[[#This Row],[Total Buying Value]]&gt;=((2/3)*MAX([1]!Tabla1[Total Buying Value])),"Grande",IF([1]!Tabla1[[#This Row],[Total Buying Value]]&lt;=((1/3)*MAX([1]!Tabla1[Total Buying Value])),"Pequeña","Mediana"))</f>
        <v>Pequeña</v>
      </c>
      <c r="V396" s="12" t="b">
        <f t="shared" si="46"/>
        <v>1</v>
      </c>
      <c r="W396" s="25" t="str">
        <f t="shared" si="47"/>
        <v>Jul2022</v>
      </c>
      <c r="X396" s="25" t="str">
        <f t="shared" si="48"/>
        <v>44745P0033</v>
      </c>
      <c r="AA396" s="5"/>
      <c r="AK396" s="3"/>
    </row>
    <row r="397" spans="1:37">
      <c r="A397" s="31">
        <v>44746</v>
      </c>
      <c r="B397" s="21" t="s">
        <v>56</v>
      </c>
      <c r="C397" s="32">
        <v>7</v>
      </c>
      <c r="D397" s="21" t="s">
        <v>70</v>
      </c>
      <c r="E397" s="21" t="s">
        <v>71</v>
      </c>
      <c r="F397" s="33">
        <v>0.35</v>
      </c>
      <c r="G397" s="21" t="s">
        <v>108</v>
      </c>
      <c r="H397" s="21" t="s">
        <v>119</v>
      </c>
      <c r="I397" s="22" t="s">
        <v>124</v>
      </c>
      <c r="J397" s="20">
        <v>43</v>
      </c>
      <c r="K397" s="20">
        <v>47.73</v>
      </c>
      <c r="L397" s="20">
        <v>301</v>
      </c>
      <c r="M397" s="20">
        <v>334.11</v>
      </c>
      <c r="N397" s="32">
        <v>4</v>
      </c>
      <c r="O397" s="21" t="s">
        <v>132</v>
      </c>
      <c r="P397" s="22">
        <v>2022</v>
      </c>
      <c r="Q397" s="19">
        <f t="shared" si="42"/>
        <v>116.93849999999999</v>
      </c>
      <c r="R397" s="20">
        <f t="shared" si="43"/>
        <v>4.7299999999999969</v>
      </c>
      <c r="S397" s="20">
        <f t="shared" si="44"/>
        <v>33.109999999999978</v>
      </c>
      <c r="T397" s="33">
        <f t="shared" si="45"/>
        <v>9.9099099099099031E-2</v>
      </c>
      <c r="U397" s="21" t="str">
        <f>IF([1]!Tabla1[[#This Row],[Total Buying Value]]&gt;=((2/3)*MAX([1]!Tabla1[Total Buying Value])),"Grande",IF([1]!Tabla1[[#This Row],[Total Buying Value]]&lt;=((1/3)*MAX([1]!Tabla1[Total Buying Value])),"Pequeña","Mediana"))</f>
        <v>Mediana</v>
      </c>
      <c r="V397" s="22" t="b">
        <f t="shared" si="46"/>
        <v>0</v>
      </c>
      <c r="W397" s="21" t="str">
        <f t="shared" si="47"/>
        <v>Jul2022</v>
      </c>
      <c r="X397" s="21" t="str">
        <f t="shared" si="48"/>
        <v>44746P0007</v>
      </c>
      <c r="AA397" s="5"/>
      <c r="AK397" s="3"/>
    </row>
    <row r="398" spans="1:37">
      <c r="A398" s="34">
        <v>44747</v>
      </c>
      <c r="B398" s="25" t="s">
        <v>27</v>
      </c>
      <c r="C398" s="35">
        <v>7</v>
      </c>
      <c r="D398" s="25" t="s">
        <v>71</v>
      </c>
      <c r="E398" s="25" t="s">
        <v>138</v>
      </c>
      <c r="F398" s="36">
        <v>0</v>
      </c>
      <c r="G398" s="25" t="s">
        <v>100</v>
      </c>
      <c r="H398" s="25" t="s">
        <v>117</v>
      </c>
      <c r="I398" s="12" t="s">
        <v>125</v>
      </c>
      <c r="J398" s="24">
        <v>7</v>
      </c>
      <c r="K398" s="24">
        <v>8.33</v>
      </c>
      <c r="L398" s="24">
        <v>49</v>
      </c>
      <c r="M398" s="24">
        <v>58.31</v>
      </c>
      <c r="N398" s="35">
        <v>5</v>
      </c>
      <c r="O398" s="25" t="s">
        <v>132</v>
      </c>
      <c r="P398" s="12">
        <v>2022</v>
      </c>
      <c r="Q398" s="23">
        <f t="shared" si="42"/>
        <v>0</v>
      </c>
      <c r="R398" s="24">
        <f t="shared" si="43"/>
        <v>1.33</v>
      </c>
      <c r="S398" s="24">
        <f t="shared" si="44"/>
        <v>9.31</v>
      </c>
      <c r="T398" s="36">
        <f t="shared" si="45"/>
        <v>0.1596638655462185</v>
      </c>
      <c r="U398" s="25" t="str">
        <f>IF([1]!Tabla1[[#This Row],[Total Buying Value]]&gt;=((2/3)*MAX([1]!Tabla1[Total Buying Value])),"Grande",IF([1]!Tabla1[[#This Row],[Total Buying Value]]&lt;=((1/3)*MAX([1]!Tabla1[Total Buying Value])),"Pequeña","Mediana"))</f>
        <v>Mediana</v>
      </c>
      <c r="V398" s="12" t="b">
        <f t="shared" si="46"/>
        <v>1</v>
      </c>
      <c r="W398" s="25" t="str">
        <f t="shared" si="47"/>
        <v>Jul2022</v>
      </c>
      <c r="X398" s="25" t="str">
        <f t="shared" si="48"/>
        <v>44747P0025</v>
      </c>
      <c r="AA398" s="5"/>
      <c r="AK398" s="3"/>
    </row>
    <row r="399" spans="1:37">
      <c r="A399" s="31">
        <v>44747</v>
      </c>
      <c r="B399" s="21" t="s">
        <v>47</v>
      </c>
      <c r="C399" s="32">
        <v>8</v>
      </c>
      <c r="D399" s="21" t="s">
        <v>70</v>
      </c>
      <c r="E399" s="21" t="s">
        <v>71</v>
      </c>
      <c r="F399" s="33">
        <v>0.34</v>
      </c>
      <c r="G399" s="21" t="s">
        <v>98</v>
      </c>
      <c r="H399" s="21" t="s">
        <v>120</v>
      </c>
      <c r="I399" s="22" t="s">
        <v>125</v>
      </c>
      <c r="J399" s="20">
        <v>12</v>
      </c>
      <c r="K399" s="20">
        <v>15.72</v>
      </c>
      <c r="L399" s="20">
        <v>96</v>
      </c>
      <c r="M399" s="20">
        <v>125.76</v>
      </c>
      <c r="N399" s="32">
        <v>5</v>
      </c>
      <c r="O399" s="21" t="s">
        <v>132</v>
      </c>
      <c r="P399" s="22">
        <v>2022</v>
      </c>
      <c r="Q399" s="19">
        <f t="shared" si="42"/>
        <v>42.758400000000002</v>
      </c>
      <c r="R399" s="20">
        <f t="shared" si="43"/>
        <v>3.7200000000000006</v>
      </c>
      <c r="S399" s="20">
        <f t="shared" si="44"/>
        <v>29.760000000000005</v>
      </c>
      <c r="T399" s="33">
        <f t="shared" si="45"/>
        <v>0.23664122137404583</v>
      </c>
      <c r="U399" s="21" t="str">
        <f>IF([1]!Tabla1[[#This Row],[Total Buying Value]]&gt;=((2/3)*MAX([1]!Tabla1[Total Buying Value])),"Grande",IF([1]!Tabla1[[#This Row],[Total Buying Value]]&lt;=((1/3)*MAX([1]!Tabla1[Total Buying Value])),"Pequeña","Mediana"))</f>
        <v>Pequeña</v>
      </c>
      <c r="V399" s="22" t="b">
        <f t="shared" si="46"/>
        <v>0</v>
      </c>
      <c r="W399" s="21" t="str">
        <f t="shared" si="47"/>
        <v>Jul2022</v>
      </c>
      <c r="X399" s="21" t="str">
        <f t="shared" si="48"/>
        <v>44747P0015</v>
      </c>
      <c r="AA399" s="5"/>
      <c r="AK399" s="3"/>
    </row>
    <row r="400" spans="1:37">
      <c r="A400" s="34">
        <v>44748</v>
      </c>
      <c r="B400" s="25" t="s">
        <v>61</v>
      </c>
      <c r="C400" s="35">
        <v>2</v>
      </c>
      <c r="D400" s="25" t="s">
        <v>70</v>
      </c>
      <c r="E400" s="25" t="s">
        <v>138</v>
      </c>
      <c r="F400" s="36">
        <v>0.02</v>
      </c>
      <c r="G400" s="25" t="s">
        <v>114</v>
      </c>
      <c r="H400" s="25" t="s">
        <v>118</v>
      </c>
      <c r="I400" s="12" t="s">
        <v>122</v>
      </c>
      <c r="J400" s="24">
        <v>138</v>
      </c>
      <c r="K400" s="24">
        <v>173.88</v>
      </c>
      <c r="L400" s="24">
        <v>276</v>
      </c>
      <c r="M400" s="24">
        <v>347.76</v>
      </c>
      <c r="N400" s="35">
        <v>6</v>
      </c>
      <c r="O400" s="25" t="s">
        <v>132</v>
      </c>
      <c r="P400" s="12">
        <v>2022</v>
      </c>
      <c r="Q400" s="23">
        <f t="shared" si="42"/>
        <v>6.9551999999999996</v>
      </c>
      <c r="R400" s="24">
        <f t="shared" si="43"/>
        <v>35.879999999999995</v>
      </c>
      <c r="S400" s="24">
        <f t="shared" si="44"/>
        <v>71.759999999999991</v>
      </c>
      <c r="T400" s="36">
        <f t="shared" si="45"/>
        <v>0.20634920634920634</v>
      </c>
      <c r="U400" s="25" t="str">
        <f>IF([1]!Tabla1[[#This Row],[Total Buying Value]]&gt;=((2/3)*MAX([1]!Tabla1[Total Buying Value])),"Grande",IF([1]!Tabla1[[#This Row],[Total Buying Value]]&lt;=((1/3)*MAX([1]!Tabla1[Total Buying Value])),"Pequeña","Mediana"))</f>
        <v>Pequeña</v>
      </c>
      <c r="V400" s="12" t="b">
        <f t="shared" si="46"/>
        <v>1</v>
      </c>
      <c r="W400" s="25" t="str">
        <f t="shared" si="47"/>
        <v>Jul2022</v>
      </c>
      <c r="X400" s="25" t="str">
        <f t="shared" si="48"/>
        <v>44748P0041</v>
      </c>
      <c r="AA400" s="5"/>
      <c r="AK400" s="3"/>
    </row>
    <row r="401" spans="1:37">
      <c r="A401" s="31">
        <v>44750</v>
      </c>
      <c r="B401" s="21" t="s">
        <v>50</v>
      </c>
      <c r="C401" s="32">
        <v>2</v>
      </c>
      <c r="D401" s="21" t="s">
        <v>70</v>
      </c>
      <c r="E401" s="21" t="s">
        <v>71</v>
      </c>
      <c r="F401" s="33">
        <v>0.16</v>
      </c>
      <c r="G401" s="21" t="s">
        <v>102</v>
      </c>
      <c r="H401" s="21" t="s">
        <v>120</v>
      </c>
      <c r="I401" s="22" t="s">
        <v>125</v>
      </c>
      <c r="J401" s="20">
        <v>37</v>
      </c>
      <c r="K401" s="20">
        <v>49.21</v>
      </c>
      <c r="L401" s="20">
        <v>74</v>
      </c>
      <c r="M401" s="20">
        <v>98.42</v>
      </c>
      <c r="N401" s="32">
        <v>8</v>
      </c>
      <c r="O401" s="21" t="s">
        <v>132</v>
      </c>
      <c r="P401" s="22">
        <v>2022</v>
      </c>
      <c r="Q401" s="19">
        <f t="shared" si="42"/>
        <v>15.747200000000001</v>
      </c>
      <c r="R401" s="20">
        <f t="shared" si="43"/>
        <v>12.21</v>
      </c>
      <c r="S401" s="20">
        <f t="shared" si="44"/>
        <v>24.42</v>
      </c>
      <c r="T401" s="33">
        <f t="shared" si="45"/>
        <v>0.24812030075187971</v>
      </c>
      <c r="U401" s="21" t="str">
        <f>IF([1]!Tabla1[[#This Row],[Total Buying Value]]&gt;=((2/3)*MAX([1]!Tabla1[Total Buying Value])),"Grande",IF([1]!Tabla1[[#This Row],[Total Buying Value]]&lt;=((1/3)*MAX([1]!Tabla1[Total Buying Value])),"Pequeña","Mediana"))</f>
        <v>Pequeña</v>
      </c>
      <c r="V401" s="22" t="b">
        <f t="shared" si="46"/>
        <v>0</v>
      </c>
      <c r="W401" s="21" t="str">
        <f t="shared" si="47"/>
        <v>Jul2022</v>
      </c>
      <c r="X401" s="21" t="str">
        <f t="shared" si="48"/>
        <v>44750P0018</v>
      </c>
      <c r="AA401" s="5"/>
      <c r="AK401" s="3"/>
    </row>
    <row r="402" spans="1:37">
      <c r="A402" s="34">
        <v>44752</v>
      </c>
      <c r="B402" s="25" t="s">
        <v>38</v>
      </c>
      <c r="C402" s="35">
        <v>12</v>
      </c>
      <c r="D402" s="25" t="s">
        <v>71</v>
      </c>
      <c r="E402" s="25" t="s">
        <v>138</v>
      </c>
      <c r="F402" s="36">
        <v>0.23</v>
      </c>
      <c r="G402" s="25" t="s">
        <v>88</v>
      </c>
      <c r="H402" s="25" t="s">
        <v>121</v>
      </c>
      <c r="I402" s="12" t="s">
        <v>123</v>
      </c>
      <c r="J402" s="24">
        <v>89</v>
      </c>
      <c r="K402" s="24">
        <v>117.48</v>
      </c>
      <c r="L402" s="24">
        <v>1068</v>
      </c>
      <c r="M402" s="24">
        <v>1409.76</v>
      </c>
      <c r="N402" s="35">
        <v>10</v>
      </c>
      <c r="O402" s="25" t="s">
        <v>132</v>
      </c>
      <c r="P402" s="12">
        <v>2022</v>
      </c>
      <c r="Q402" s="23">
        <f t="shared" si="42"/>
        <v>324.2448</v>
      </c>
      <c r="R402" s="24">
        <f t="shared" si="43"/>
        <v>28.480000000000004</v>
      </c>
      <c r="S402" s="24">
        <f t="shared" si="44"/>
        <v>341.76000000000005</v>
      </c>
      <c r="T402" s="36">
        <f t="shared" si="45"/>
        <v>0.24242424242424246</v>
      </c>
      <c r="U402" s="25" t="str">
        <f>IF([1]!Tabla1[[#This Row],[Total Buying Value]]&gt;=((2/3)*MAX([1]!Tabla1[Total Buying Value])),"Grande",IF([1]!Tabla1[[#This Row],[Total Buying Value]]&lt;=((1/3)*MAX([1]!Tabla1[Total Buying Value])),"Pequeña","Mediana"))</f>
        <v>Pequeña</v>
      </c>
      <c r="V402" s="12" t="b">
        <f t="shared" si="46"/>
        <v>1</v>
      </c>
      <c r="W402" s="25" t="str">
        <f t="shared" si="47"/>
        <v>Jul2022</v>
      </c>
      <c r="X402" s="25" t="str">
        <f t="shared" si="48"/>
        <v>44752P0032</v>
      </c>
      <c r="AA402" s="5"/>
      <c r="AK402" s="3"/>
    </row>
    <row r="403" spans="1:37">
      <c r="A403" s="31">
        <v>44754</v>
      </c>
      <c r="B403" s="21" t="s">
        <v>53</v>
      </c>
      <c r="C403" s="32">
        <v>12</v>
      </c>
      <c r="D403" s="21" t="s">
        <v>70</v>
      </c>
      <c r="E403" s="21" t="s">
        <v>138</v>
      </c>
      <c r="F403" s="33">
        <v>0.05</v>
      </c>
      <c r="G403" s="21" t="s">
        <v>105</v>
      </c>
      <c r="H403" s="21" t="s">
        <v>121</v>
      </c>
      <c r="I403" s="22" t="s">
        <v>125</v>
      </c>
      <c r="J403" s="20">
        <v>37</v>
      </c>
      <c r="K403" s="20">
        <v>41.81</v>
      </c>
      <c r="L403" s="20">
        <v>444</v>
      </c>
      <c r="M403" s="20">
        <v>501.72</v>
      </c>
      <c r="N403" s="32">
        <v>12</v>
      </c>
      <c r="O403" s="21" t="s">
        <v>132</v>
      </c>
      <c r="P403" s="22">
        <v>2022</v>
      </c>
      <c r="Q403" s="19">
        <f t="shared" si="42"/>
        <v>25.086000000000002</v>
      </c>
      <c r="R403" s="20">
        <f t="shared" si="43"/>
        <v>4.8100000000000023</v>
      </c>
      <c r="S403" s="20">
        <f t="shared" si="44"/>
        <v>57.720000000000027</v>
      </c>
      <c r="T403" s="33">
        <f t="shared" si="45"/>
        <v>0.11504424778761067</v>
      </c>
      <c r="U403" s="21" t="str">
        <f>IF([1]!Tabla1[[#This Row],[Total Buying Value]]&gt;=((2/3)*MAX([1]!Tabla1[Total Buying Value])),"Grande",IF([1]!Tabla1[[#This Row],[Total Buying Value]]&lt;=((1/3)*MAX([1]!Tabla1[Total Buying Value])),"Pequeña","Mediana"))</f>
        <v>Pequeña</v>
      </c>
      <c r="V403" s="22" t="b">
        <f t="shared" si="46"/>
        <v>1</v>
      </c>
      <c r="W403" s="21" t="str">
        <f t="shared" si="47"/>
        <v>Jul2022</v>
      </c>
      <c r="X403" s="21" t="str">
        <f t="shared" si="48"/>
        <v>44754P0028</v>
      </c>
      <c r="AA403" s="5"/>
      <c r="AK403" s="3"/>
    </row>
    <row r="404" spans="1:37">
      <c r="A404" s="34">
        <v>44755</v>
      </c>
      <c r="B404" s="25" t="s">
        <v>27</v>
      </c>
      <c r="C404" s="35">
        <v>7</v>
      </c>
      <c r="D404" s="25" t="s">
        <v>70</v>
      </c>
      <c r="E404" s="25" t="s">
        <v>71</v>
      </c>
      <c r="F404" s="36">
        <v>0.4</v>
      </c>
      <c r="G404" s="25" t="s">
        <v>100</v>
      </c>
      <c r="H404" s="25" t="s">
        <v>117</v>
      </c>
      <c r="I404" s="12" t="s">
        <v>125</v>
      </c>
      <c r="J404" s="24">
        <v>7</v>
      </c>
      <c r="K404" s="24">
        <v>8.33</v>
      </c>
      <c r="L404" s="24">
        <v>49</v>
      </c>
      <c r="M404" s="24">
        <v>58.31</v>
      </c>
      <c r="N404" s="35">
        <v>13</v>
      </c>
      <c r="O404" s="25" t="s">
        <v>132</v>
      </c>
      <c r="P404" s="12">
        <v>2022</v>
      </c>
      <c r="Q404" s="23">
        <f t="shared" si="42"/>
        <v>23.324000000000002</v>
      </c>
      <c r="R404" s="24">
        <f t="shared" si="43"/>
        <v>1.33</v>
      </c>
      <c r="S404" s="24">
        <f t="shared" si="44"/>
        <v>9.31</v>
      </c>
      <c r="T404" s="36">
        <f t="shared" si="45"/>
        <v>0.1596638655462185</v>
      </c>
      <c r="U404" s="25" t="str">
        <f>IF([1]!Tabla1[[#This Row],[Total Buying Value]]&gt;=((2/3)*MAX([1]!Tabla1[Total Buying Value])),"Grande",IF([1]!Tabla1[[#This Row],[Total Buying Value]]&lt;=((1/3)*MAX([1]!Tabla1[Total Buying Value])),"Pequeña","Mediana"))</f>
        <v>Mediana</v>
      </c>
      <c r="V404" s="12" t="b">
        <f t="shared" si="46"/>
        <v>0</v>
      </c>
      <c r="W404" s="25" t="str">
        <f t="shared" si="47"/>
        <v>Jul2022</v>
      </c>
      <c r="X404" s="25" t="str">
        <f t="shared" si="48"/>
        <v>44755P0025</v>
      </c>
      <c r="AA404" s="5"/>
      <c r="AK404" s="3"/>
    </row>
    <row r="405" spans="1:37">
      <c r="A405" s="31">
        <v>44756</v>
      </c>
      <c r="B405" s="21" t="s">
        <v>58</v>
      </c>
      <c r="C405" s="32">
        <v>9</v>
      </c>
      <c r="D405" s="21" t="s">
        <v>70</v>
      </c>
      <c r="E405" s="21" t="s">
        <v>71</v>
      </c>
      <c r="F405" s="33">
        <v>0.45</v>
      </c>
      <c r="G405" s="21" t="s">
        <v>110</v>
      </c>
      <c r="H405" s="21" t="s">
        <v>121</v>
      </c>
      <c r="I405" s="22" t="s">
        <v>123</v>
      </c>
      <c r="J405" s="20">
        <v>95</v>
      </c>
      <c r="K405" s="20">
        <v>119.7</v>
      </c>
      <c r="L405" s="20">
        <v>855</v>
      </c>
      <c r="M405" s="20">
        <v>1077.3</v>
      </c>
      <c r="N405" s="32">
        <v>14</v>
      </c>
      <c r="O405" s="21" t="s">
        <v>132</v>
      </c>
      <c r="P405" s="22">
        <v>2022</v>
      </c>
      <c r="Q405" s="19">
        <f t="shared" si="42"/>
        <v>484.78499999999997</v>
      </c>
      <c r="R405" s="20">
        <f t="shared" si="43"/>
        <v>24.700000000000003</v>
      </c>
      <c r="S405" s="20">
        <f t="shared" si="44"/>
        <v>222.3</v>
      </c>
      <c r="T405" s="33">
        <f t="shared" si="45"/>
        <v>0.20634920634920637</v>
      </c>
      <c r="U405" s="21" t="str">
        <f>IF([1]!Tabla1[[#This Row],[Total Buying Value]]&gt;=((2/3)*MAX([1]!Tabla1[Total Buying Value])),"Grande",IF([1]!Tabla1[[#This Row],[Total Buying Value]]&lt;=((1/3)*MAX([1]!Tabla1[Total Buying Value])),"Pequeña","Mediana"))</f>
        <v>Pequeña</v>
      </c>
      <c r="V405" s="22" t="b">
        <f t="shared" si="46"/>
        <v>0</v>
      </c>
      <c r="W405" s="21" t="str">
        <f t="shared" si="47"/>
        <v>Jul2022</v>
      </c>
      <c r="X405" s="21" t="str">
        <f t="shared" si="48"/>
        <v>44756P0033</v>
      </c>
      <c r="AA405" s="5"/>
      <c r="AK405" s="3"/>
    </row>
    <row r="406" spans="1:37">
      <c r="A406" s="34">
        <v>44757</v>
      </c>
      <c r="B406" s="25" t="s">
        <v>23</v>
      </c>
      <c r="C406" s="35">
        <v>2</v>
      </c>
      <c r="D406" s="25" t="s">
        <v>71</v>
      </c>
      <c r="E406" s="25" t="s">
        <v>71</v>
      </c>
      <c r="F406" s="36">
        <v>0.4</v>
      </c>
      <c r="G406" s="25" t="s">
        <v>76</v>
      </c>
      <c r="H406" s="25" t="s">
        <v>119</v>
      </c>
      <c r="I406" s="12" t="s">
        <v>124</v>
      </c>
      <c r="J406" s="24">
        <v>44</v>
      </c>
      <c r="K406" s="24">
        <v>48.84</v>
      </c>
      <c r="L406" s="24">
        <v>88</v>
      </c>
      <c r="M406" s="24">
        <v>97.68</v>
      </c>
      <c r="N406" s="35">
        <v>15</v>
      </c>
      <c r="O406" s="25" t="s">
        <v>132</v>
      </c>
      <c r="P406" s="12">
        <v>2022</v>
      </c>
      <c r="Q406" s="23">
        <f t="shared" si="42"/>
        <v>39.072000000000003</v>
      </c>
      <c r="R406" s="24">
        <f t="shared" si="43"/>
        <v>4.8400000000000034</v>
      </c>
      <c r="S406" s="24">
        <f t="shared" si="44"/>
        <v>9.6800000000000068</v>
      </c>
      <c r="T406" s="36">
        <f t="shared" si="45"/>
        <v>9.9099099099099155E-2</v>
      </c>
      <c r="U406" s="25" t="str">
        <f>IF([1]!Tabla1[[#This Row],[Total Buying Value]]&gt;=((2/3)*MAX([1]!Tabla1[Total Buying Value])),"Grande",IF([1]!Tabla1[[#This Row],[Total Buying Value]]&lt;=((1/3)*MAX([1]!Tabla1[Total Buying Value])),"Pequeña","Mediana"))</f>
        <v>Pequeña</v>
      </c>
      <c r="V406" s="12" t="b">
        <f t="shared" si="46"/>
        <v>0</v>
      </c>
      <c r="W406" s="25" t="str">
        <f t="shared" si="47"/>
        <v>Jul2022</v>
      </c>
      <c r="X406" s="25" t="str">
        <f t="shared" si="48"/>
        <v>44757P0004</v>
      </c>
      <c r="AA406" s="5"/>
      <c r="AK406" s="3"/>
    </row>
    <row r="407" spans="1:37">
      <c r="A407" s="31">
        <v>44759</v>
      </c>
      <c r="B407" s="21" t="s">
        <v>61</v>
      </c>
      <c r="C407" s="32">
        <v>8</v>
      </c>
      <c r="D407" s="21" t="s">
        <v>71</v>
      </c>
      <c r="E407" s="21" t="s">
        <v>138</v>
      </c>
      <c r="F407" s="33">
        <v>0.21</v>
      </c>
      <c r="G407" s="21" t="s">
        <v>114</v>
      </c>
      <c r="H407" s="21" t="s">
        <v>118</v>
      </c>
      <c r="I407" s="22" t="s">
        <v>122</v>
      </c>
      <c r="J407" s="20">
        <v>138</v>
      </c>
      <c r="K407" s="20">
        <v>173.88</v>
      </c>
      <c r="L407" s="20">
        <v>1104</v>
      </c>
      <c r="M407" s="20">
        <v>1391.04</v>
      </c>
      <c r="N407" s="32">
        <v>17</v>
      </c>
      <c r="O407" s="21" t="s">
        <v>132</v>
      </c>
      <c r="P407" s="22">
        <v>2022</v>
      </c>
      <c r="Q407" s="19">
        <f t="shared" si="42"/>
        <v>292.11840000000001</v>
      </c>
      <c r="R407" s="20">
        <f t="shared" si="43"/>
        <v>35.879999999999995</v>
      </c>
      <c r="S407" s="20">
        <f t="shared" si="44"/>
        <v>287.03999999999996</v>
      </c>
      <c r="T407" s="33">
        <f t="shared" si="45"/>
        <v>0.20634920634920634</v>
      </c>
      <c r="U407" s="21" t="str">
        <f>IF([1]!Tabla1[[#This Row],[Total Buying Value]]&gt;=((2/3)*MAX([1]!Tabla1[Total Buying Value])),"Grande",IF([1]!Tabla1[[#This Row],[Total Buying Value]]&lt;=((1/3)*MAX([1]!Tabla1[Total Buying Value])),"Pequeña","Mediana"))</f>
        <v>Mediana</v>
      </c>
      <c r="V407" s="22" t="b">
        <f t="shared" si="46"/>
        <v>1</v>
      </c>
      <c r="W407" s="21" t="str">
        <f t="shared" si="47"/>
        <v>Jul2022</v>
      </c>
      <c r="X407" s="21" t="str">
        <f t="shared" si="48"/>
        <v>44759P0041</v>
      </c>
      <c r="AA407" s="5"/>
      <c r="AK407" s="3"/>
    </row>
    <row r="408" spans="1:37">
      <c r="A408" s="34">
        <v>44760</v>
      </c>
      <c r="B408" s="25" t="s">
        <v>40</v>
      </c>
      <c r="C408" s="35">
        <v>12</v>
      </c>
      <c r="D408" s="25" t="s">
        <v>70</v>
      </c>
      <c r="E408" s="25" t="s">
        <v>71</v>
      </c>
      <c r="F408" s="36">
        <v>0.53</v>
      </c>
      <c r="G408" s="25" t="s">
        <v>90</v>
      </c>
      <c r="H408" s="25" t="s">
        <v>120</v>
      </c>
      <c r="I408" s="12" t="s">
        <v>122</v>
      </c>
      <c r="J408" s="24">
        <v>148</v>
      </c>
      <c r="K408" s="24">
        <v>164.28</v>
      </c>
      <c r="L408" s="24">
        <v>1776</v>
      </c>
      <c r="M408" s="24">
        <v>1971.36</v>
      </c>
      <c r="N408" s="35">
        <v>18</v>
      </c>
      <c r="O408" s="25" t="s">
        <v>132</v>
      </c>
      <c r="P408" s="12">
        <v>2022</v>
      </c>
      <c r="Q408" s="23">
        <f t="shared" si="42"/>
        <v>1044.8208</v>
      </c>
      <c r="R408" s="24">
        <f t="shared" si="43"/>
        <v>16.28</v>
      </c>
      <c r="S408" s="24">
        <f t="shared" si="44"/>
        <v>195.36</v>
      </c>
      <c r="T408" s="36">
        <f t="shared" si="45"/>
        <v>9.9099099099099114E-2</v>
      </c>
      <c r="U408" s="25" t="str">
        <f>IF([1]!Tabla1[[#This Row],[Total Buying Value]]&gt;=((2/3)*MAX([1]!Tabla1[Total Buying Value])),"Grande",IF([1]!Tabla1[[#This Row],[Total Buying Value]]&lt;=((1/3)*MAX([1]!Tabla1[Total Buying Value])),"Pequeña","Mediana"))</f>
        <v>Pequeña</v>
      </c>
      <c r="V408" s="12" t="b">
        <f t="shared" si="46"/>
        <v>0</v>
      </c>
      <c r="W408" s="25" t="str">
        <f t="shared" si="47"/>
        <v>Jul2022</v>
      </c>
      <c r="X408" s="25" t="str">
        <f t="shared" si="48"/>
        <v>44760P0010</v>
      </c>
      <c r="AA408" s="5"/>
      <c r="AK408" s="3"/>
    </row>
    <row r="409" spans="1:37">
      <c r="A409" s="31">
        <v>44762</v>
      </c>
      <c r="B409" s="21" t="s">
        <v>30</v>
      </c>
      <c r="C409" s="32">
        <v>8</v>
      </c>
      <c r="D409" s="21" t="s">
        <v>68</v>
      </c>
      <c r="E409" s="21" t="s">
        <v>71</v>
      </c>
      <c r="F409" s="33">
        <v>0.17</v>
      </c>
      <c r="G409" s="21" t="s">
        <v>80</v>
      </c>
      <c r="H409" s="21" t="s">
        <v>118</v>
      </c>
      <c r="I409" s="22" t="s">
        <v>122</v>
      </c>
      <c r="J409" s="20">
        <v>120</v>
      </c>
      <c r="K409" s="20">
        <v>162</v>
      </c>
      <c r="L409" s="20">
        <v>960</v>
      </c>
      <c r="M409" s="20">
        <v>1296</v>
      </c>
      <c r="N409" s="32">
        <v>20</v>
      </c>
      <c r="O409" s="21" t="s">
        <v>132</v>
      </c>
      <c r="P409" s="22">
        <v>2022</v>
      </c>
      <c r="Q409" s="19">
        <f t="shared" si="42"/>
        <v>220.32000000000002</v>
      </c>
      <c r="R409" s="20">
        <f t="shared" si="43"/>
        <v>42</v>
      </c>
      <c r="S409" s="20">
        <f t="shared" si="44"/>
        <v>336</v>
      </c>
      <c r="T409" s="33">
        <f t="shared" si="45"/>
        <v>0.25925925925925924</v>
      </c>
      <c r="U409" s="21" t="str">
        <f>IF([1]!Tabla1[[#This Row],[Total Buying Value]]&gt;=((2/3)*MAX([1]!Tabla1[Total Buying Value])),"Grande",IF([1]!Tabla1[[#This Row],[Total Buying Value]]&lt;=((1/3)*MAX([1]!Tabla1[Total Buying Value])),"Pequeña","Mediana"))</f>
        <v>Mediana</v>
      </c>
      <c r="V409" s="22" t="b">
        <f t="shared" si="46"/>
        <v>0</v>
      </c>
      <c r="W409" s="21" t="str">
        <f t="shared" si="47"/>
        <v>Jul2022</v>
      </c>
      <c r="X409" s="21" t="str">
        <f t="shared" si="48"/>
        <v>44762P0042</v>
      </c>
      <c r="AA409" s="5"/>
      <c r="AK409" s="3"/>
    </row>
    <row r="410" spans="1:37">
      <c r="A410" s="34">
        <v>44764</v>
      </c>
      <c r="B410" s="25" t="s">
        <v>33</v>
      </c>
      <c r="C410" s="35">
        <v>6</v>
      </c>
      <c r="D410" s="25" t="s">
        <v>70</v>
      </c>
      <c r="E410" s="25" t="s">
        <v>138</v>
      </c>
      <c r="F410" s="36">
        <v>0.2</v>
      </c>
      <c r="G410" s="25" t="s">
        <v>83</v>
      </c>
      <c r="H410" s="25" t="s">
        <v>121</v>
      </c>
      <c r="I410" s="12" t="s">
        <v>124</v>
      </c>
      <c r="J410" s="24">
        <v>55</v>
      </c>
      <c r="K410" s="24">
        <v>58.3</v>
      </c>
      <c r="L410" s="24">
        <v>330</v>
      </c>
      <c r="M410" s="24">
        <v>349.8</v>
      </c>
      <c r="N410" s="35">
        <v>22</v>
      </c>
      <c r="O410" s="25" t="s">
        <v>132</v>
      </c>
      <c r="P410" s="12">
        <v>2022</v>
      </c>
      <c r="Q410" s="23">
        <f t="shared" si="42"/>
        <v>69.960000000000008</v>
      </c>
      <c r="R410" s="24">
        <f t="shared" si="43"/>
        <v>3.2999999999999972</v>
      </c>
      <c r="S410" s="24">
        <f t="shared" si="44"/>
        <v>19.799999999999983</v>
      </c>
      <c r="T410" s="36">
        <f t="shared" si="45"/>
        <v>5.6603773584905613E-2</v>
      </c>
      <c r="U410" s="25" t="str">
        <f>IF([1]!Tabla1[[#This Row],[Total Buying Value]]&gt;=((2/3)*MAX([1]!Tabla1[Total Buying Value])),"Grande",IF([1]!Tabla1[[#This Row],[Total Buying Value]]&lt;=((1/3)*MAX([1]!Tabla1[Total Buying Value])),"Pequeña","Mediana"))</f>
        <v>Grande</v>
      </c>
      <c r="V410" s="12" t="b">
        <f t="shared" si="46"/>
        <v>1</v>
      </c>
      <c r="W410" s="25" t="str">
        <f t="shared" si="47"/>
        <v>Jul2022</v>
      </c>
      <c r="X410" s="25" t="str">
        <f t="shared" si="48"/>
        <v>44764P0034</v>
      </c>
      <c r="AA410" s="5"/>
      <c r="AK410" s="3"/>
    </row>
    <row r="411" spans="1:37">
      <c r="A411" s="31">
        <v>44765</v>
      </c>
      <c r="B411" s="21" t="s">
        <v>50</v>
      </c>
      <c r="C411" s="32">
        <v>2</v>
      </c>
      <c r="D411" s="21" t="s">
        <v>71</v>
      </c>
      <c r="E411" s="21" t="s">
        <v>71</v>
      </c>
      <c r="F411" s="33">
        <v>0.28000000000000003</v>
      </c>
      <c r="G411" s="21" t="s">
        <v>102</v>
      </c>
      <c r="H411" s="21" t="s">
        <v>120</v>
      </c>
      <c r="I411" s="22" t="s">
        <v>125</v>
      </c>
      <c r="J411" s="20">
        <v>37</v>
      </c>
      <c r="K411" s="20">
        <v>49.21</v>
      </c>
      <c r="L411" s="20">
        <v>74</v>
      </c>
      <c r="M411" s="20">
        <v>98.42</v>
      </c>
      <c r="N411" s="32">
        <v>23</v>
      </c>
      <c r="O411" s="21" t="s">
        <v>132</v>
      </c>
      <c r="P411" s="22">
        <v>2022</v>
      </c>
      <c r="Q411" s="19">
        <f t="shared" si="42"/>
        <v>27.557600000000004</v>
      </c>
      <c r="R411" s="20">
        <f t="shared" si="43"/>
        <v>12.21</v>
      </c>
      <c r="S411" s="20">
        <f t="shared" si="44"/>
        <v>24.42</v>
      </c>
      <c r="T411" s="33">
        <f t="shared" si="45"/>
        <v>0.24812030075187971</v>
      </c>
      <c r="U411" s="21" t="str">
        <f>IF([1]!Tabla1[[#This Row],[Total Buying Value]]&gt;=((2/3)*MAX([1]!Tabla1[Total Buying Value])),"Grande",IF([1]!Tabla1[[#This Row],[Total Buying Value]]&lt;=((1/3)*MAX([1]!Tabla1[Total Buying Value])),"Pequeña","Mediana"))</f>
        <v>Mediana</v>
      </c>
      <c r="V411" s="22" t="b">
        <f t="shared" si="46"/>
        <v>0</v>
      </c>
      <c r="W411" s="21" t="str">
        <f t="shared" si="47"/>
        <v>Jul2022</v>
      </c>
      <c r="X411" s="21" t="str">
        <f t="shared" si="48"/>
        <v>44765P0018</v>
      </c>
      <c r="AA411" s="5"/>
      <c r="AK411" s="3"/>
    </row>
    <row r="412" spans="1:37">
      <c r="A412" s="31">
        <v>44766</v>
      </c>
      <c r="B412" s="21" t="s">
        <v>46</v>
      </c>
      <c r="C412" s="32">
        <v>1</v>
      </c>
      <c r="D412" s="21" t="s">
        <v>71</v>
      </c>
      <c r="E412" s="21" t="s">
        <v>71</v>
      </c>
      <c r="F412" s="33">
        <v>0.17</v>
      </c>
      <c r="G412" s="21" t="s">
        <v>97</v>
      </c>
      <c r="H412" s="21" t="s">
        <v>121</v>
      </c>
      <c r="I412" s="22" t="s">
        <v>124</v>
      </c>
      <c r="J412" s="20">
        <v>48</v>
      </c>
      <c r="K412" s="20">
        <v>57.12</v>
      </c>
      <c r="L412" s="20">
        <v>48</v>
      </c>
      <c r="M412" s="20">
        <v>57.12</v>
      </c>
      <c r="N412" s="32">
        <v>24</v>
      </c>
      <c r="O412" s="21" t="s">
        <v>132</v>
      </c>
      <c r="P412" s="22">
        <v>2022</v>
      </c>
      <c r="Q412" s="19">
        <f t="shared" si="42"/>
        <v>9.7103999999999999</v>
      </c>
      <c r="R412" s="20">
        <f t="shared" si="43"/>
        <v>9.1199999999999974</v>
      </c>
      <c r="S412" s="20">
        <f t="shared" si="44"/>
        <v>9.1199999999999974</v>
      </c>
      <c r="T412" s="33">
        <f t="shared" si="45"/>
        <v>0.15966386554621845</v>
      </c>
      <c r="U412" s="21" t="str">
        <f>IF([1]!Tabla1[[#This Row],[Total Buying Value]]&gt;=((2/3)*MAX([1]!Tabla1[Total Buying Value])),"Grande",IF([1]!Tabla1[[#This Row],[Total Buying Value]]&lt;=((1/3)*MAX([1]!Tabla1[Total Buying Value])),"Pequeña","Mediana"))</f>
        <v>Pequeña</v>
      </c>
      <c r="V412" s="22" t="b">
        <f t="shared" si="46"/>
        <v>0</v>
      </c>
      <c r="W412" s="21" t="str">
        <f t="shared" si="47"/>
        <v>Jul2022</v>
      </c>
      <c r="X412" s="21" t="str">
        <f t="shared" si="48"/>
        <v>44766P0027</v>
      </c>
      <c r="AA412" s="5"/>
      <c r="AK412" s="3"/>
    </row>
    <row r="413" spans="1:37">
      <c r="A413" s="34">
        <v>44766</v>
      </c>
      <c r="B413" s="25" t="s">
        <v>35</v>
      </c>
      <c r="C413" s="35">
        <v>14</v>
      </c>
      <c r="D413" s="25" t="s">
        <v>70</v>
      </c>
      <c r="E413" s="25" t="s">
        <v>138</v>
      </c>
      <c r="F413" s="36">
        <v>0.05</v>
      </c>
      <c r="G413" s="25" t="s">
        <v>85</v>
      </c>
      <c r="H413" s="25" t="s">
        <v>119</v>
      </c>
      <c r="I413" s="12" t="s">
        <v>123</v>
      </c>
      <c r="J413" s="24">
        <v>75</v>
      </c>
      <c r="K413" s="24">
        <v>85.5</v>
      </c>
      <c r="L413" s="24">
        <v>1050</v>
      </c>
      <c r="M413" s="24">
        <v>1197</v>
      </c>
      <c r="N413" s="35">
        <v>24</v>
      </c>
      <c r="O413" s="25" t="s">
        <v>132</v>
      </c>
      <c r="P413" s="12">
        <v>2022</v>
      </c>
      <c r="Q413" s="23">
        <f t="shared" si="42"/>
        <v>59.85</v>
      </c>
      <c r="R413" s="24">
        <f t="shared" si="43"/>
        <v>10.5</v>
      </c>
      <c r="S413" s="24">
        <f t="shared" si="44"/>
        <v>147</v>
      </c>
      <c r="T413" s="36">
        <f t="shared" si="45"/>
        <v>0.12280701754385964</v>
      </c>
      <c r="U413" s="25" t="str">
        <f>IF([1]!Tabla1[[#This Row],[Total Buying Value]]&gt;=((2/3)*MAX([1]!Tabla1[Total Buying Value])),"Grande",IF([1]!Tabla1[[#This Row],[Total Buying Value]]&lt;=((1/3)*MAX([1]!Tabla1[Total Buying Value])),"Pequeña","Mediana"))</f>
        <v>Pequeña</v>
      </c>
      <c r="V413" s="12" t="b">
        <f t="shared" si="46"/>
        <v>1</v>
      </c>
      <c r="W413" s="25" t="str">
        <f t="shared" si="47"/>
        <v>Jul2022</v>
      </c>
      <c r="X413" s="25" t="str">
        <f t="shared" si="48"/>
        <v>44766P0006</v>
      </c>
      <c r="AA413" s="5"/>
      <c r="AK413" s="3"/>
    </row>
    <row r="414" spans="1:37">
      <c r="A414" s="34">
        <v>44767</v>
      </c>
      <c r="B414" s="25" t="s">
        <v>31</v>
      </c>
      <c r="C414" s="35">
        <v>2</v>
      </c>
      <c r="D414" s="25" t="s">
        <v>70</v>
      </c>
      <c r="E414" s="25" t="s">
        <v>138</v>
      </c>
      <c r="F414" s="36">
        <v>0.26</v>
      </c>
      <c r="G414" s="25" t="s">
        <v>81</v>
      </c>
      <c r="H414" s="25" t="s">
        <v>118</v>
      </c>
      <c r="I414" s="12" t="s">
        <v>123</v>
      </c>
      <c r="J414" s="24">
        <v>76</v>
      </c>
      <c r="K414" s="24">
        <v>82.08</v>
      </c>
      <c r="L414" s="24">
        <v>152</v>
      </c>
      <c r="M414" s="24">
        <v>164.16</v>
      </c>
      <c r="N414" s="35">
        <v>25</v>
      </c>
      <c r="O414" s="25" t="s">
        <v>132</v>
      </c>
      <c r="P414" s="12">
        <v>2022</v>
      </c>
      <c r="Q414" s="23">
        <f t="shared" si="42"/>
        <v>42.681600000000003</v>
      </c>
      <c r="R414" s="24">
        <f t="shared" si="43"/>
        <v>6.0799999999999983</v>
      </c>
      <c r="S414" s="24">
        <f t="shared" si="44"/>
        <v>12.159999999999997</v>
      </c>
      <c r="T414" s="36">
        <f t="shared" si="45"/>
        <v>7.4074074074074056E-2</v>
      </c>
      <c r="U414" s="25" t="str">
        <f>IF([1]!Tabla1[[#This Row],[Total Buying Value]]&gt;=((2/3)*MAX([1]!Tabla1[Total Buying Value])),"Grande",IF([1]!Tabla1[[#This Row],[Total Buying Value]]&lt;=((1/3)*MAX([1]!Tabla1[Total Buying Value])),"Pequeña","Mediana"))</f>
        <v>Mediana</v>
      </c>
      <c r="V414" s="12" t="b">
        <f t="shared" si="46"/>
        <v>1</v>
      </c>
      <c r="W414" s="25" t="str">
        <f t="shared" si="47"/>
        <v>Jul2022</v>
      </c>
      <c r="X414" s="25" t="str">
        <f t="shared" si="48"/>
        <v>44767P0044</v>
      </c>
      <c r="AA414" s="5"/>
      <c r="AK414" s="3"/>
    </row>
    <row r="415" spans="1:37">
      <c r="A415" s="34">
        <v>44767</v>
      </c>
      <c r="B415" s="25" t="s">
        <v>26</v>
      </c>
      <c r="C415" s="35">
        <v>13</v>
      </c>
      <c r="D415" s="25" t="s">
        <v>71</v>
      </c>
      <c r="E415" s="25" t="s">
        <v>138</v>
      </c>
      <c r="F415" s="36">
        <v>0.21</v>
      </c>
      <c r="G415" s="25" t="s">
        <v>79</v>
      </c>
      <c r="H415" s="25" t="s">
        <v>119</v>
      </c>
      <c r="I415" s="12" t="s">
        <v>123</v>
      </c>
      <c r="J415" s="24">
        <v>71</v>
      </c>
      <c r="K415" s="24">
        <v>80.94</v>
      </c>
      <c r="L415" s="24">
        <v>923</v>
      </c>
      <c r="M415" s="24">
        <v>1052.22</v>
      </c>
      <c r="N415" s="35">
        <v>25</v>
      </c>
      <c r="O415" s="25" t="s">
        <v>132</v>
      </c>
      <c r="P415" s="12">
        <v>2022</v>
      </c>
      <c r="Q415" s="23">
        <f t="shared" si="42"/>
        <v>220.96619999999999</v>
      </c>
      <c r="R415" s="24">
        <f t="shared" si="43"/>
        <v>9.9399999999999977</v>
      </c>
      <c r="S415" s="24">
        <f t="shared" si="44"/>
        <v>129.21999999999997</v>
      </c>
      <c r="T415" s="36">
        <f t="shared" si="45"/>
        <v>0.12280701754385961</v>
      </c>
      <c r="U415" s="25" t="str">
        <f>IF([1]!Tabla1[[#This Row],[Total Buying Value]]&gt;=((2/3)*MAX([1]!Tabla1[Total Buying Value])),"Grande",IF([1]!Tabla1[[#This Row],[Total Buying Value]]&lt;=((1/3)*MAX([1]!Tabla1[Total Buying Value])),"Pequeña","Mediana"))</f>
        <v>Pequeña</v>
      </c>
      <c r="V415" s="12" t="b">
        <f t="shared" si="46"/>
        <v>1</v>
      </c>
      <c r="W415" s="25" t="str">
        <f t="shared" si="47"/>
        <v>Jul2022</v>
      </c>
      <c r="X415" s="25" t="str">
        <f t="shared" si="48"/>
        <v>44767P0003</v>
      </c>
      <c r="AA415" s="5"/>
      <c r="AK415" s="3"/>
    </row>
    <row r="416" spans="1:37">
      <c r="A416" s="31">
        <v>44767</v>
      </c>
      <c r="B416" s="21" t="s">
        <v>59</v>
      </c>
      <c r="C416" s="32">
        <v>12</v>
      </c>
      <c r="D416" s="21" t="s">
        <v>70</v>
      </c>
      <c r="E416" s="21" t="s">
        <v>138</v>
      </c>
      <c r="F416" s="33">
        <v>0.42</v>
      </c>
      <c r="G416" s="21" t="s">
        <v>111</v>
      </c>
      <c r="H416" s="21" t="s">
        <v>120</v>
      </c>
      <c r="I416" s="22" t="s">
        <v>122</v>
      </c>
      <c r="J416" s="20">
        <v>134</v>
      </c>
      <c r="K416" s="20">
        <v>156.78</v>
      </c>
      <c r="L416" s="20">
        <v>1608</v>
      </c>
      <c r="M416" s="20">
        <v>1881.36</v>
      </c>
      <c r="N416" s="32">
        <v>25</v>
      </c>
      <c r="O416" s="21" t="s">
        <v>132</v>
      </c>
      <c r="P416" s="22">
        <v>2022</v>
      </c>
      <c r="Q416" s="19">
        <f t="shared" si="42"/>
        <v>790.17119999999989</v>
      </c>
      <c r="R416" s="20">
        <f t="shared" si="43"/>
        <v>22.78</v>
      </c>
      <c r="S416" s="20">
        <f t="shared" si="44"/>
        <v>273.36</v>
      </c>
      <c r="T416" s="33">
        <f t="shared" si="45"/>
        <v>0.14529914529914531</v>
      </c>
      <c r="U416" s="21" t="str">
        <f>IF([1]!Tabla1[[#This Row],[Total Buying Value]]&gt;=((2/3)*MAX([1]!Tabla1[Total Buying Value])),"Grande",IF([1]!Tabla1[[#This Row],[Total Buying Value]]&lt;=((1/3)*MAX([1]!Tabla1[Total Buying Value])),"Pequeña","Mediana"))</f>
        <v>Pequeña</v>
      </c>
      <c r="V416" s="22" t="b">
        <f t="shared" si="46"/>
        <v>1</v>
      </c>
      <c r="W416" s="21" t="str">
        <f t="shared" si="47"/>
        <v>Jul2022</v>
      </c>
      <c r="X416" s="21" t="str">
        <f t="shared" si="48"/>
        <v>44767P0017</v>
      </c>
      <c r="AA416" s="5"/>
      <c r="AK416" s="3"/>
    </row>
    <row r="417" spans="1:37">
      <c r="A417" s="34">
        <v>44768</v>
      </c>
      <c r="B417" s="25" t="s">
        <v>62</v>
      </c>
      <c r="C417" s="35">
        <v>1</v>
      </c>
      <c r="D417" s="25" t="s">
        <v>71</v>
      </c>
      <c r="E417" s="25" t="s">
        <v>138</v>
      </c>
      <c r="F417" s="36">
        <v>0.2</v>
      </c>
      <c r="G417" s="25" t="s">
        <v>115</v>
      </c>
      <c r="H417" s="25" t="s">
        <v>121</v>
      </c>
      <c r="I417" s="12" t="s">
        <v>125</v>
      </c>
      <c r="J417" s="24">
        <v>18</v>
      </c>
      <c r="K417" s="24">
        <v>24.66</v>
      </c>
      <c r="L417" s="24">
        <v>18</v>
      </c>
      <c r="M417" s="24">
        <v>24.66</v>
      </c>
      <c r="N417" s="35">
        <v>26</v>
      </c>
      <c r="O417" s="25" t="s">
        <v>132</v>
      </c>
      <c r="P417" s="12">
        <v>2022</v>
      </c>
      <c r="Q417" s="23">
        <f t="shared" si="42"/>
        <v>4.9320000000000004</v>
      </c>
      <c r="R417" s="24">
        <f t="shared" si="43"/>
        <v>6.66</v>
      </c>
      <c r="S417" s="24">
        <f t="shared" si="44"/>
        <v>6.66</v>
      </c>
      <c r="T417" s="36">
        <f t="shared" si="45"/>
        <v>0.27007299270072993</v>
      </c>
      <c r="U417" s="25" t="str">
        <f>IF([1]!Tabla1[[#This Row],[Total Buying Value]]&gt;=((2/3)*MAX([1]!Tabla1[Total Buying Value])),"Grande",IF([1]!Tabla1[[#This Row],[Total Buying Value]]&lt;=((1/3)*MAX([1]!Tabla1[Total Buying Value])),"Pequeña","Mediana"))</f>
        <v>Mediana</v>
      </c>
      <c r="V417" s="12" t="b">
        <f t="shared" si="46"/>
        <v>1</v>
      </c>
      <c r="W417" s="25" t="str">
        <f t="shared" si="47"/>
        <v>Jul2022</v>
      </c>
      <c r="X417" s="25" t="str">
        <f t="shared" si="48"/>
        <v>44768P0026</v>
      </c>
      <c r="AA417" s="5"/>
      <c r="AK417" s="3"/>
    </row>
    <row r="418" spans="1:37">
      <c r="A418" s="31">
        <v>44768</v>
      </c>
      <c r="B418" s="21" t="s">
        <v>26</v>
      </c>
      <c r="C418" s="32">
        <v>10</v>
      </c>
      <c r="D418" s="21" t="s">
        <v>71</v>
      </c>
      <c r="E418" s="21" t="s">
        <v>71</v>
      </c>
      <c r="F418" s="33">
        <v>0.28000000000000003</v>
      </c>
      <c r="G418" s="21" t="s">
        <v>79</v>
      </c>
      <c r="H418" s="21" t="s">
        <v>119</v>
      </c>
      <c r="I418" s="22" t="s">
        <v>123</v>
      </c>
      <c r="J418" s="20">
        <v>71</v>
      </c>
      <c r="K418" s="20">
        <v>80.94</v>
      </c>
      <c r="L418" s="20">
        <v>710</v>
      </c>
      <c r="M418" s="20">
        <v>809.4</v>
      </c>
      <c r="N418" s="32">
        <v>26</v>
      </c>
      <c r="O418" s="21" t="s">
        <v>132</v>
      </c>
      <c r="P418" s="22">
        <v>2022</v>
      </c>
      <c r="Q418" s="19">
        <f t="shared" si="42"/>
        <v>226.63200000000001</v>
      </c>
      <c r="R418" s="20">
        <f t="shared" si="43"/>
        <v>9.9399999999999977</v>
      </c>
      <c r="S418" s="20">
        <f t="shared" si="44"/>
        <v>99.399999999999977</v>
      </c>
      <c r="T418" s="33">
        <f t="shared" si="45"/>
        <v>0.12280701754385963</v>
      </c>
      <c r="U418" s="21" t="str">
        <f>IF([1]!Tabla1[[#This Row],[Total Buying Value]]&gt;=((2/3)*MAX([1]!Tabla1[Total Buying Value])),"Grande",IF([1]!Tabla1[[#This Row],[Total Buying Value]]&lt;=((1/3)*MAX([1]!Tabla1[Total Buying Value])),"Pequeña","Mediana"))</f>
        <v>Grande</v>
      </c>
      <c r="V418" s="22" t="b">
        <f t="shared" si="46"/>
        <v>0</v>
      </c>
      <c r="W418" s="21" t="str">
        <f t="shared" si="47"/>
        <v>Jul2022</v>
      </c>
      <c r="X418" s="21" t="str">
        <f t="shared" si="48"/>
        <v>44768P0003</v>
      </c>
      <c r="AA418" s="5"/>
      <c r="AK418" s="3"/>
    </row>
    <row r="419" spans="1:37">
      <c r="A419" s="31">
        <v>44776</v>
      </c>
      <c r="B419" s="21" t="s">
        <v>55</v>
      </c>
      <c r="C419" s="32">
        <v>5</v>
      </c>
      <c r="D419" s="21" t="s">
        <v>70</v>
      </c>
      <c r="E419" s="21" t="s">
        <v>138</v>
      </c>
      <c r="F419" s="33">
        <v>0.21</v>
      </c>
      <c r="G419" s="21" t="s">
        <v>107</v>
      </c>
      <c r="H419" s="21" t="s">
        <v>120</v>
      </c>
      <c r="I419" s="22" t="s">
        <v>123</v>
      </c>
      <c r="J419" s="20">
        <v>73</v>
      </c>
      <c r="K419" s="20">
        <v>94.17</v>
      </c>
      <c r="L419" s="20">
        <v>365</v>
      </c>
      <c r="M419" s="20">
        <v>470.85</v>
      </c>
      <c r="N419" s="32">
        <v>3</v>
      </c>
      <c r="O419" s="21" t="s">
        <v>133</v>
      </c>
      <c r="P419" s="22">
        <v>2022</v>
      </c>
      <c r="Q419" s="19">
        <f t="shared" si="42"/>
        <v>98.878500000000003</v>
      </c>
      <c r="R419" s="20">
        <f t="shared" si="43"/>
        <v>21.17</v>
      </c>
      <c r="S419" s="20">
        <f t="shared" si="44"/>
        <v>105.85000000000001</v>
      </c>
      <c r="T419" s="33">
        <f t="shared" si="45"/>
        <v>0.22480620155038761</v>
      </c>
      <c r="U419" s="21" t="str">
        <f>IF([1]!Tabla1[[#This Row],[Total Buying Value]]&gt;=((2/3)*MAX([1]!Tabla1[Total Buying Value])),"Grande",IF([1]!Tabla1[[#This Row],[Total Buying Value]]&lt;=((1/3)*MAX([1]!Tabla1[Total Buying Value])),"Pequeña","Mediana"))</f>
        <v>Pequeña</v>
      </c>
      <c r="V419" s="22" t="b">
        <f t="shared" si="46"/>
        <v>1</v>
      </c>
      <c r="W419" s="21" t="str">
        <f t="shared" si="47"/>
        <v>Aug2022</v>
      </c>
      <c r="X419" s="21" t="str">
        <f t="shared" si="48"/>
        <v>44776P0012</v>
      </c>
      <c r="AA419" s="5"/>
      <c r="AK419" s="3"/>
    </row>
    <row r="420" spans="1:37">
      <c r="A420" s="34">
        <v>44779</v>
      </c>
      <c r="B420" s="25" t="s">
        <v>41</v>
      </c>
      <c r="C420" s="35">
        <v>9</v>
      </c>
      <c r="D420" s="25" t="s">
        <v>71</v>
      </c>
      <c r="E420" s="25" t="s">
        <v>71</v>
      </c>
      <c r="F420" s="36">
        <v>7.0000000000000007E-2</v>
      </c>
      <c r="G420" s="25" t="s">
        <v>91</v>
      </c>
      <c r="H420" s="25" t="s">
        <v>120</v>
      </c>
      <c r="I420" s="12" t="s">
        <v>125</v>
      </c>
      <c r="J420" s="24">
        <v>13</v>
      </c>
      <c r="K420" s="24">
        <v>16.64</v>
      </c>
      <c r="L420" s="24">
        <v>117</v>
      </c>
      <c r="M420" s="24">
        <v>149.76</v>
      </c>
      <c r="N420" s="35">
        <v>6</v>
      </c>
      <c r="O420" s="25" t="s">
        <v>133</v>
      </c>
      <c r="P420" s="12">
        <v>2022</v>
      </c>
      <c r="Q420" s="23">
        <f t="shared" si="42"/>
        <v>10.4832</v>
      </c>
      <c r="R420" s="24">
        <f t="shared" si="43"/>
        <v>3.6400000000000006</v>
      </c>
      <c r="S420" s="24">
        <f t="shared" si="44"/>
        <v>32.760000000000005</v>
      </c>
      <c r="T420" s="36">
        <f t="shared" si="45"/>
        <v>0.21875000000000006</v>
      </c>
      <c r="U420" s="25" t="str">
        <f>IF([1]!Tabla1[[#This Row],[Total Buying Value]]&gt;=((2/3)*MAX([1]!Tabla1[Total Buying Value])),"Grande",IF([1]!Tabla1[[#This Row],[Total Buying Value]]&lt;=((1/3)*MAX([1]!Tabla1[Total Buying Value])),"Pequeña","Mediana"))</f>
        <v>Pequeña</v>
      </c>
      <c r="V420" s="12" t="b">
        <f t="shared" si="46"/>
        <v>0</v>
      </c>
      <c r="W420" s="25" t="str">
        <f t="shared" si="47"/>
        <v>Aug2022</v>
      </c>
      <c r="X420" s="25" t="str">
        <f t="shared" si="48"/>
        <v>44779P0016</v>
      </c>
      <c r="AA420" s="5"/>
      <c r="AK420" s="3"/>
    </row>
    <row r="421" spans="1:37">
      <c r="A421" s="31">
        <v>44781</v>
      </c>
      <c r="B421" s="21" t="s">
        <v>41</v>
      </c>
      <c r="C421" s="32">
        <v>2</v>
      </c>
      <c r="D421" s="21" t="s">
        <v>70</v>
      </c>
      <c r="E421" s="21" t="s">
        <v>71</v>
      </c>
      <c r="F421" s="33">
        <v>0.35</v>
      </c>
      <c r="G421" s="21" t="s">
        <v>91</v>
      </c>
      <c r="H421" s="21" t="s">
        <v>120</v>
      </c>
      <c r="I421" s="22" t="s">
        <v>125</v>
      </c>
      <c r="J421" s="20">
        <v>13</v>
      </c>
      <c r="K421" s="20">
        <v>16.64</v>
      </c>
      <c r="L421" s="20">
        <v>26</v>
      </c>
      <c r="M421" s="20">
        <v>33.28</v>
      </c>
      <c r="N421" s="32">
        <v>8</v>
      </c>
      <c r="O421" s="21" t="s">
        <v>133</v>
      </c>
      <c r="P421" s="22">
        <v>2022</v>
      </c>
      <c r="Q421" s="19">
        <f t="shared" si="42"/>
        <v>11.648</v>
      </c>
      <c r="R421" s="20">
        <f t="shared" si="43"/>
        <v>3.6400000000000006</v>
      </c>
      <c r="S421" s="20">
        <f t="shared" si="44"/>
        <v>7.2800000000000011</v>
      </c>
      <c r="T421" s="33">
        <f t="shared" si="45"/>
        <v>0.21875000000000003</v>
      </c>
      <c r="U421" s="21" t="str">
        <f>IF([1]!Tabla1[[#This Row],[Total Buying Value]]&gt;=((2/3)*MAX([1]!Tabla1[Total Buying Value])),"Grande",IF([1]!Tabla1[[#This Row],[Total Buying Value]]&lt;=((1/3)*MAX([1]!Tabla1[Total Buying Value])),"Pequeña","Mediana"))</f>
        <v>Pequeña</v>
      </c>
      <c r="V421" s="22" t="b">
        <f t="shared" si="46"/>
        <v>0</v>
      </c>
      <c r="W421" s="21" t="str">
        <f t="shared" si="47"/>
        <v>Aug2022</v>
      </c>
      <c r="X421" s="21" t="str">
        <f t="shared" si="48"/>
        <v>44781P0016</v>
      </c>
      <c r="AA421" s="5"/>
      <c r="AK421" s="3"/>
    </row>
    <row r="422" spans="1:37">
      <c r="A422" s="34">
        <v>44781</v>
      </c>
      <c r="B422" s="25" t="s">
        <v>38</v>
      </c>
      <c r="C422" s="35">
        <v>12</v>
      </c>
      <c r="D422" s="25" t="s">
        <v>70</v>
      </c>
      <c r="E422" s="25" t="s">
        <v>138</v>
      </c>
      <c r="F422" s="36">
        <v>0.18</v>
      </c>
      <c r="G422" s="25" t="s">
        <v>88</v>
      </c>
      <c r="H422" s="25" t="s">
        <v>121</v>
      </c>
      <c r="I422" s="12" t="s">
        <v>123</v>
      </c>
      <c r="J422" s="24">
        <v>89</v>
      </c>
      <c r="K422" s="24">
        <v>117.48</v>
      </c>
      <c r="L422" s="24">
        <v>1068</v>
      </c>
      <c r="M422" s="24">
        <v>1409.76</v>
      </c>
      <c r="N422" s="35">
        <v>8</v>
      </c>
      <c r="O422" s="25" t="s">
        <v>133</v>
      </c>
      <c r="P422" s="12">
        <v>2022</v>
      </c>
      <c r="Q422" s="23">
        <f t="shared" si="42"/>
        <v>253.7568</v>
      </c>
      <c r="R422" s="24">
        <f t="shared" si="43"/>
        <v>28.480000000000004</v>
      </c>
      <c r="S422" s="24">
        <f t="shared" si="44"/>
        <v>341.76000000000005</v>
      </c>
      <c r="T422" s="36">
        <f t="shared" si="45"/>
        <v>0.24242424242424246</v>
      </c>
      <c r="U422" s="25" t="str">
        <f>IF([1]!Tabla1[[#This Row],[Total Buying Value]]&gt;=((2/3)*MAX([1]!Tabla1[Total Buying Value])),"Grande",IF([1]!Tabla1[[#This Row],[Total Buying Value]]&lt;=((1/3)*MAX([1]!Tabla1[Total Buying Value])),"Pequeña","Mediana"))</f>
        <v>Pequeña</v>
      </c>
      <c r="V422" s="12" t="b">
        <f t="shared" si="46"/>
        <v>1</v>
      </c>
      <c r="W422" s="25" t="str">
        <f t="shared" si="47"/>
        <v>Aug2022</v>
      </c>
      <c r="X422" s="25" t="str">
        <f t="shared" si="48"/>
        <v>44781P0032</v>
      </c>
      <c r="AA422" s="5"/>
      <c r="AK422" s="3"/>
    </row>
    <row r="423" spans="1:37">
      <c r="A423" s="31">
        <v>44781</v>
      </c>
      <c r="B423" s="21" t="s">
        <v>52</v>
      </c>
      <c r="C423" s="32">
        <v>11</v>
      </c>
      <c r="D423" s="21" t="s">
        <v>70</v>
      </c>
      <c r="E423" s="21" t="s">
        <v>138</v>
      </c>
      <c r="F423" s="33">
        <v>0.24</v>
      </c>
      <c r="G423" s="21" t="s">
        <v>104</v>
      </c>
      <c r="H423" s="21" t="s">
        <v>117</v>
      </c>
      <c r="I423" s="22" t="s">
        <v>122</v>
      </c>
      <c r="J423" s="20">
        <v>126</v>
      </c>
      <c r="K423" s="20">
        <v>162.54</v>
      </c>
      <c r="L423" s="20">
        <v>1386</v>
      </c>
      <c r="M423" s="20">
        <v>1787.94</v>
      </c>
      <c r="N423" s="32">
        <v>8</v>
      </c>
      <c r="O423" s="21" t="s">
        <v>133</v>
      </c>
      <c r="P423" s="22">
        <v>2022</v>
      </c>
      <c r="Q423" s="19">
        <f t="shared" si="42"/>
        <v>429.10559999999998</v>
      </c>
      <c r="R423" s="20">
        <f t="shared" si="43"/>
        <v>36.539999999999992</v>
      </c>
      <c r="S423" s="20">
        <f t="shared" si="44"/>
        <v>401.93999999999994</v>
      </c>
      <c r="T423" s="33">
        <f t="shared" si="45"/>
        <v>0.22480620155038755</v>
      </c>
      <c r="U423" s="21" t="str">
        <f>IF([1]!Tabla1[[#This Row],[Total Buying Value]]&gt;=((2/3)*MAX([1]!Tabla1[Total Buying Value])),"Grande",IF([1]!Tabla1[[#This Row],[Total Buying Value]]&lt;=((1/3)*MAX([1]!Tabla1[Total Buying Value])),"Pequeña","Mediana"))</f>
        <v>Pequeña</v>
      </c>
      <c r="V423" s="22" t="b">
        <f t="shared" si="46"/>
        <v>1</v>
      </c>
      <c r="W423" s="21" t="str">
        <f t="shared" si="47"/>
        <v>Aug2022</v>
      </c>
      <c r="X423" s="21" t="str">
        <f t="shared" si="48"/>
        <v>44781P0021</v>
      </c>
      <c r="AA423" s="5"/>
      <c r="AK423" s="3"/>
    </row>
    <row r="424" spans="1:37">
      <c r="A424" s="34">
        <v>44787</v>
      </c>
      <c r="B424" s="25" t="s">
        <v>48</v>
      </c>
      <c r="C424" s="35">
        <v>14</v>
      </c>
      <c r="D424" s="25" t="s">
        <v>70</v>
      </c>
      <c r="E424" s="25" t="s">
        <v>138</v>
      </c>
      <c r="F424" s="36">
        <v>0.44</v>
      </c>
      <c r="G424" s="25" t="s">
        <v>99</v>
      </c>
      <c r="H424" s="25" t="s">
        <v>121</v>
      </c>
      <c r="I424" s="12" t="s">
        <v>122</v>
      </c>
      <c r="J424" s="24">
        <v>148</v>
      </c>
      <c r="K424" s="24">
        <v>201.28</v>
      </c>
      <c r="L424" s="24">
        <v>2072</v>
      </c>
      <c r="M424" s="24">
        <v>2817.92</v>
      </c>
      <c r="N424" s="35">
        <v>14</v>
      </c>
      <c r="O424" s="25" t="s">
        <v>133</v>
      </c>
      <c r="P424" s="12">
        <v>2022</v>
      </c>
      <c r="Q424" s="23">
        <f t="shared" si="42"/>
        <v>1239.8848</v>
      </c>
      <c r="R424" s="24">
        <f t="shared" si="43"/>
        <v>53.28</v>
      </c>
      <c r="S424" s="24">
        <f t="shared" si="44"/>
        <v>745.92000000000007</v>
      </c>
      <c r="T424" s="36">
        <f t="shared" si="45"/>
        <v>0.26470588235294118</v>
      </c>
      <c r="U424" s="25" t="str">
        <f>IF([1]!Tabla1[[#This Row],[Total Buying Value]]&gt;=((2/3)*MAX([1]!Tabla1[Total Buying Value])),"Grande",IF([1]!Tabla1[[#This Row],[Total Buying Value]]&lt;=((1/3)*MAX([1]!Tabla1[Total Buying Value])),"Pequeña","Mediana"))</f>
        <v>Mediana</v>
      </c>
      <c r="V424" s="12" t="b">
        <f t="shared" si="46"/>
        <v>1</v>
      </c>
      <c r="W424" s="25" t="str">
        <f t="shared" si="47"/>
        <v>Aug2022</v>
      </c>
      <c r="X424" s="25" t="str">
        <f t="shared" si="48"/>
        <v>44787P0030</v>
      </c>
      <c r="AA424" s="5"/>
      <c r="AK424" s="3"/>
    </row>
    <row r="425" spans="1:37">
      <c r="A425" s="34">
        <v>44788</v>
      </c>
      <c r="B425" s="25" t="s">
        <v>47</v>
      </c>
      <c r="C425" s="35">
        <v>7</v>
      </c>
      <c r="D425" s="25" t="s">
        <v>70</v>
      </c>
      <c r="E425" s="25" t="s">
        <v>71</v>
      </c>
      <c r="F425" s="36">
        <v>0.45</v>
      </c>
      <c r="G425" s="25" t="s">
        <v>98</v>
      </c>
      <c r="H425" s="25" t="s">
        <v>120</v>
      </c>
      <c r="I425" s="12" t="s">
        <v>125</v>
      </c>
      <c r="J425" s="24">
        <v>12</v>
      </c>
      <c r="K425" s="24">
        <v>15.72</v>
      </c>
      <c r="L425" s="24">
        <v>84</v>
      </c>
      <c r="M425" s="24">
        <v>110.04</v>
      </c>
      <c r="N425" s="35">
        <v>15</v>
      </c>
      <c r="O425" s="25" t="s">
        <v>133</v>
      </c>
      <c r="P425" s="12">
        <v>2022</v>
      </c>
      <c r="Q425" s="23">
        <f t="shared" si="42"/>
        <v>49.518000000000001</v>
      </c>
      <c r="R425" s="24">
        <f t="shared" si="43"/>
        <v>3.7200000000000006</v>
      </c>
      <c r="S425" s="24">
        <f t="shared" si="44"/>
        <v>26.040000000000006</v>
      </c>
      <c r="T425" s="36">
        <f t="shared" si="45"/>
        <v>0.23664122137404583</v>
      </c>
      <c r="U425" s="25" t="str">
        <f>IF([1]!Tabla1[[#This Row],[Total Buying Value]]&gt;=((2/3)*MAX([1]!Tabla1[Total Buying Value])),"Grande",IF([1]!Tabla1[[#This Row],[Total Buying Value]]&lt;=((1/3)*MAX([1]!Tabla1[Total Buying Value])),"Pequeña","Mediana"))</f>
        <v>Grande</v>
      </c>
      <c r="V425" s="12" t="b">
        <f t="shared" si="46"/>
        <v>0</v>
      </c>
      <c r="W425" s="25" t="str">
        <f t="shared" si="47"/>
        <v>Aug2022</v>
      </c>
      <c r="X425" s="25" t="str">
        <f t="shared" si="48"/>
        <v>44788P0015</v>
      </c>
      <c r="AA425" s="5"/>
      <c r="AK425" s="3"/>
    </row>
    <row r="426" spans="1:37">
      <c r="A426" s="31">
        <v>44788</v>
      </c>
      <c r="B426" s="21" t="s">
        <v>51</v>
      </c>
      <c r="C426" s="32">
        <v>10</v>
      </c>
      <c r="D426" s="21" t="s">
        <v>68</v>
      </c>
      <c r="E426" s="21" t="s">
        <v>138</v>
      </c>
      <c r="F426" s="33">
        <v>0.11</v>
      </c>
      <c r="G426" s="21" t="s">
        <v>103</v>
      </c>
      <c r="H426" s="21" t="s">
        <v>120</v>
      </c>
      <c r="I426" s="22" t="s">
        <v>124</v>
      </c>
      <c r="J426" s="20">
        <v>44</v>
      </c>
      <c r="K426" s="20">
        <v>48.4</v>
      </c>
      <c r="L426" s="20">
        <v>440</v>
      </c>
      <c r="M426" s="20">
        <v>484</v>
      </c>
      <c r="N426" s="32">
        <v>15</v>
      </c>
      <c r="O426" s="21" t="s">
        <v>133</v>
      </c>
      <c r="P426" s="22">
        <v>2022</v>
      </c>
      <c r="Q426" s="19">
        <f t="shared" si="42"/>
        <v>53.24</v>
      </c>
      <c r="R426" s="20">
        <f t="shared" si="43"/>
        <v>4.3999999999999986</v>
      </c>
      <c r="S426" s="20">
        <f t="shared" si="44"/>
        <v>43.999999999999986</v>
      </c>
      <c r="T426" s="33">
        <f t="shared" si="45"/>
        <v>9.0909090909090884E-2</v>
      </c>
      <c r="U426" s="21" t="str">
        <f>IF([1]!Tabla1[[#This Row],[Total Buying Value]]&gt;=((2/3)*MAX([1]!Tabla1[Total Buying Value])),"Grande",IF([1]!Tabla1[[#This Row],[Total Buying Value]]&lt;=((1/3)*MAX([1]!Tabla1[Total Buying Value])),"Pequeña","Mediana"))</f>
        <v>Mediana</v>
      </c>
      <c r="V426" s="22" t="b">
        <f t="shared" si="46"/>
        <v>1</v>
      </c>
      <c r="W426" s="21" t="str">
        <f t="shared" si="47"/>
        <v>Aug2022</v>
      </c>
      <c r="X426" s="21" t="str">
        <f t="shared" si="48"/>
        <v>44788P0011</v>
      </c>
      <c r="AA426" s="5"/>
      <c r="AK426" s="3"/>
    </row>
    <row r="427" spans="1:37">
      <c r="A427" s="34">
        <v>44791</v>
      </c>
      <c r="B427" s="25" t="s">
        <v>40</v>
      </c>
      <c r="C427" s="35">
        <v>2</v>
      </c>
      <c r="D427" s="25" t="s">
        <v>71</v>
      </c>
      <c r="E427" s="25" t="s">
        <v>138</v>
      </c>
      <c r="F427" s="36">
        <v>0.14000000000000001</v>
      </c>
      <c r="G427" s="25" t="s">
        <v>90</v>
      </c>
      <c r="H427" s="25" t="s">
        <v>120</v>
      </c>
      <c r="I427" s="12" t="s">
        <v>122</v>
      </c>
      <c r="J427" s="24">
        <v>148</v>
      </c>
      <c r="K427" s="24">
        <v>164.28</v>
      </c>
      <c r="L427" s="24">
        <v>296</v>
      </c>
      <c r="M427" s="24">
        <v>328.56</v>
      </c>
      <c r="N427" s="35">
        <v>18</v>
      </c>
      <c r="O427" s="25" t="s">
        <v>133</v>
      </c>
      <c r="P427" s="12">
        <v>2022</v>
      </c>
      <c r="Q427" s="23">
        <f t="shared" si="42"/>
        <v>45.998400000000004</v>
      </c>
      <c r="R427" s="24">
        <f t="shared" si="43"/>
        <v>16.28</v>
      </c>
      <c r="S427" s="24">
        <f t="shared" si="44"/>
        <v>32.56</v>
      </c>
      <c r="T427" s="36">
        <f t="shared" si="45"/>
        <v>9.90990990990991E-2</v>
      </c>
      <c r="U427" s="25" t="str">
        <f>IF([1]!Tabla1[[#This Row],[Total Buying Value]]&gt;=((2/3)*MAX([1]!Tabla1[Total Buying Value])),"Grande",IF([1]!Tabla1[[#This Row],[Total Buying Value]]&lt;=((1/3)*MAX([1]!Tabla1[Total Buying Value])),"Pequeña","Mediana"))</f>
        <v>Pequeña</v>
      </c>
      <c r="V427" s="12" t="b">
        <f t="shared" si="46"/>
        <v>1</v>
      </c>
      <c r="W427" s="25" t="str">
        <f t="shared" si="47"/>
        <v>Aug2022</v>
      </c>
      <c r="X427" s="25" t="str">
        <f t="shared" si="48"/>
        <v>44791P0010</v>
      </c>
      <c r="AA427" s="5"/>
      <c r="AK427" s="3"/>
    </row>
    <row r="428" spans="1:37">
      <c r="A428" s="31">
        <v>44791</v>
      </c>
      <c r="B428" s="21" t="s">
        <v>39</v>
      </c>
      <c r="C428" s="32">
        <v>8</v>
      </c>
      <c r="D428" s="21" t="s">
        <v>71</v>
      </c>
      <c r="E428" s="21" t="s">
        <v>71</v>
      </c>
      <c r="F428" s="33">
        <v>0.26</v>
      </c>
      <c r="G428" s="21" t="s">
        <v>89</v>
      </c>
      <c r="H428" s="21" t="s">
        <v>121</v>
      </c>
      <c r="I428" s="22" t="s">
        <v>124</v>
      </c>
      <c r="J428" s="20">
        <v>47</v>
      </c>
      <c r="K428" s="20">
        <v>53.11</v>
      </c>
      <c r="L428" s="20">
        <v>376</v>
      </c>
      <c r="M428" s="20">
        <v>424.88</v>
      </c>
      <c r="N428" s="32">
        <v>18</v>
      </c>
      <c r="O428" s="21" t="s">
        <v>133</v>
      </c>
      <c r="P428" s="22">
        <v>2022</v>
      </c>
      <c r="Q428" s="19">
        <f t="shared" si="42"/>
        <v>110.4688</v>
      </c>
      <c r="R428" s="20">
        <f t="shared" si="43"/>
        <v>6.1099999999999994</v>
      </c>
      <c r="S428" s="20">
        <f t="shared" si="44"/>
        <v>48.879999999999995</v>
      </c>
      <c r="T428" s="33">
        <f t="shared" si="45"/>
        <v>0.1150442477876106</v>
      </c>
      <c r="U428" s="21" t="str">
        <f>IF([1]!Tabla1[[#This Row],[Total Buying Value]]&gt;=((2/3)*MAX([1]!Tabla1[Total Buying Value])),"Grande",IF([1]!Tabla1[[#This Row],[Total Buying Value]]&lt;=((1/3)*MAX([1]!Tabla1[Total Buying Value])),"Pequeña","Mediana"))</f>
        <v>Pequeña</v>
      </c>
      <c r="V428" s="22" t="b">
        <f t="shared" si="46"/>
        <v>0</v>
      </c>
      <c r="W428" s="21" t="str">
        <f t="shared" si="47"/>
        <v>Aug2022</v>
      </c>
      <c r="X428" s="21" t="str">
        <f t="shared" si="48"/>
        <v>44791P0029</v>
      </c>
      <c r="AA428" s="5"/>
      <c r="AK428" s="3"/>
    </row>
    <row r="429" spans="1:37">
      <c r="A429" s="31">
        <v>44792</v>
      </c>
      <c r="B429" s="21" t="s">
        <v>56</v>
      </c>
      <c r="C429" s="32">
        <v>3</v>
      </c>
      <c r="D429" s="21" t="s">
        <v>71</v>
      </c>
      <c r="E429" s="21" t="s">
        <v>71</v>
      </c>
      <c r="F429" s="33">
        <v>0.05</v>
      </c>
      <c r="G429" s="21" t="s">
        <v>108</v>
      </c>
      <c r="H429" s="21" t="s">
        <v>119</v>
      </c>
      <c r="I429" s="22" t="s">
        <v>124</v>
      </c>
      <c r="J429" s="20">
        <v>43</v>
      </c>
      <c r="K429" s="20">
        <v>47.73</v>
      </c>
      <c r="L429" s="20">
        <v>129</v>
      </c>
      <c r="M429" s="20">
        <v>143.19</v>
      </c>
      <c r="N429" s="32">
        <v>19</v>
      </c>
      <c r="O429" s="21" t="s">
        <v>133</v>
      </c>
      <c r="P429" s="22">
        <v>2022</v>
      </c>
      <c r="Q429" s="19">
        <f t="shared" si="42"/>
        <v>7.1595000000000004</v>
      </c>
      <c r="R429" s="20">
        <f t="shared" si="43"/>
        <v>4.7299999999999969</v>
      </c>
      <c r="S429" s="20">
        <f t="shared" si="44"/>
        <v>14.189999999999991</v>
      </c>
      <c r="T429" s="33">
        <f t="shared" si="45"/>
        <v>9.9099099099099031E-2</v>
      </c>
      <c r="U429" s="21" t="str">
        <f>IF([1]!Tabla1[[#This Row],[Total Buying Value]]&gt;=((2/3)*MAX([1]!Tabla1[Total Buying Value])),"Grande",IF([1]!Tabla1[[#This Row],[Total Buying Value]]&lt;=((1/3)*MAX([1]!Tabla1[Total Buying Value])),"Pequeña","Mediana"))</f>
        <v>Pequeña</v>
      </c>
      <c r="V429" s="22" t="b">
        <f t="shared" si="46"/>
        <v>0</v>
      </c>
      <c r="W429" s="21" t="str">
        <f t="shared" si="47"/>
        <v>Aug2022</v>
      </c>
      <c r="X429" s="21" t="str">
        <f t="shared" si="48"/>
        <v>44792P0007</v>
      </c>
      <c r="AA429" s="5"/>
      <c r="AK429" s="3"/>
    </row>
    <row r="430" spans="1:37">
      <c r="A430" s="34">
        <v>44793</v>
      </c>
      <c r="B430" s="25" t="s">
        <v>32</v>
      </c>
      <c r="C430" s="35">
        <v>13</v>
      </c>
      <c r="D430" s="25" t="s">
        <v>70</v>
      </c>
      <c r="E430" s="25" t="s">
        <v>71</v>
      </c>
      <c r="F430" s="36">
        <v>0.38</v>
      </c>
      <c r="G430" s="25" t="s">
        <v>82</v>
      </c>
      <c r="H430" s="25" t="s">
        <v>117</v>
      </c>
      <c r="I430" s="12" t="s">
        <v>122</v>
      </c>
      <c r="J430" s="24">
        <v>141</v>
      </c>
      <c r="K430" s="24">
        <v>149.46</v>
      </c>
      <c r="L430" s="24">
        <v>1833</v>
      </c>
      <c r="M430" s="24">
        <v>1942.98</v>
      </c>
      <c r="N430" s="35">
        <v>20</v>
      </c>
      <c r="O430" s="25" t="s">
        <v>133</v>
      </c>
      <c r="P430" s="12">
        <v>2022</v>
      </c>
      <c r="Q430" s="23">
        <f t="shared" si="42"/>
        <v>738.33240000000001</v>
      </c>
      <c r="R430" s="24">
        <f t="shared" si="43"/>
        <v>8.460000000000008</v>
      </c>
      <c r="S430" s="24">
        <f t="shared" si="44"/>
        <v>109.9800000000001</v>
      </c>
      <c r="T430" s="36">
        <f t="shared" si="45"/>
        <v>5.660377358490571E-2</v>
      </c>
      <c r="U430" s="25" t="str">
        <f>IF([1]!Tabla1[[#This Row],[Total Buying Value]]&gt;=((2/3)*MAX([1]!Tabla1[Total Buying Value])),"Grande",IF([1]!Tabla1[[#This Row],[Total Buying Value]]&lt;=((1/3)*MAX([1]!Tabla1[Total Buying Value])),"Pequeña","Mediana"))</f>
        <v>Pequeña</v>
      </c>
      <c r="V430" s="12" t="b">
        <f t="shared" si="46"/>
        <v>0</v>
      </c>
      <c r="W430" s="25" t="str">
        <f t="shared" si="47"/>
        <v>Aug2022</v>
      </c>
      <c r="X430" s="25" t="str">
        <f t="shared" si="48"/>
        <v>44793P0023</v>
      </c>
      <c r="AA430" s="5"/>
      <c r="AK430" s="3"/>
    </row>
    <row r="431" spans="1:37">
      <c r="A431" s="31">
        <v>44793</v>
      </c>
      <c r="B431" s="21" t="s">
        <v>58</v>
      </c>
      <c r="C431" s="32">
        <v>14</v>
      </c>
      <c r="D431" s="21" t="s">
        <v>70</v>
      </c>
      <c r="E431" s="21" t="s">
        <v>71</v>
      </c>
      <c r="F431" s="33">
        <v>0.14000000000000001</v>
      </c>
      <c r="G431" s="21" t="s">
        <v>110</v>
      </c>
      <c r="H431" s="21" t="s">
        <v>121</v>
      </c>
      <c r="I431" s="22" t="s">
        <v>123</v>
      </c>
      <c r="J431" s="20">
        <v>95</v>
      </c>
      <c r="K431" s="20">
        <v>119.7</v>
      </c>
      <c r="L431" s="20">
        <v>1330</v>
      </c>
      <c r="M431" s="20">
        <v>1675.8</v>
      </c>
      <c r="N431" s="32">
        <v>20</v>
      </c>
      <c r="O431" s="21" t="s">
        <v>133</v>
      </c>
      <c r="P431" s="22">
        <v>2022</v>
      </c>
      <c r="Q431" s="19">
        <f t="shared" si="42"/>
        <v>234.61200000000002</v>
      </c>
      <c r="R431" s="20">
        <f t="shared" si="43"/>
        <v>24.700000000000003</v>
      </c>
      <c r="S431" s="20">
        <f t="shared" si="44"/>
        <v>345.80000000000007</v>
      </c>
      <c r="T431" s="33">
        <f t="shared" si="45"/>
        <v>0.20634920634920639</v>
      </c>
      <c r="U431" s="21" t="str">
        <f>IF([1]!Tabla1[[#This Row],[Total Buying Value]]&gt;=((2/3)*MAX([1]!Tabla1[Total Buying Value])),"Grande",IF([1]!Tabla1[[#This Row],[Total Buying Value]]&lt;=((1/3)*MAX([1]!Tabla1[Total Buying Value])),"Pequeña","Mediana"))</f>
        <v>Pequeña</v>
      </c>
      <c r="V431" s="22" t="b">
        <f t="shared" si="46"/>
        <v>0</v>
      </c>
      <c r="W431" s="21" t="str">
        <f t="shared" si="47"/>
        <v>Aug2022</v>
      </c>
      <c r="X431" s="21" t="str">
        <f t="shared" si="48"/>
        <v>44793P0033</v>
      </c>
      <c r="AA431" s="5"/>
      <c r="AK431" s="3"/>
    </row>
    <row r="432" spans="1:37">
      <c r="A432" s="34">
        <v>44794</v>
      </c>
      <c r="B432" s="25" t="s">
        <v>41</v>
      </c>
      <c r="C432" s="35">
        <v>4</v>
      </c>
      <c r="D432" s="25" t="s">
        <v>70</v>
      </c>
      <c r="E432" s="25" t="s">
        <v>71</v>
      </c>
      <c r="F432" s="36">
        <v>0.03</v>
      </c>
      <c r="G432" s="25" t="s">
        <v>91</v>
      </c>
      <c r="H432" s="25" t="s">
        <v>120</v>
      </c>
      <c r="I432" s="12" t="s">
        <v>125</v>
      </c>
      <c r="J432" s="24">
        <v>13</v>
      </c>
      <c r="K432" s="24">
        <v>16.64</v>
      </c>
      <c r="L432" s="24">
        <v>52</v>
      </c>
      <c r="M432" s="24">
        <v>66.56</v>
      </c>
      <c r="N432" s="35">
        <v>21</v>
      </c>
      <c r="O432" s="25" t="s">
        <v>133</v>
      </c>
      <c r="P432" s="12">
        <v>2022</v>
      </c>
      <c r="Q432" s="23">
        <f t="shared" si="42"/>
        <v>1.9967999999999999</v>
      </c>
      <c r="R432" s="24">
        <f t="shared" si="43"/>
        <v>3.6400000000000006</v>
      </c>
      <c r="S432" s="24">
        <f t="shared" si="44"/>
        <v>14.560000000000002</v>
      </c>
      <c r="T432" s="36">
        <f t="shared" si="45"/>
        <v>0.21875000000000003</v>
      </c>
      <c r="U432" s="25" t="str">
        <f>IF([1]!Tabla1[[#This Row],[Total Buying Value]]&gt;=((2/3)*MAX([1]!Tabla1[Total Buying Value])),"Grande",IF([1]!Tabla1[[#This Row],[Total Buying Value]]&lt;=((1/3)*MAX([1]!Tabla1[Total Buying Value])),"Pequeña","Mediana"))</f>
        <v>Grande</v>
      </c>
      <c r="V432" s="12" t="b">
        <f t="shared" si="46"/>
        <v>0</v>
      </c>
      <c r="W432" s="25" t="str">
        <f t="shared" si="47"/>
        <v>Aug2022</v>
      </c>
      <c r="X432" s="25" t="str">
        <f t="shared" si="48"/>
        <v>44794P0016</v>
      </c>
      <c r="AA432" s="5"/>
      <c r="AK432" s="3"/>
    </row>
    <row r="433" spans="1:37">
      <c r="A433" s="31">
        <v>44796</v>
      </c>
      <c r="B433" s="21" t="s">
        <v>31</v>
      </c>
      <c r="C433" s="32">
        <v>11</v>
      </c>
      <c r="D433" s="21" t="s">
        <v>71</v>
      </c>
      <c r="E433" s="21" t="s">
        <v>71</v>
      </c>
      <c r="F433" s="33">
        <v>0.3</v>
      </c>
      <c r="G433" s="21" t="s">
        <v>81</v>
      </c>
      <c r="H433" s="21" t="s">
        <v>118</v>
      </c>
      <c r="I433" s="22" t="s">
        <v>123</v>
      </c>
      <c r="J433" s="20">
        <v>76</v>
      </c>
      <c r="K433" s="20">
        <v>82.08</v>
      </c>
      <c r="L433" s="20">
        <v>836</v>
      </c>
      <c r="M433" s="20">
        <v>902.88</v>
      </c>
      <c r="N433" s="32">
        <v>23</v>
      </c>
      <c r="O433" s="21" t="s">
        <v>133</v>
      </c>
      <c r="P433" s="22">
        <v>2022</v>
      </c>
      <c r="Q433" s="19">
        <f t="shared" si="42"/>
        <v>270.86399999999998</v>
      </c>
      <c r="R433" s="20">
        <f t="shared" si="43"/>
        <v>6.0799999999999983</v>
      </c>
      <c r="S433" s="20">
        <f t="shared" si="44"/>
        <v>66.879999999999981</v>
      </c>
      <c r="T433" s="33">
        <f t="shared" si="45"/>
        <v>7.4074074074074056E-2</v>
      </c>
      <c r="U433" s="21" t="str">
        <f>IF([1]!Tabla1[[#This Row],[Total Buying Value]]&gt;=((2/3)*MAX([1]!Tabla1[Total Buying Value])),"Grande",IF([1]!Tabla1[[#This Row],[Total Buying Value]]&lt;=((1/3)*MAX([1]!Tabla1[Total Buying Value])),"Pequeña","Mediana"))</f>
        <v>Mediana</v>
      </c>
      <c r="V433" s="22" t="b">
        <f t="shared" si="46"/>
        <v>0</v>
      </c>
      <c r="W433" s="21" t="str">
        <f t="shared" si="47"/>
        <v>Aug2022</v>
      </c>
      <c r="X433" s="21" t="str">
        <f t="shared" si="48"/>
        <v>44796P0044</v>
      </c>
      <c r="AA433" s="5"/>
      <c r="AK433" s="3"/>
    </row>
    <row r="434" spans="1:37">
      <c r="A434" s="34">
        <v>44796</v>
      </c>
      <c r="B434" s="25" t="s">
        <v>39</v>
      </c>
      <c r="C434" s="35">
        <v>14</v>
      </c>
      <c r="D434" s="25" t="s">
        <v>70</v>
      </c>
      <c r="E434" s="25" t="s">
        <v>138</v>
      </c>
      <c r="F434" s="36">
        <v>0.31</v>
      </c>
      <c r="G434" s="25" t="s">
        <v>89</v>
      </c>
      <c r="H434" s="25" t="s">
        <v>121</v>
      </c>
      <c r="I434" s="12" t="s">
        <v>124</v>
      </c>
      <c r="J434" s="24">
        <v>47</v>
      </c>
      <c r="K434" s="24">
        <v>53.11</v>
      </c>
      <c r="L434" s="24">
        <v>658</v>
      </c>
      <c r="M434" s="24">
        <v>743.54</v>
      </c>
      <c r="N434" s="35">
        <v>23</v>
      </c>
      <c r="O434" s="25" t="s">
        <v>133</v>
      </c>
      <c r="P434" s="12">
        <v>2022</v>
      </c>
      <c r="Q434" s="23">
        <f t="shared" si="42"/>
        <v>230.4974</v>
      </c>
      <c r="R434" s="24">
        <f t="shared" si="43"/>
        <v>6.1099999999999994</v>
      </c>
      <c r="S434" s="24">
        <f t="shared" si="44"/>
        <v>85.539999999999992</v>
      </c>
      <c r="T434" s="36">
        <f t="shared" si="45"/>
        <v>0.11504424778761062</v>
      </c>
      <c r="U434" s="25" t="str">
        <f>IF([1]!Tabla1[[#This Row],[Total Buying Value]]&gt;=((2/3)*MAX([1]!Tabla1[Total Buying Value])),"Grande",IF([1]!Tabla1[[#This Row],[Total Buying Value]]&lt;=((1/3)*MAX([1]!Tabla1[Total Buying Value])),"Pequeña","Mediana"))</f>
        <v>Pequeña</v>
      </c>
      <c r="V434" s="12" t="b">
        <f t="shared" si="46"/>
        <v>1</v>
      </c>
      <c r="W434" s="25" t="str">
        <f t="shared" si="47"/>
        <v>Aug2022</v>
      </c>
      <c r="X434" s="25" t="str">
        <f t="shared" si="48"/>
        <v>44796P0029</v>
      </c>
      <c r="AA434" s="5"/>
      <c r="AK434" s="3"/>
    </row>
    <row r="435" spans="1:37">
      <c r="A435" s="31">
        <v>44797</v>
      </c>
      <c r="B435" s="21" t="s">
        <v>44</v>
      </c>
      <c r="C435" s="32">
        <v>5</v>
      </c>
      <c r="D435" s="21" t="s">
        <v>70</v>
      </c>
      <c r="E435" s="21" t="s">
        <v>138</v>
      </c>
      <c r="F435" s="33">
        <v>0.5</v>
      </c>
      <c r="G435" s="21" t="s">
        <v>95</v>
      </c>
      <c r="H435" s="21" t="s">
        <v>119</v>
      </c>
      <c r="I435" s="22" t="s">
        <v>122</v>
      </c>
      <c r="J435" s="20">
        <v>133</v>
      </c>
      <c r="K435" s="20">
        <v>155.61000000000001</v>
      </c>
      <c r="L435" s="20">
        <v>665</v>
      </c>
      <c r="M435" s="20">
        <v>778.05000000000007</v>
      </c>
      <c r="N435" s="32">
        <v>24</v>
      </c>
      <c r="O435" s="21" t="s">
        <v>133</v>
      </c>
      <c r="P435" s="22">
        <v>2022</v>
      </c>
      <c r="Q435" s="19">
        <f t="shared" si="42"/>
        <v>389.02500000000003</v>
      </c>
      <c r="R435" s="20">
        <f t="shared" si="43"/>
        <v>22.610000000000014</v>
      </c>
      <c r="S435" s="20">
        <f t="shared" si="44"/>
        <v>113.05000000000007</v>
      </c>
      <c r="T435" s="33">
        <f t="shared" si="45"/>
        <v>0.14529914529914537</v>
      </c>
      <c r="U435" s="21" t="str">
        <f>IF([1]!Tabla1[[#This Row],[Total Buying Value]]&gt;=((2/3)*MAX([1]!Tabla1[Total Buying Value])),"Grande",IF([1]!Tabla1[[#This Row],[Total Buying Value]]&lt;=((1/3)*MAX([1]!Tabla1[Total Buying Value])),"Pequeña","Mediana"))</f>
        <v>Mediana</v>
      </c>
      <c r="V435" s="22" t="b">
        <f t="shared" si="46"/>
        <v>1</v>
      </c>
      <c r="W435" s="21" t="str">
        <f t="shared" si="47"/>
        <v>Aug2022</v>
      </c>
      <c r="X435" s="21" t="str">
        <f t="shared" si="48"/>
        <v>44797P0005</v>
      </c>
      <c r="AA435" s="5"/>
      <c r="AK435" s="3"/>
    </row>
    <row r="436" spans="1:37">
      <c r="A436" s="31">
        <v>44799</v>
      </c>
      <c r="B436" s="21" t="s">
        <v>28</v>
      </c>
      <c r="C436" s="32">
        <v>8</v>
      </c>
      <c r="D436" s="21" t="s">
        <v>71</v>
      </c>
      <c r="E436" s="21" t="s">
        <v>71</v>
      </c>
      <c r="F436" s="33">
        <v>0.27</v>
      </c>
      <c r="G436" s="21" t="s">
        <v>93</v>
      </c>
      <c r="H436" s="21" t="s">
        <v>118</v>
      </c>
      <c r="I436" s="22" t="s">
        <v>123</v>
      </c>
      <c r="J436" s="20">
        <v>67</v>
      </c>
      <c r="K436" s="20">
        <v>85.76</v>
      </c>
      <c r="L436" s="20">
        <v>536</v>
      </c>
      <c r="M436" s="20">
        <v>686.08</v>
      </c>
      <c r="N436" s="32">
        <v>26</v>
      </c>
      <c r="O436" s="21" t="s">
        <v>133</v>
      </c>
      <c r="P436" s="22">
        <v>2022</v>
      </c>
      <c r="Q436" s="19">
        <f t="shared" si="42"/>
        <v>185.24160000000003</v>
      </c>
      <c r="R436" s="20">
        <f t="shared" si="43"/>
        <v>18.760000000000005</v>
      </c>
      <c r="S436" s="20">
        <f t="shared" si="44"/>
        <v>150.08000000000004</v>
      </c>
      <c r="T436" s="33">
        <f t="shared" si="45"/>
        <v>0.21875000000000006</v>
      </c>
      <c r="U436" s="21" t="str">
        <f>IF([1]!Tabla1[[#This Row],[Total Buying Value]]&gt;=((2/3)*MAX([1]!Tabla1[Total Buying Value])),"Grande",IF([1]!Tabla1[[#This Row],[Total Buying Value]]&lt;=((1/3)*MAX([1]!Tabla1[Total Buying Value])),"Pequeña","Mediana"))</f>
        <v>Pequeña</v>
      </c>
      <c r="V436" s="22" t="b">
        <f t="shared" si="46"/>
        <v>0</v>
      </c>
      <c r="W436" s="21" t="str">
        <f t="shared" si="47"/>
        <v>Aug2022</v>
      </c>
      <c r="X436" s="21" t="str">
        <f t="shared" si="48"/>
        <v>44799P0037</v>
      </c>
      <c r="AA436" s="5"/>
      <c r="AK436" s="3"/>
    </row>
    <row r="437" spans="1:37">
      <c r="A437" s="34">
        <v>44799</v>
      </c>
      <c r="B437" s="25" t="s">
        <v>60</v>
      </c>
      <c r="C437" s="35">
        <v>13</v>
      </c>
      <c r="D437" s="25" t="s">
        <v>68</v>
      </c>
      <c r="E437" s="25" t="s">
        <v>138</v>
      </c>
      <c r="F437" s="36">
        <v>0.18</v>
      </c>
      <c r="G437" s="25" t="s">
        <v>112</v>
      </c>
      <c r="H437" s="25" t="s">
        <v>120</v>
      </c>
      <c r="I437" s="12" t="s">
        <v>122</v>
      </c>
      <c r="J437" s="24">
        <v>150</v>
      </c>
      <c r="K437" s="24">
        <v>210</v>
      </c>
      <c r="L437" s="24">
        <v>1950</v>
      </c>
      <c r="M437" s="24">
        <v>2730</v>
      </c>
      <c r="N437" s="35">
        <v>26</v>
      </c>
      <c r="O437" s="25" t="s">
        <v>133</v>
      </c>
      <c r="P437" s="12">
        <v>2022</v>
      </c>
      <c r="Q437" s="23">
        <f t="shared" si="42"/>
        <v>491.4</v>
      </c>
      <c r="R437" s="24">
        <f t="shared" si="43"/>
        <v>60</v>
      </c>
      <c r="S437" s="24">
        <f t="shared" si="44"/>
        <v>780</v>
      </c>
      <c r="T437" s="36">
        <f t="shared" si="45"/>
        <v>0.2857142857142857</v>
      </c>
      <c r="U437" s="25" t="str">
        <f>IF([1]!Tabla1[[#This Row],[Total Buying Value]]&gt;=((2/3)*MAX([1]!Tabla1[Total Buying Value])),"Grande",IF([1]!Tabla1[[#This Row],[Total Buying Value]]&lt;=((1/3)*MAX([1]!Tabla1[Total Buying Value])),"Pequeña","Mediana"))</f>
        <v>Pequeña</v>
      </c>
      <c r="V437" s="12" t="b">
        <f t="shared" si="46"/>
        <v>1</v>
      </c>
      <c r="W437" s="25" t="str">
        <f t="shared" si="47"/>
        <v>Aug2022</v>
      </c>
      <c r="X437" s="25" t="str">
        <f t="shared" si="48"/>
        <v>44799P0019</v>
      </c>
      <c r="AA437" s="5"/>
      <c r="AK437" s="3"/>
    </row>
    <row r="438" spans="1:37">
      <c r="A438" s="34">
        <v>44800</v>
      </c>
      <c r="B438" s="25" t="s">
        <v>54</v>
      </c>
      <c r="C438" s="35">
        <v>15</v>
      </c>
      <c r="D438" s="25" t="s">
        <v>68</v>
      </c>
      <c r="E438" s="25" t="s">
        <v>71</v>
      </c>
      <c r="F438" s="36">
        <v>0.32</v>
      </c>
      <c r="G438" s="25" t="s">
        <v>106</v>
      </c>
      <c r="H438" s="25" t="s">
        <v>118</v>
      </c>
      <c r="I438" s="12" t="s">
        <v>125</v>
      </c>
      <c r="J438" s="24">
        <v>37</v>
      </c>
      <c r="K438" s="24">
        <v>42.55</v>
      </c>
      <c r="L438" s="24">
        <v>555</v>
      </c>
      <c r="M438" s="24">
        <v>638.25</v>
      </c>
      <c r="N438" s="35">
        <v>27</v>
      </c>
      <c r="O438" s="25" t="s">
        <v>133</v>
      </c>
      <c r="P438" s="12">
        <v>2022</v>
      </c>
      <c r="Q438" s="23">
        <f t="shared" si="42"/>
        <v>204.24</v>
      </c>
      <c r="R438" s="24">
        <f t="shared" si="43"/>
        <v>5.5499999999999972</v>
      </c>
      <c r="S438" s="24">
        <f t="shared" si="44"/>
        <v>83.249999999999957</v>
      </c>
      <c r="T438" s="36">
        <f t="shared" si="45"/>
        <v>0.13043478260869559</v>
      </c>
      <c r="U438" s="25" t="str">
        <f>IF([1]!Tabla1[[#This Row],[Total Buying Value]]&gt;=((2/3)*MAX([1]!Tabla1[Total Buying Value])),"Grande",IF([1]!Tabla1[[#This Row],[Total Buying Value]]&lt;=((1/3)*MAX([1]!Tabla1[Total Buying Value])),"Pequeña","Mediana"))</f>
        <v>Grande</v>
      </c>
      <c r="V438" s="12" t="b">
        <f t="shared" si="46"/>
        <v>0</v>
      </c>
      <c r="W438" s="25" t="str">
        <f t="shared" si="47"/>
        <v>Aug2022</v>
      </c>
      <c r="X438" s="25" t="str">
        <f t="shared" si="48"/>
        <v>44800P0039</v>
      </c>
      <c r="AA438" s="5"/>
      <c r="AK438" s="3"/>
    </row>
    <row r="439" spans="1:37">
      <c r="A439" s="34">
        <v>44801</v>
      </c>
      <c r="B439" s="25" t="s">
        <v>54</v>
      </c>
      <c r="C439" s="35">
        <v>5</v>
      </c>
      <c r="D439" s="25" t="s">
        <v>70</v>
      </c>
      <c r="E439" s="25" t="s">
        <v>71</v>
      </c>
      <c r="F439" s="36">
        <v>0.47</v>
      </c>
      <c r="G439" s="25" t="s">
        <v>106</v>
      </c>
      <c r="H439" s="25" t="s">
        <v>118</v>
      </c>
      <c r="I439" s="12" t="s">
        <v>125</v>
      </c>
      <c r="J439" s="24">
        <v>37</v>
      </c>
      <c r="K439" s="24">
        <v>42.55</v>
      </c>
      <c r="L439" s="24">
        <v>185</v>
      </c>
      <c r="M439" s="24">
        <v>212.75</v>
      </c>
      <c r="N439" s="35">
        <v>28</v>
      </c>
      <c r="O439" s="25" t="s">
        <v>133</v>
      </c>
      <c r="P439" s="12">
        <v>2022</v>
      </c>
      <c r="Q439" s="23">
        <f t="shared" si="42"/>
        <v>99.992499999999993</v>
      </c>
      <c r="R439" s="24">
        <f t="shared" si="43"/>
        <v>5.5499999999999972</v>
      </c>
      <c r="S439" s="24">
        <f t="shared" si="44"/>
        <v>27.749999999999986</v>
      </c>
      <c r="T439" s="36">
        <f t="shared" si="45"/>
        <v>0.13043478260869559</v>
      </c>
      <c r="U439" s="25" t="str">
        <f>IF([1]!Tabla1[[#This Row],[Total Buying Value]]&gt;=((2/3)*MAX([1]!Tabla1[Total Buying Value])),"Grande",IF([1]!Tabla1[[#This Row],[Total Buying Value]]&lt;=((1/3)*MAX([1]!Tabla1[Total Buying Value])),"Pequeña","Mediana"))</f>
        <v>Pequeña</v>
      </c>
      <c r="V439" s="12" t="b">
        <f t="shared" si="46"/>
        <v>0</v>
      </c>
      <c r="W439" s="25" t="str">
        <f t="shared" si="47"/>
        <v>Aug2022</v>
      </c>
      <c r="X439" s="25" t="str">
        <f t="shared" si="48"/>
        <v>44801P0039</v>
      </c>
      <c r="AA439" s="5"/>
      <c r="AK439" s="3"/>
    </row>
    <row r="440" spans="1:37">
      <c r="A440" s="31">
        <v>44801</v>
      </c>
      <c r="B440" s="21" t="s">
        <v>44</v>
      </c>
      <c r="C440" s="32">
        <v>9</v>
      </c>
      <c r="D440" s="21" t="s">
        <v>71</v>
      </c>
      <c r="E440" s="21" t="s">
        <v>71</v>
      </c>
      <c r="F440" s="33">
        <v>0.13</v>
      </c>
      <c r="G440" s="21" t="s">
        <v>95</v>
      </c>
      <c r="H440" s="21" t="s">
        <v>119</v>
      </c>
      <c r="I440" s="22" t="s">
        <v>122</v>
      </c>
      <c r="J440" s="20">
        <v>133</v>
      </c>
      <c r="K440" s="20">
        <v>155.61000000000001</v>
      </c>
      <c r="L440" s="20">
        <v>1197</v>
      </c>
      <c r="M440" s="20">
        <v>1400.49</v>
      </c>
      <c r="N440" s="32">
        <v>28</v>
      </c>
      <c r="O440" s="21" t="s">
        <v>133</v>
      </c>
      <c r="P440" s="22">
        <v>2022</v>
      </c>
      <c r="Q440" s="19">
        <f t="shared" si="42"/>
        <v>182.06370000000001</v>
      </c>
      <c r="R440" s="20">
        <f t="shared" si="43"/>
        <v>22.610000000000014</v>
      </c>
      <c r="S440" s="20">
        <f t="shared" si="44"/>
        <v>203.49000000000012</v>
      </c>
      <c r="T440" s="33">
        <f t="shared" si="45"/>
        <v>0.14529914529914539</v>
      </c>
      <c r="U440" s="21" t="str">
        <f>IF([1]!Tabla1[[#This Row],[Total Buying Value]]&gt;=((2/3)*MAX([1]!Tabla1[Total Buying Value])),"Grande",IF([1]!Tabla1[[#This Row],[Total Buying Value]]&lt;=((1/3)*MAX([1]!Tabla1[Total Buying Value])),"Pequeña","Mediana"))</f>
        <v>Pequeña</v>
      </c>
      <c r="V440" s="22" t="b">
        <f t="shared" si="46"/>
        <v>0</v>
      </c>
      <c r="W440" s="21" t="str">
        <f t="shared" si="47"/>
        <v>Aug2022</v>
      </c>
      <c r="X440" s="21" t="str">
        <f t="shared" si="48"/>
        <v>44801P0005</v>
      </c>
      <c r="AA440" s="5"/>
      <c r="AK440" s="3"/>
    </row>
    <row r="441" spans="1:37">
      <c r="A441" s="31">
        <v>44803</v>
      </c>
      <c r="B441" s="21" t="s">
        <v>27</v>
      </c>
      <c r="C441" s="32">
        <v>5</v>
      </c>
      <c r="D441" s="21" t="s">
        <v>70</v>
      </c>
      <c r="E441" s="21" t="s">
        <v>138</v>
      </c>
      <c r="F441" s="33">
        <v>0.44</v>
      </c>
      <c r="G441" s="21" t="s">
        <v>100</v>
      </c>
      <c r="H441" s="21" t="s">
        <v>117</v>
      </c>
      <c r="I441" s="22" t="s">
        <v>125</v>
      </c>
      <c r="J441" s="20">
        <v>7</v>
      </c>
      <c r="K441" s="20">
        <v>8.33</v>
      </c>
      <c r="L441" s="20">
        <v>35</v>
      </c>
      <c r="M441" s="20">
        <v>41.65</v>
      </c>
      <c r="N441" s="32">
        <v>30</v>
      </c>
      <c r="O441" s="21" t="s">
        <v>133</v>
      </c>
      <c r="P441" s="22">
        <v>2022</v>
      </c>
      <c r="Q441" s="19">
        <f t="shared" si="42"/>
        <v>18.326000000000001</v>
      </c>
      <c r="R441" s="20">
        <f t="shared" si="43"/>
        <v>1.33</v>
      </c>
      <c r="S441" s="20">
        <f t="shared" si="44"/>
        <v>6.65</v>
      </c>
      <c r="T441" s="33">
        <f t="shared" si="45"/>
        <v>0.1596638655462185</v>
      </c>
      <c r="U441" s="21" t="str">
        <f>IF([1]!Tabla1[[#This Row],[Total Buying Value]]&gt;=((2/3)*MAX([1]!Tabla1[Total Buying Value])),"Grande",IF([1]!Tabla1[[#This Row],[Total Buying Value]]&lt;=((1/3)*MAX([1]!Tabla1[Total Buying Value])),"Pequeña","Mediana"))</f>
        <v>Pequeña</v>
      </c>
      <c r="V441" s="22" t="b">
        <f t="shared" si="46"/>
        <v>1</v>
      </c>
      <c r="W441" s="21" t="str">
        <f t="shared" si="47"/>
        <v>Aug2022</v>
      </c>
      <c r="X441" s="21" t="str">
        <f t="shared" si="48"/>
        <v>44803P0025</v>
      </c>
      <c r="AA441" s="5"/>
      <c r="AK441" s="3"/>
    </row>
    <row r="442" spans="1:37">
      <c r="A442" s="31">
        <v>44803</v>
      </c>
      <c r="B442" s="21" t="s">
        <v>35</v>
      </c>
      <c r="C442" s="32">
        <v>6</v>
      </c>
      <c r="D442" s="21" t="s">
        <v>71</v>
      </c>
      <c r="E442" s="21" t="s">
        <v>138</v>
      </c>
      <c r="F442" s="33">
        <v>0.5</v>
      </c>
      <c r="G442" s="21" t="s">
        <v>85</v>
      </c>
      <c r="H442" s="21" t="s">
        <v>119</v>
      </c>
      <c r="I442" s="22" t="s">
        <v>123</v>
      </c>
      <c r="J442" s="20">
        <v>75</v>
      </c>
      <c r="K442" s="20">
        <v>85.5</v>
      </c>
      <c r="L442" s="20">
        <v>450</v>
      </c>
      <c r="M442" s="20">
        <v>513</v>
      </c>
      <c r="N442" s="32">
        <v>30</v>
      </c>
      <c r="O442" s="21" t="s">
        <v>133</v>
      </c>
      <c r="P442" s="22">
        <v>2022</v>
      </c>
      <c r="Q442" s="19">
        <f t="shared" si="42"/>
        <v>256.5</v>
      </c>
      <c r="R442" s="20">
        <f t="shared" si="43"/>
        <v>10.5</v>
      </c>
      <c r="S442" s="20">
        <f t="shared" si="44"/>
        <v>63</v>
      </c>
      <c r="T442" s="33">
        <f t="shared" si="45"/>
        <v>0.12280701754385964</v>
      </c>
      <c r="U442" s="21" t="str">
        <f>IF([1]!Tabla1[[#This Row],[Total Buying Value]]&gt;=((2/3)*MAX([1]!Tabla1[Total Buying Value])),"Grande",IF([1]!Tabla1[[#This Row],[Total Buying Value]]&lt;=((1/3)*MAX([1]!Tabla1[Total Buying Value])),"Pequeña","Mediana"))</f>
        <v>Mediana</v>
      </c>
      <c r="V442" s="22" t="b">
        <f t="shared" si="46"/>
        <v>1</v>
      </c>
      <c r="W442" s="21" t="str">
        <f t="shared" si="47"/>
        <v>Aug2022</v>
      </c>
      <c r="X442" s="21" t="str">
        <f t="shared" si="48"/>
        <v>44803P0006</v>
      </c>
      <c r="AA442" s="5"/>
      <c r="AK442" s="3"/>
    </row>
    <row r="443" spans="1:37">
      <c r="A443" s="34">
        <v>44803</v>
      </c>
      <c r="B443" s="25" t="s">
        <v>43</v>
      </c>
      <c r="C443" s="35">
        <v>6</v>
      </c>
      <c r="D443" s="25" t="s">
        <v>70</v>
      </c>
      <c r="E443" s="25" t="s">
        <v>138</v>
      </c>
      <c r="F443" s="36">
        <v>0.53</v>
      </c>
      <c r="G443" s="25" t="s">
        <v>94</v>
      </c>
      <c r="H443" s="25" t="s">
        <v>118</v>
      </c>
      <c r="I443" s="12" t="s">
        <v>123</v>
      </c>
      <c r="J443" s="24">
        <v>67</v>
      </c>
      <c r="K443" s="24">
        <v>83.08</v>
      </c>
      <c r="L443" s="24">
        <v>402</v>
      </c>
      <c r="M443" s="24">
        <v>498.48</v>
      </c>
      <c r="N443" s="35">
        <v>30</v>
      </c>
      <c r="O443" s="25" t="s">
        <v>133</v>
      </c>
      <c r="P443" s="12">
        <v>2022</v>
      </c>
      <c r="Q443" s="23">
        <f t="shared" si="42"/>
        <v>264.19440000000003</v>
      </c>
      <c r="R443" s="24">
        <f t="shared" si="43"/>
        <v>16.079999999999998</v>
      </c>
      <c r="S443" s="24">
        <f t="shared" si="44"/>
        <v>96.47999999999999</v>
      </c>
      <c r="T443" s="36">
        <f t="shared" si="45"/>
        <v>0.19354838709677416</v>
      </c>
      <c r="U443" s="25" t="str">
        <f>IF([1]!Tabla1[[#This Row],[Total Buying Value]]&gt;=((2/3)*MAX([1]!Tabla1[Total Buying Value])),"Grande",IF([1]!Tabla1[[#This Row],[Total Buying Value]]&lt;=((1/3)*MAX([1]!Tabla1[Total Buying Value])),"Pequeña","Mediana"))</f>
        <v>Pequeña</v>
      </c>
      <c r="V443" s="12" t="b">
        <f t="shared" si="46"/>
        <v>1</v>
      </c>
      <c r="W443" s="25" t="str">
        <f t="shared" si="47"/>
        <v>Aug2022</v>
      </c>
      <c r="X443" s="25" t="str">
        <f t="shared" si="48"/>
        <v>44803P0043</v>
      </c>
      <c r="AA443" s="5"/>
      <c r="AK443" s="3"/>
    </row>
    <row r="444" spans="1:37">
      <c r="A444" s="34">
        <v>44804</v>
      </c>
      <c r="B444" s="25" t="s">
        <v>47</v>
      </c>
      <c r="C444" s="35">
        <v>13</v>
      </c>
      <c r="D444" s="25" t="s">
        <v>70</v>
      </c>
      <c r="E444" s="25" t="s">
        <v>138</v>
      </c>
      <c r="F444" s="36">
        <v>0.14000000000000001</v>
      </c>
      <c r="G444" s="25" t="s">
        <v>98</v>
      </c>
      <c r="H444" s="25" t="s">
        <v>120</v>
      </c>
      <c r="I444" s="12" t="s">
        <v>125</v>
      </c>
      <c r="J444" s="24">
        <v>12</v>
      </c>
      <c r="K444" s="24">
        <v>15.72</v>
      </c>
      <c r="L444" s="24">
        <v>156</v>
      </c>
      <c r="M444" s="24">
        <v>204.36</v>
      </c>
      <c r="N444" s="35">
        <v>31</v>
      </c>
      <c r="O444" s="25" t="s">
        <v>133</v>
      </c>
      <c r="P444" s="12">
        <v>2022</v>
      </c>
      <c r="Q444" s="23">
        <f t="shared" si="42"/>
        <v>28.610400000000006</v>
      </c>
      <c r="R444" s="24">
        <f t="shared" si="43"/>
        <v>3.7200000000000006</v>
      </c>
      <c r="S444" s="24">
        <f t="shared" si="44"/>
        <v>48.360000000000007</v>
      </c>
      <c r="T444" s="36">
        <f t="shared" si="45"/>
        <v>0.23664122137404581</v>
      </c>
      <c r="U444" s="25" t="str">
        <f>IF([1]!Tabla1[[#This Row],[Total Buying Value]]&gt;=((2/3)*MAX([1]!Tabla1[Total Buying Value])),"Grande",IF([1]!Tabla1[[#This Row],[Total Buying Value]]&lt;=((1/3)*MAX([1]!Tabla1[Total Buying Value])),"Pequeña","Mediana"))</f>
        <v>Pequeña</v>
      </c>
      <c r="V444" s="12" t="b">
        <f t="shared" si="46"/>
        <v>1</v>
      </c>
      <c r="W444" s="25" t="str">
        <f t="shared" si="47"/>
        <v>Aug2022</v>
      </c>
      <c r="X444" s="25" t="str">
        <f t="shared" si="48"/>
        <v>44804P0015</v>
      </c>
      <c r="AA444" s="5"/>
      <c r="AK444" s="3"/>
    </row>
    <row r="445" spans="1:37">
      <c r="A445" s="31">
        <v>44808</v>
      </c>
      <c r="B445" s="21" t="s">
        <v>49</v>
      </c>
      <c r="C445" s="32">
        <v>1</v>
      </c>
      <c r="D445" s="21" t="s">
        <v>70</v>
      </c>
      <c r="E445" s="21" t="s">
        <v>138</v>
      </c>
      <c r="F445" s="33">
        <v>0.31</v>
      </c>
      <c r="G445" s="21" t="s">
        <v>101</v>
      </c>
      <c r="H445" s="21" t="s">
        <v>119</v>
      </c>
      <c r="I445" s="22" t="s">
        <v>123</v>
      </c>
      <c r="J445" s="20">
        <v>105</v>
      </c>
      <c r="K445" s="20">
        <v>142.80000000000001</v>
      </c>
      <c r="L445" s="20">
        <v>105</v>
      </c>
      <c r="M445" s="20">
        <v>142.80000000000001</v>
      </c>
      <c r="N445" s="32">
        <v>4</v>
      </c>
      <c r="O445" s="21" t="s">
        <v>134</v>
      </c>
      <c r="P445" s="22">
        <v>2022</v>
      </c>
      <c r="Q445" s="19">
        <f t="shared" si="42"/>
        <v>44.268000000000001</v>
      </c>
      <c r="R445" s="20">
        <f t="shared" si="43"/>
        <v>37.800000000000011</v>
      </c>
      <c r="S445" s="20">
        <f t="shared" si="44"/>
        <v>37.800000000000011</v>
      </c>
      <c r="T445" s="33">
        <f t="shared" si="45"/>
        <v>0.26470588235294124</v>
      </c>
      <c r="U445" s="21" t="str">
        <f>IF([1]!Tabla1[[#This Row],[Total Buying Value]]&gt;=((2/3)*MAX([1]!Tabla1[Total Buying Value])),"Grande",IF([1]!Tabla1[[#This Row],[Total Buying Value]]&lt;=((1/3)*MAX([1]!Tabla1[Total Buying Value])),"Pequeña","Mediana"))</f>
        <v>Pequeña</v>
      </c>
      <c r="V445" s="22" t="b">
        <f t="shared" si="46"/>
        <v>1</v>
      </c>
      <c r="W445" s="21" t="str">
        <f t="shared" si="47"/>
        <v>Sep2022</v>
      </c>
      <c r="X445" s="21" t="str">
        <f t="shared" si="48"/>
        <v>44808P0002</v>
      </c>
      <c r="AA445" s="5"/>
      <c r="AK445" s="3"/>
    </row>
    <row r="446" spans="1:37">
      <c r="A446" s="34">
        <v>44810</v>
      </c>
      <c r="B446" s="25" t="s">
        <v>44</v>
      </c>
      <c r="C446" s="35">
        <v>12</v>
      </c>
      <c r="D446" s="25" t="s">
        <v>68</v>
      </c>
      <c r="E446" s="25" t="s">
        <v>71</v>
      </c>
      <c r="F446" s="36">
        <v>0.27</v>
      </c>
      <c r="G446" s="25" t="s">
        <v>95</v>
      </c>
      <c r="H446" s="25" t="s">
        <v>119</v>
      </c>
      <c r="I446" s="12" t="s">
        <v>122</v>
      </c>
      <c r="J446" s="24">
        <v>133</v>
      </c>
      <c r="K446" s="24">
        <v>155.61000000000001</v>
      </c>
      <c r="L446" s="24">
        <v>1596</v>
      </c>
      <c r="M446" s="24">
        <v>1867.32</v>
      </c>
      <c r="N446" s="35">
        <v>6</v>
      </c>
      <c r="O446" s="25" t="s">
        <v>134</v>
      </c>
      <c r="P446" s="12">
        <v>2022</v>
      </c>
      <c r="Q446" s="23">
        <f t="shared" si="42"/>
        <v>504.1764</v>
      </c>
      <c r="R446" s="24">
        <f t="shared" si="43"/>
        <v>22.610000000000014</v>
      </c>
      <c r="S446" s="24">
        <f t="shared" si="44"/>
        <v>271.32000000000016</v>
      </c>
      <c r="T446" s="36">
        <f t="shared" si="45"/>
        <v>0.14529914529914539</v>
      </c>
      <c r="U446" s="25" t="str">
        <f>IF([1]!Tabla1[[#This Row],[Total Buying Value]]&gt;=((2/3)*MAX([1]!Tabla1[Total Buying Value])),"Grande",IF([1]!Tabla1[[#This Row],[Total Buying Value]]&lt;=((1/3)*MAX([1]!Tabla1[Total Buying Value])),"Pequeña","Mediana"))</f>
        <v>Pequeña</v>
      </c>
      <c r="V446" s="12" t="b">
        <f t="shared" si="46"/>
        <v>0</v>
      </c>
      <c r="W446" s="25" t="str">
        <f t="shared" si="47"/>
        <v>Sep2022</v>
      </c>
      <c r="X446" s="25" t="str">
        <f t="shared" si="48"/>
        <v>44810P0005</v>
      </c>
      <c r="AA446" s="5"/>
      <c r="AK446" s="3"/>
    </row>
    <row r="447" spans="1:37">
      <c r="A447" s="34">
        <v>44813</v>
      </c>
      <c r="B447" s="25" t="s">
        <v>26</v>
      </c>
      <c r="C447" s="35">
        <v>3</v>
      </c>
      <c r="D447" s="25" t="s">
        <v>70</v>
      </c>
      <c r="E447" s="25" t="s">
        <v>71</v>
      </c>
      <c r="F447" s="36">
        <v>0.28000000000000003</v>
      </c>
      <c r="G447" s="25" t="s">
        <v>79</v>
      </c>
      <c r="H447" s="25" t="s">
        <v>119</v>
      </c>
      <c r="I447" s="12" t="s">
        <v>123</v>
      </c>
      <c r="J447" s="24">
        <v>71</v>
      </c>
      <c r="K447" s="24">
        <v>80.94</v>
      </c>
      <c r="L447" s="24">
        <v>213</v>
      </c>
      <c r="M447" s="24">
        <v>242.82</v>
      </c>
      <c r="N447" s="35">
        <v>9</v>
      </c>
      <c r="O447" s="25" t="s">
        <v>134</v>
      </c>
      <c r="P447" s="12">
        <v>2022</v>
      </c>
      <c r="Q447" s="23">
        <f t="shared" si="42"/>
        <v>67.98960000000001</v>
      </c>
      <c r="R447" s="24">
        <f t="shared" si="43"/>
        <v>9.9399999999999977</v>
      </c>
      <c r="S447" s="24">
        <f t="shared" si="44"/>
        <v>29.819999999999993</v>
      </c>
      <c r="T447" s="36">
        <f t="shared" si="45"/>
        <v>0.12280701754385963</v>
      </c>
      <c r="U447" s="25" t="str">
        <f>IF([1]!Tabla1[[#This Row],[Total Buying Value]]&gt;=((2/3)*MAX([1]!Tabla1[Total Buying Value])),"Grande",IF([1]!Tabla1[[#This Row],[Total Buying Value]]&lt;=((1/3)*MAX([1]!Tabla1[Total Buying Value])),"Pequeña","Mediana"))</f>
        <v>Grande</v>
      </c>
      <c r="V447" s="12" t="b">
        <f t="shared" si="46"/>
        <v>0</v>
      </c>
      <c r="W447" s="25" t="str">
        <f t="shared" si="47"/>
        <v>Sep2022</v>
      </c>
      <c r="X447" s="25" t="str">
        <f t="shared" si="48"/>
        <v>44813P0003</v>
      </c>
      <c r="AA447" s="5"/>
      <c r="AK447" s="3"/>
    </row>
    <row r="448" spans="1:37">
      <c r="A448" s="31">
        <v>44813</v>
      </c>
      <c r="B448" s="21" t="s">
        <v>61</v>
      </c>
      <c r="C448" s="32">
        <v>9</v>
      </c>
      <c r="D448" s="21" t="s">
        <v>70</v>
      </c>
      <c r="E448" s="21" t="s">
        <v>71</v>
      </c>
      <c r="F448" s="33">
        <v>0.53</v>
      </c>
      <c r="G448" s="21" t="s">
        <v>114</v>
      </c>
      <c r="H448" s="21" t="s">
        <v>118</v>
      </c>
      <c r="I448" s="22" t="s">
        <v>122</v>
      </c>
      <c r="J448" s="20">
        <v>138</v>
      </c>
      <c r="K448" s="20">
        <v>173.88</v>
      </c>
      <c r="L448" s="20">
        <v>1242</v>
      </c>
      <c r="M448" s="20">
        <v>1564.92</v>
      </c>
      <c r="N448" s="32">
        <v>9</v>
      </c>
      <c r="O448" s="21" t="s">
        <v>134</v>
      </c>
      <c r="P448" s="22">
        <v>2022</v>
      </c>
      <c r="Q448" s="19">
        <f t="shared" si="42"/>
        <v>829.40760000000012</v>
      </c>
      <c r="R448" s="20">
        <f t="shared" si="43"/>
        <v>35.879999999999995</v>
      </c>
      <c r="S448" s="20">
        <f t="shared" si="44"/>
        <v>322.91999999999996</v>
      </c>
      <c r="T448" s="33">
        <f t="shared" si="45"/>
        <v>0.20634920634920631</v>
      </c>
      <c r="U448" s="21" t="str">
        <f>IF([1]!Tabla1[[#This Row],[Total Buying Value]]&gt;=((2/3)*MAX([1]!Tabla1[Total Buying Value])),"Grande",IF([1]!Tabla1[[#This Row],[Total Buying Value]]&lt;=((1/3)*MAX([1]!Tabla1[Total Buying Value])),"Pequeña","Mediana"))</f>
        <v>Pequeña</v>
      </c>
      <c r="V448" s="22" t="b">
        <f t="shared" si="46"/>
        <v>0</v>
      </c>
      <c r="W448" s="21" t="str">
        <f t="shared" si="47"/>
        <v>Sep2022</v>
      </c>
      <c r="X448" s="21" t="str">
        <f t="shared" si="48"/>
        <v>44813P0041</v>
      </c>
      <c r="AA448" s="5"/>
      <c r="AK448" s="3"/>
    </row>
    <row r="449" spans="1:37">
      <c r="A449" s="31">
        <v>44814</v>
      </c>
      <c r="B449" s="21" t="s">
        <v>24</v>
      </c>
      <c r="C449" s="32">
        <v>15</v>
      </c>
      <c r="D449" s="21" t="s">
        <v>71</v>
      </c>
      <c r="E449" s="21" t="s">
        <v>138</v>
      </c>
      <c r="F449" s="33">
        <v>0.42</v>
      </c>
      <c r="G449" s="21" t="s">
        <v>77</v>
      </c>
      <c r="H449" s="21" t="s">
        <v>121</v>
      </c>
      <c r="I449" s="22" t="s">
        <v>125</v>
      </c>
      <c r="J449" s="20">
        <v>5</v>
      </c>
      <c r="K449" s="20">
        <v>6.7</v>
      </c>
      <c r="L449" s="20">
        <v>75</v>
      </c>
      <c r="M449" s="20">
        <v>100.5</v>
      </c>
      <c r="N449" s="32">
        <v>10</v>
      </c>
      <c r="O449" s="21" t="s">
        <v>134</v>
      </c>
      <c r="P449" s="22">
        <v>2022</v>
      </c>
      <c r="Q449" s="19">
        <f t="shared" si="42"/>
        <v>42.21</v>
      </c>
      <c r="R449" s="20">
        <f t="shared" si="43"/>
        <v>1.7000000000000002</v>
      </c>
      <c r="S449" s="20">
        <f t="shared" si="44"/>
        <v>25.500000000000004</v>
      </c>
      <c r="T449" s="33">
        <f t="shared" si="45"/>
        <v>0.2537313432835821</v>
      </c>
      <c r="U449" s="21" t="str">
        <f>IF([1]!Tabla1[[#This Row],[Total Buying Value]]&gt;=((2/3)*MAX([1]!Tabla1[Total Buying Value])),"Grande",IF([1]!Tabla1[[#This Row],[Total Buying Value]]&lt;=((1/3)*MAX([1]!Tabla1[Total Buying Value])),"Pequeña","Mediana"))</f>
        <v>Mediana</v>
      </c>
      <c r="V449" s="22" t="b">
        <f t="shared" si="46"/>
        <v>1</v>
      </c>
      <c r="W449" s="21" t="str">
        <f t="shared" si="47"/>
        <v>Sep2022</v>
      </c>
      <c r="X449" s="21" t="str">
        <f t="shared" si="48"/>
        <v>44814P0035</v>
      </c>
      <c r="AA449" s="5"/>
      <c r="AK449" s="3"/>
    </row>
    <row r="450" spans="1:37">
      <c r="A450" s="34">
        <v>44814</v>
      </c>
      <c r="B450" s="25" t="s">
        <v>21</v>
      </c>
      <c r="C450" s="35">
        <v>4</v>
      </c>
      <c r="D450" s="25" t="s">
        <v>70</v>
      </c>
      <c r="E450" s="25" t="s">
        <v>138</v>
      </c>
      <c r="F450" s="36">
        <v>0.03</v>
      </c>
      <c r="G450" s="25" t="s">
        <v>74</v>
      </c>
      <c r="H450" s="25" t="s">
        <v>118</v>
      </c>
      <c r="I450" s="12" t="s">
        <v>123</v>
      </c>
      <c r="J450" s="24">
        <v>72</v>
      </c>
      <c r="K450" s="24">
        <v>79.92</v>
      </c>
      <c r="L450" s="24">
        <v>288</v>
      </c>
      <c r="M450" s="24">
        <v>319.68</v>
      </c>
      <c r="N450" s="35">
        <v>10</v>
      </c>
      <c r="O450" s="25" t="s">
        <v>134</v>
      </c>
      <c r="P450" s="12">
        <v>2022</v>
      </c>
      <c r="Q450" s="23">
        <f t="shared" ref="Q450:Q513" si="49">F450*M450</f>
        <v>9.5904000000000007</v>
      </c>
      <c r="R450" s="24">
        <f t="shared" ref="R450:R513" si="50">K450-J450</f>
        <v>7.9200000000000017</v>
      </c>
      <c r="S450" s="24">
        <f t="shared" ref="S450:S513" si="51">R450*C450</f>
        <v>31.680000000000007</v>
      </c>
      <c r="T450" s="36">
        <f t="shared" ref="T450:T513" si="52">IFERROR(S450/M450,0)</f>
        <v>9.9099099099099114E-2</v>
      </c>
      <c r="U450" s="25" t="str">
        <f>IF([1]!Tabla1[[#This Row],[Total Buying Value]]&gt;=((2/3)*MAX([1]!Tabla1[Total Buying Value])),"Grande",IF([1]!Tabla1[[#This Row],[Total Buying Value]]&lt;=((1/3)*MAX([1]!Tabla1[Total Buying Value])),"Pequeña","Mediana"))</f>
        <v>Pequeña</v>
      </c>
      <c r="V450" s="12" t="b">
        <f t="shared" ref="V450:V513" si="53">IF(E450="CASH",TRUE,FALSE)</f>
        <v>1</v>
      </c>
      <c r="W450" s="25" t="str">
        <f t="shared" ref="W450:W513" si="54">_xlfn.CONCAT(O450,P450)</f>
        <v>Sep2022</v>
      </c>
      <c r="X450" s="25" t="str">
        <f t="shared" ref="X450:X513" si="55">_xlfn.CONCAT(A450,B450)</f>
        <v>44814P0038</v>
      </c>
      <c r="AA450" s="5"/>
      <c r="AK450" s="3"/>
    </row>
    <row r="451" spans="1:37">
      <c r="A451" s="31">
        <v>44818</v>
      </c>
      <c r="B451" s="21" t="s">
        <v>39</v>
      </c>
      <c r="C451" s="32">
        <v>3</v>
      </c>
      <c r="D451" s="21" t="s">
        <v>70</v>
      </c>
      <c r="E451" s="21" t="s">
        <v>138</v>
      </c>
      <c r="F451" s="33">
        <v>0.39</v>
      </c>
      <c r="G451" s="21" t="s">
        <v>89</v>
      </c>
      <c r="H451" s="21" t="s">
        <v>121</v>
      </c>
      <c r="I451" s="22" t="s">
        <v>124</v>
      </c>
      <c r="J451" s="20">
        <v>47</v>
      </c>
      <c r="K451" s="20">
        <v>53.11</v>
      </c>
      <c r="L451" s="20">
        <v>141</v>
      </c>
      <c r="M451" s="20">
        <v>159.33000000000001</v>
      </c>
      <c r="N451" s="32">
        <v>14</v>
      </c>
      <c r="O451" s="21" t="s">
        <v>134</v>
      </c>
      <c r="P451" s="22">
        <v>2022</v>
      </c>
      <c r="Q451" s="19">
        <f t="shared" si="49"/>
        <v>62.138700000000007</v>
      </c>
      <c r="R451" s="20">
        <f t="shared" si="50"/>
        <v>6.1099999999999994</v>
      </c>
      <c r="S451" s="20">
        <f t="shared" si="51"/>
        <v>18.329999999999998</v>
      </c>
      <c r="T451" s="33">
        <f t="shared" si="52"/>
        <v>0.1150442477876106</v>
      </c>
      <c r="U451" s="21" t="str">
        <f>IF([1]!Tabla1[[#This Row],[Total Buying Value]]&gt;=((2/3)*MAX([1]!Tabla1[Total Buying Value])),"Grande",IF([1]!Tabla1[[#This Row],[Total Buying Value]]&lt;=((1/3)*MAX([1]!Tabla1[Total Buying Value])),"Pequeña","Mediana"))</f>
        <v>Pequeña</v>
      </c>
      <c r="V451" s="22" t="b">
        <f t="shared" si="53"/>
        <v>1</v>
      </c>
      <c r="W451" s="21" t="str">
        <f t="shared" si="54"/>
        <v>Sep2022</v>
      </c>
      <c r="X451" s="21" t="str">
        <f t="shared" si="55"/>
        <v>44818P0029</v>
      </c>
      <c r="AA451" s="5"/>
      <c r="AK451" s="3"/>
    </row>
    <row r="452" spans="1:37">
      <c r="A452" s="34">
        <v>44819</v>
      </c>
      <c r="B452" s="25" t="s">
        <v>28</v>
      </c>
      <c r="C452" s="35">
        <v>15</v>
      </c>
      <c r="D452" s="25" t="s">
        <v>71</v>
      </c>
      <c r="E452" s="25" t="s">
        <v>71</v>
      </c>
      <c r="F452" s="36">
        <v>0.33</v>
      </c>
      <c r="G452" s="25" t="s">
        <v>93</v>
      </c>
      <c r="H452" s="25" t="s">
        <v>118</v>
      </c>
      <c r="I452" s="12" t="s">
        <v>123</v>
      </c>
      <c r="J452" s="24">
        <v>67</v>
      </c>
      <c r="K452" s="24">
        <v>85.76</v>
      </c>
      <c r="L452" s="24">
        <v>1005</v>
      </c>
      <c r="M452" s="24">
        <v>1286.4000000000001</v>
      </c>
      <c r="N452" s="35">
        <v>15</v>
      </c>
      <c r="O452" s="25" t="s">
        <v>134</v>
      </c>
      <c r="P452" s="12">
        <v>2022</v>
      </c>
      <c r="Q452" s="23">
        <f t="shared" si="49"/>
        <v>424.51200000000006</v>
      </c>
      <c r="R452" s="24">
        <f t="shared" si="50"/>
        <v>18.760000000000005</v>
      </c>
      <c r="S452" s="24">
        <f t="shared" si="51"/>
        <v>281.40000000000009</v>
      </c>
      <c r="T452" s="36">
        <f t="shared" si="52"/>
        <v>0.21875000000000006</v>
      </c>
      <c r="U452" s="25" t="str">
        <f>IF([1]!Tabla1[[#This Row],[Total Buying Value]]&gt;=((2/3)*MAX([1]!Tabla1[Total Buying Value])),"Grande",IF([1]!Tabla1[[#This Row],[Total Buying Value]]&lt;=((1/3)*MAX([1]!Tabla1[Total Buying Value])),"Pequeña","Mediana"))</f>
        <v>Pequeña</v>
      </c>
      <c r="V452" s="12" t="b">
        <f t="shared" si="53"/>
        <v>0</v>
      </c>
      <c r="W452" s="25" t="str">
        <f t="shared" si="54"/>
        <v>Sep2022</v>
      </c>
      <c r="X452" s="25" t="str">
        <f t="shared" si="55"/>
        <v>44819P0037</v>
      </c>
      <c r="AA452" s="5"/>
      <c r="AK452" s="3"/>
    </row>
    <row r="453" spans="1:37">
      <c r="A453" s="31">
        <v>44822</v>
      </c>
      <c r="B453" s="21" t="s">
        <v>62</v>
      </c>
      <c r="C453" s="32">
        <v>14</v>
      </c>
      <c r="D453" s="21" t="s">
        <v>71</v>
      </c>
      <c r="E453" s="21" t="s">
        <v>138</v>
      </c>
      <c r="F453" s="33">
        <v>0.28000000000000003</v>
      </c>
      <c r="G453" s="21" t="s">
        <v>115</v>
      </c>
      <c r="H453" s="21" t="s">
        <v>121</v>
      </c>
      <c r="I453" s="22" t="s">
        <v>125</v>
      </c>
      <c r="J453" s="20">
        <v>18</v>
      </c>
      <c r="K453" s="20">
        <v>24.66</v>
      </c>
      <c r="L453" s="20">
        <v>252</v>
      </c>
      <c r="M453" s="20">
        <v>345.24</v>
      </c>
      <c r="N453" s="32">
        <v>18</v>
      </c>
      <c r="O453" s="21" t="s">
        <v>134</v>
      </c>
      <c r="P453" s="22">
        <v>2022</v>
      </c>
      <c r="Q453" s="19">
        <f t="shared" si="49"/>
        <v>96.667200000000008</v>
      </c>
      <c r="R453" s="20">
        <f t="shared" si="50"/>
        <v>6.66</v>
      </c>
      <c r="S453" s="20">
        <f t="shared" si="51"/>
        <v>93.240000000000009</v>
      </c>
      <c r="T453" s="33">
        <f t="shared" si="52"/>
        <v>0.27007299270072993</v>
      </c>
      <c r="U453" s="21" t="str">
        <f>IF([1]!Tabla1[[#This Row],[Total Buying Value]]&gt;=((2/3)*MAX([1]!Tabla1[Total Buying Value])),"Grande",IF([1]!Tabla1[[#This Row],[Total Buying Value]]&lt;=((1/3)*MAX([1]!Tabla1[Total Buying Value])),"Pequeña","Mediana"))</f>
        <v>Pequeña</v>
      </c>
      <c r="V453" s="22" t="b">
        <f t="shared" si="53"/>
        <v>1</v>
      </c>
      <c r="W453" s="21" t="str">
        <f t="shared" si="54"/>
        <v>Sep2022</v>
      </c>
      <c r="X453" s="21" t="str">
        <f t="shared" si="55"/>
        <v>44822P0026</v>
      </c>
      <c r="AA453" s="5"/>
      <c r="AK453" s="3"/>
    </row>
    <row r="454" spans="1:37">
      <c r="A454" s="34">
        <v>44823</v>
      </c>
      <c r="B454" s="25" t="s">
        <v>58</v>
      </c>
      <c r="C454" s="35">
        <v>8</v>
      </c>
      <c r="D454" s="25" t="s">
        <v>68</v>
      </c>
      <c r="E454" s="25" t="s">
        <v>138</v>
      </c>
      <c r="F454" s="36">
        <v>0.54</v>
      </c>
      <c r="G454" s="25" t="s">
        <v>110</v>
      </c>
      <c r="H454" s="25" t="s">
        <v>121</v>
      </c>
      <c r="I454" s="12" t="s">
        <v>123</v>
      </c>
      <c r="J454" s="24">
        <v>95</v>
      </c>
      <c r="K454" s="24">
        <v>119.7</v>
      </c>
      <c r="L454" s="24">
        <v>760</v>
      </c>
      <c r="M454" s="24">
        <v>957.6</v>
      </c>
      <c r="N454" s="35">
        <v>19</v>
      </c>
      <c r="O454" s="25" t="s">
        <v>134</v>
      </c>
      <c r="P454" s="12">
        <v>2022</v>
      </c>
      <c r="Q454" s="23">
        <f t="shared" si="49"/>
        <v>517.10400000000004</v>
      </c>
      <c r="R454" s="24">
        <f t="shared" si="50"/>
        <v>24.700000000000003</v>
      </c>
      <c r="S454" s="24">
        <f t="shared" si="51"/>
        <v>197.60000000000002</v>
      </c>
      <c r="T454" s="36">
        <f t="shared" si="52"/>
        <v>0.20634920634920637</v>
      </c>
      <c r="U454" s="25" t="str">
        <f>IF([1]!Tabla1[[#This Row],[Total Buying Value]]&gt;=((2/3)*MAX([1]!Tabla1[Total Buying Value])),"Grande",IF([1]!Tabla1[[#This Row],[Total Buying Value]]&lt;=((1/3)*MAX([1]!Tabla1[Total Buying Value])),"Pequeña","Mediana"))</f>
        <v>Mediana</v>
      </c>
      <c r="V454" s="12" t="b">
        <f t="shared" si="53"/>
        <v>1</v>
      </c>
      <c r="W454" s="25" t="str">
        <f t="shared" si="54"/>
        <v>Sep2022</v>
      </c>
      <c r="X454" s="25" t="str">
        <f t="shared" si="55"/>
        <v>44823P0033</v>
      </c>
      <c r="AA454" s="5"/>
      <c r="AK454" s="3"/>
    </row>
    <row r="455" spans="1:37">
      <c r="A455" s="34">
        <v>44824</v>
      </c>
      <c r="B455" s="25" t="s">
        <v>36</v>
      </c>
      <c r="C455" s="35">
        <v>10</v>
      </c>
      <c r="D455" s="25" t="s">
        <v>70</v>
      </c>
      <c r="E455" s="25" t="s">
        <v>71</v>
      </c>
      <c r="F455" s="36">
        <v>0.35</v>
      </c>
      <c r="G455" s="25" t="s">
        <v>86</v>
      </c>
      <c r="H455" s="25" t="s">
        <v>119</v>
      </c>
      <c r="I455" s="12" t="s">
        <v>123</v>
      </c>
      <c r="J455" s="24">
        <v>98</v>
      </c>
      <c r="K455" s="24">
        <v>103.88</v>
      </c>
      <c r="L455" s="24">
        <v>980</v>
      </c>
      <c r="M455" s="24">
        <v>1038.8</v>
      </c>
      <c r="N455" s="35">
        <v>20</v>
      </c>
      <c r="O455" s="25" t="s">
        <v>134</v>
      </c>
      <c r="P455" s="12">
        <v>2022</v>
      </c>
      <c r="Q455" s="23">
        <f t="shared" si="49"/>
        <v>363.58</v>
      </c>
      <c r="R455" s="24">
        <f t="shared" si="50"/>
        <v>5.8799999999999955</v>
      </c>
      <c r="S455" s="24">
        <f t="shared" si="51"/>
        <v>58.799999999999955</v>
      </c>
      <c r="T455" s="36">
        <f t="shared" si="52"/>
        <v>5.660377358490562E-2</v>
      </c>
      <c r="U455" s="25" t="str">
        <f>IF([1]!Tabla1[[#This Row],[Total Buying Value]]&gt;=((2/3)*MAX([1]!Tabla1[Total Buying Value])),"Grande",IF([1]!Tabla1[[#This Row],[Total Buying Value]]&lt;=((1/3)*MAX([1]!Tabla1[Total Buying Value])),"Pequeña","Mediana"))</f>
        <v>Mediana</v>
      </c>
      <c r="V455" s="12" t="b">
        <f t="shared" si="53"/>
        <v>0</v>
      </c>
      <c r="W455" s="25" t="str">
        <f t="shared" si="54"/>
        <v>Sep2022</v>
      </c>
      <c r="X455" s="25" t="str">
        <f t="shared" si="55"/>
        <v>44824P0001</v>
      </c>
      <c r="AA455" s="5"/>
      <c r="AK455" s="3"/>
    </row>
    <row r="456" spans="1:37">
      <c r="A456" s="31">
        <v>44824</v>
      </c>
      <c r="B456" s="21" t="s">
        <v>58</v>
      </c>
      <c r="C456" s="32">
        <v>6</v>
      </c>
      <c r="D456" s="21" t="s">
        <v>70</v>
      </c>
      <c r="E456" s="21" t="s">
        <v>71</v>
      </c>
      <c r="F456" s="33">
        <v>0.45</v>
      </c>
      <c r="G456" s="21" t="s">
        <v>110</v>
      </c>
      <c r="H456" s="21" t="s">
        <v>121</v>
      </c>
      <c r="I456" s="22" t="s">
        <v>123</v>
      </c>
      <c r="J456" s="20">
        <v>95</v>
      </c>
      <c r="K456" s="20">
        <v>119.7</v>
      </c>
      <c r="L456" s="20">
        <v>570</v>
      </c>
      <c r="M456" s="20">
        <v>718.2</v>
      </c>
      <c r="N456" s="32">
        <v>20</v>
      </c>
      <c r="O456" s="21" t="s">
        <v>134</v>
      </c>
      <c r="P456" s="22">
        <v>2022</v>
      </c>
      <c r="Q456" s="19">
        <f t="shared" si="49"/>
        <v>323.19000000000005</v>
      </c>
      <c r="R456" s="20">
        <f t="shared" si="50"/>
        <v>24.700000000000003</v>
      </c>
      <c r="S456" s="20">
        <f t="shared" si="51"/>
        <v>148.20000000000002</v>
      </c>
      <c r="T456" s="33">
        <f t="shared" si="52"/>
        <v>0.20634920634920637</v>
      </c>
      <c r="U456" s="21" t="str">
        <f>IF([1]!Tabla1[[#This Row],[Total Buying Value]]&gt;=((2/3)*MAX([1]!Tabla1[Total Buying Value])),"Grande",IF([1]!Tabla1[[#This Row],[Total Buying Value]]&lt;=((1/3)*MAX([1]!Tabla1[Total Buying Value])),"Pequeña","Mediana"))</f>
        <v>Pequeña</v>
      </c>
      <c r="V456" s="22" t="b">
        <f t="shared" si="53"/>
        <v>0</v>
      </c>
      <c r="W456" s="21" t="str">
        <f t="shared" si="54"/>
        <v>Sep2022</v>
      </c>
      <c r="X456" s="21" t="str">
        <f t="shared" si="55"/>
        <v>44824P0033</v>
      </c>
      <c r="AA456" s="5"/>
      <c r="AK456" s="3"/>
    </row>
    <row r="457" spans="1:37">
      <c r="A457" s="34">
        <v>44825</v>
      </c>
      <c r="B457" s="25" t="s">
        <v>62</v>
      </c>
      <c r="C457" s="35">
        <v>5</v>
      </c>
      <c r="D457" s="25" t="s">
        <v>70</v>
      </c>
      <c r="E457" s="25" t="s">
        <v>138</v>
      </c>
      <c r="F457" s="36">
        <v>0.12</v>
      </c>
      <c r="G457" s="25" t="s">
        <v>115</v>
      </c>
      <c r="H457" s="25" t="s">
        <v>121</v>
      </c>
      <c r="I457" s="12" t="s">
        <v>125</v>
      </c>
      <c r="J457" s="24">
        <v>18</v>
      </c>
      <c r="K457" s="24">
        <v>24.66</v>
      </c>
      <c r="L457" s="24">
        <v>90</v>
      </c>
      <c r="M457" s="24">
        <v>123.3</v>
      </c>
      <c r="N457" s="35">
        <v>21</v>
      </c>
      <c r="O457" s="25" t="s">
        <v>134</v>
      </c>
      <c r="P457" s="12">
        <v>2022</v>
      </c>
      <c r="Q457" s="23">
        <f t="shared" si="49"/>
        <v>14.795999999999999</v>
      </c>
      <c r="R457" s="24">
        <f t="shared" si="50"/>
        <v>6.66</v>
      </c>
      <c r="S457" s="24">
        <f t="shared" si="51"/>
        <v>33.299999999999997</v>
      </c>
      <c r="T457" s="36">
        <f t="shared" si="52"/>
        <v>0.27007299270072993</v>
      </c>
      <c r="U457" s="25" t="str">
        <f>IF([1]!Tabla1[[#This Row],[Total Buying Value]]&gt;=((2/3)*MAX([1]!Tabla1[Total Buying Value])),"Grande",IF([1]!Tabla1[[#This Row],[Total Buying Value]]&lt;=((1/3)*MAX([1]!Tabla1[Total Buying Value])),"Pequeña","Mediana"))</f>
        <v>Mediana</v>
      </c>
      <c r="V457" s="12" t="b">
        <f t="shared" si="53"/>
        <v>1</v>
      </c>
      <c r="W457" s="25" t="str">
        <f t="shared" si="54"/>
        <v>Sep2022</v>
      </c>
      <c r="X457" s="25" t="str">
        <f t="shared" si="55"/>
        <v>44825P0026</v>
      </c>
      <c r="AA457" s="5"/>
      <c r="AK457" s="3"/>
    </row>
    <row r="458" spans="1:37">
      <c r="A458" s="31">
        <v>44825</v>
      </c>
      <c r="B458" s="21" t="s">
        <v>50</v>
      </c>
      <c r="C458" s="32">
        <v>14</v>
      </c>
      <c r="D458" s="21" t="s">
        <v>71</v>
      </c>
      <c r="E458" s="21" t="s">
        <v>71</v>
      </c>
      <c r="F458" s="33">
        <v>0.31</v>
      </c>
      <c r="G458" s="21" t="s">
        <v>102</v>
      </c>
      <c r="H458" s="21" t="s">
        <v>120</v>
      </c>
      <c r="I458" s="22" t="s">
        <v>125</v>
      </c>
      <c r="J458" s="20">
        <v>37</v>
      </c>
      <c r="K458" s="20">
        <v>49.21</v>
      </c>
      <c r="L458" s="20">
        <v>518</v>
      </c>
      <c r="M458" s="20">
        <v>688.94</v>
      </c>
      <c r="N458" s="32">
        <v>21</v>
      </c>
      <c r="O458" s="21" t="s">
        <v>134</v>
      </c>
      <c r="P458" s="22">
        <v>2022</v>
      </c>
      <c r="Q458" s="19">
        <f t="shared" si="49"/>
        <v>213.57140000000001</v>
      </c>
      <c r="R458" s="20">
        <f t="shared" si="50"/>
        <v>12.21</v>
      </c>
      <c r="S458" s="20">
        <f t="shared" si="51"/>
        <v>170.94</v>
      </c>
      <c r="T458" s="33">
        <f t="shared" si="52"/>
        <v>0.24812030075187969</v>
      </c>
      <c r="U458" s="21" t="str">
        <f>IF([1]!Tabla1[[#This Row],[Total Buying Value]]&gt;=((2/3)*MAX([1]!Tabla1[Total Buying Value])),"Grande",IF([1]!Tabla1[[#This Row],[Total Buying Value]]&lt;=((1/3)*MAX([1]!Tabla1[Total Buying Value])),"Pequeña","Mediana"))</f>
        <v>Pequeña</v>
      </c>
      <c r="V458" s="22" t="b">
        <f t="shared" si="53"/>
        <v>0</v>
      </c>
      <c r="W458" s="21" t="str">
        <f t="shared" si="54"/>
        <v>Sep2022</v>
      </c>
      <c r="X458" s="21" t="str">
        <f t="shared" si="55"/>
        <v>44825P0018</v>
      </c>
      <c r="AA458" s="5"/>
      <c r="AK458" s="3"/>
    </row>
    <row r="459" spans="1:37">
      <c r="A459" s="31">
        <v>44826</v>
      </c>
      <c r="B459" s="21" t="s">
        <v>43</v>
      </c>
      <c r="C459" s="32">
        <v>12</v>
      </c>
      <c r="D459" s="21" t="s">
        <v>71</v>
      </c>
      <c r="E459" s="21" t="s">
        <v>71</v>
      </c>
      <c r="F459" s="33">
        <v>0.28000000000000003</v>
      </c>
      <c r="G459" s="21" t="s">
        <v>94</v>
      </c>
      <c r="H459" s="21" t="s">
        <v>118</v>
      </c>
      <c r="I459" s="22" t="s">
        <v>123</v>
      </c>
      <c r="J459" s="20">
        <v>67</v>
      </c>
      <c r="K459" s="20">
        <v>83.08</v>
      </c>
      <c r="L459" s="20">
        <v>804</v>
      </c>
      <c r="M459" s="20">
        <v>996.96</v>
      </c>
      <c r="N459" s="32">
        <v>22</v>
      </c>
      <c r="O459" s="21" t="s">
        <v>134</v>
      </c>
      <c r="P459" s="22">
        <v>2022</v>
      </c>
      <c r="Q459" s="19">
        <f t="shared" si="49"/>
        <v>279.14880000000005</v>
      </c>
      <c r="R459" s="20">
        <f t="shared" si="50"/>
        <v>16.079999999999998</v>
      </c>
      <c r="S459" s="20">
        <f t="shared" si="51"/>
        <v>192.95999999999998</v>
      </c>
      <c r="T459" s="33">
        <f t="shared" si="52"/>
        <v>0.19354838709677416</v>
      </c>
      <c r="U459" s="21" t="str">
        <f>IF([1]!Tabla1[[#This Row],[Total Buying Value]]&gt;=((2/3)*MAX([1]!Tabla1[Total Buying Value])),"Grande",IF([1]!Tabla1[[#This Row],[Total Buying Value]]&lt;=((1/3)*MAX([1]!Tabla1[Total Buying Value])),"Pequeña","Mediana"))</f>
        <v>Pequeña</v>
      </c>
      <c r="V459" s="22" t="b">
        <f t="shared" si="53"/>
        <v>0</v>
      </c>
      <c r="W459" s="21" t="str">
        <f t="shared" si="54"/>
        <v>Sep2022</v>
      </c>
      <c r="X459" s="21" t="str">
        <f t="shared" si="55"/>
        <v>44826P0043</v>
      </c>
      <c r="AA459" s="5"/>
      <c r="AK459" s="3"/>
    </row>
    <row r="460" spans="1:37">
      <c r="A460" s="34">
        <v>44827</v>
      </c>
      <c r="B460" s="25" t="s">
        <v>55</v>
      </c>
      <c r="C460" s="35">
        <v>12</v>
      </c>
      <c r="D460" s="25" t="s">
        <v>70</v>
      </c>
      <c r="E460" s="25" t="s">
        <v>71</v>
      </c>
      <c r="F460" s="36">
        <v>0.03</v>
      </c>
      <c r="G460" s="25" t="s">
        <v>107</v>
      </c>
      <c r="H460" s="25" t="s">
        <v>120</v>
      </c>
      <c r="I460" s="12" t="s">
        <v>123</v>
      </c>
      <c r="J460" s="24">
        <v>73</v>
      </c>
      <c r="K460" s="24">
        <v>94.17</v>
      </c>
      <c r="L460" s="24">
        <v>876</v>
      </c>
      <c r="M460" s="24">
        <v>1130.04</v>
      </c>
      <c r="N460" s="35">
        <v>23</v>
      </c>
      <c r="O460" s="25" t="s">
        <v>134</v>
      </c>
      <c r="P460" s="12">
        <v>2022</v>
      </c>
      <c r="Q460" s="23">
        <f t="shared" si="49"/>
        <v>33.901199999999996</v>
      </c>
      <c r="R460" s="24">
        <f t="shared" si="50"/>
        <v>21.17</v>
      </c>
      <c r="S460" s="24">
        <f t="shared" si="51"/>
        <v>254.04000000000002</v>
      </c>
      <c r="T460" s="36">
        <f t="shared" si="52"/>
        <v>0.22480620155038764</v>
      </c>
      <c r="U460" s="25" t="str">
        <f>IF([1]!Tabla1[[#This Row],[Total Buying Value]]&gt;=((2/3)*MAX([1]!Tabla1[Total Buying Value])),"Grande",IF([1]!Tabla1[[#This Row],[Total Buying Value]]&lt;=((1/3)*MAX([1]!Tabla1[Total Buying Value])),"Pequeña","Mediana"))</f>
        <v>Pequeña</v>
      </c>
      <c r="V460" s="12" t="b">
        <f t="shared" si="53"/>
        <v>0</v>
      </c>
      <c r="W460" s="25" t="str">
        <f t="shared" si="54"/>
        <v>Sep2022</v>
      </c>
      <c r="X460" s="25" t="str">
        <f t="shared" si="55"/>
        <v>44827P0012</v>
      </c>
      <c r="AA460" s="5"/>
      <c r="AK460" s="3"/>
    </row>
    <row r="461" spans="1:37">
      <c r="A461" s="34">
        <v>44828</v>
      </c>
      <c r="B461" s="25" t="s">
        <v>38</v>
      </c>
      <c r="C461" s="35">
        <v>8</v>
      </c>
      <c r="D461" s="25" t="s">
        <v>70</v>
      </c>
      <c r="E461" s="25" t="s">
        <v>138</v>
      </c>
      <c r="F461" s="36">
        <v>0.1</v>
      </c>
      <c r="G461" s="25" t="s">
        <v>88</v>
      </c>
      <c r="H461" s="25" t="s">
        <v>121</v>
      </c>
      <c r="I461" s="12" t="s">
        <v>123</v>
      </c>
      <c r="J461" s="24">
        <v>89</v>
      </c>
      <c r="K461" s="24">
        <v>117.48</v>
      </c>
      <c r="L461" s="24">
        <v>712</v>
      </c>
      <c r="M461" s="24">
        <v>939.84</v>
      </c>
      <c r="N461" s="35">
        <v>24</v>
      </c>
      <c r="O461" s="25" t="s">
        <v>134</v>
      </c>
      <c r="P461" s="12">
        <v>2022</v>
      </c>
      <c r="Q461" s="23">
        <f t="shared" si="49"/>
        <v>93.984000000000009</v>
      </c>
      <c r="R461" s="24">
        <f t="shared" si="50"/>
        <v>28.480000000000004</v>
      </c>
      <c r="S461" s="24">
        <f t="shared" si="51"/>
        <v>227.84000000000003</v>
      </c>
      <c r="T461" s="36">
        <f t="shared" si="52"/>
        <v>0.24242424242424246</v>
      </c>
      <c r="U461" s="25" t="str">
        <f>IF([1]!Tabla1[[#This Row],[Total Buying Value]]&gt;=((2/3)*MAX([1]!Tabla1[Total Buying Value])),"Grande",IF([1]!Tabla1[[#This Row],[Total Buying Value]]&lt;=((1/3)*MAX([1]!Tabla1[Total Buying Value])),"Pequeña","Mediana"))</f>
        <v>Mediana</v>
      </c>
      <c r="V461" s="12" t="b">
        <f t="shared" si="53"/>
        <v>1</v>
      </c>
      <c r="W461" s="25" t="str">
        <f t="shared" si="54"/>
        <v>Sep2022</v>
      </c>
      <c r="X461" s="25" t="str">
        <f t="shared" si="55"/>
        <v>44828P0032</v>
      </c>
      <c r="AA461" s="5"/>
      <c r="AK461" s="3"/>
    </row>
    <row r="462" spans="1:37">
      <c r="A462" s="31">
        <v>44828</v>
      </c>
      <c r="B462" s="21" t="s">
        <v>38</v>
      </c>
      <c r="C462" s="32">
        <v>14</v>
      </c>
      <c r="D462" s="21" t="s">
        <v>70</v>
      </c>
      <c r="E462" s="21" t="s">
        <v>71</v>
      </c>
      <c r="F462" s="33">
        <v>0.48</v>
      </c>
      <c r="G462" s="21" t="s">
        <v>88</v>
      </c>
      <c r="H462" s="21" t="s">
        <v>121</v>
      </c>
      <c r="I462" s="22" t="s">
        <v>123</v>
      </c>
      <c r="J462" s="20">
        <v>89</v>
      </c>
      <c r="K462" s="20">
        <v>117.48</v>
      </c>
      <c r="L462" s="20">
        <v>1246</v>
      </c>
      <c r="M462" s="20">
        <v>1644.72</v>
      </c>
      <c r="N462" s="32">
        <v>24</v>
      </c>
      <c r="O462" s="21" t="s">
        <v>134</v>
      </c>
      <c r="P462" s="22">
        <v>2022</v>
      </c>
      <c r="Q462" s="19">
        <f t="shared" si="49"/>
        <v>789.46559999999999</v>
      </c>
      <c r="R462" s="20">
        <f t="shared" si="50"/>
        <v>28.480000000000004</v>
      </c>
      <c r="S462" s="20">
        <f t="shared" si="51"/>
        <v>398.72</v>
      </c>
      <c r="T462" s="33">
        <f t="shared" si="52"/>
        <v>0.24242424242424243</v>
      </c>
      <c r="U462" s="21" t="str">
        <f>IF([1]!Tabla1[[#This Row],[Total Buying Value]]&gt;=((2/3)*MAX([1]!Tabla1[Total Buying Value])),"Grande",IF([1]!Tabla1[[#This Row],[Total Buying Value]]&lt;=((1/3)*MAX([1]!Tabla1[Total Buying Value])),"Pequeña","Mediana"))</f>
        <v>Mediana</v>
      </c>
      <c r="V462" s="22" t="b">
        <f t="shared" si="53"/>
        <v>0</v>
      </c>
      <c r="W462" s="21" t="str">
        <f t="shared" si="54"/>
        <v>Sep2022</v>
      </c>
      <c r="X462" s="21" t="str">
        <f t="shared" si="55"/>
        <v>44828P0032</v>
      </c>
      <c r="AA462" s="5"/>
      <c r="AK462" s="3"/>
    </row>
    <row r="463" spans="1:37">
      <c r="A463" s="31">
        <v>44831</v>
      </c>
      <c r="B463" s="21" t="s">
        <v>21</v>
      </c>
      <c r="C463" s="32">
        <v>3</v>
      </c>
      <c r="D463" s="21" t="s">
        <v>68</v>
      </c>
      <c r="E463" s="21" t="s">
        <v>138</v>
      </c>
      <c r="F463" s="33">
        <v>0.25</v>
      </c>
      <c r="G463" s="21" t="s">
        <v>74</v>
      </c>
      <c r="H463" s="21" t="s">
        <v>118</v>
      </c>
      <c r="I463" s="22" t="s">
        <v>123</v>
      </c>
      <c r="J463" s="20">
        <v>72</v>
      </c>
      <c r="K463" s="20">
        <v>79.92</v>
      </c>
      <c r="L463" s="20">
        <v>216</v>
      </c>
      <c r="M463" s="20">
        <v>239.76</v>
      </c>
      <c r="N463" s="32">
        <v>27</v>
      </c>
      <c r="O463" s="21" t="s">
        <v>134</v>
      </c>
      <c r="P463" s="22">
        <v>2022</v>
      </c>
      <c r="Q463" s="19">
        <f t="shared" si="49"/>
        <v>59.94</v>
      </c>
      <c r="R463" s="20">
        <f t="shared" si="50"/>
        <v>7.9200000000000017</v>
      </c>
      <c r="S463" s="20">
        <f t="shared" si="51"/>
        <v>23.760000000000005</v>
      </c>
      <c r="T463" s="33">
        <f t="shared" si="52"/>
        <v>9.9099099099099128E-2</v>
      </c>
      <c r="U463" s="21" t="str">
        <f>IF([1]!Tabla1[[#This Row],[Total Buying Value]]&gt;=((2/3)*MAX([1]!Tabla1[Total Buying Value])),"Grande",IF([1]!Tabla1[[#This Row],[Total Buying Value]]&lt;=((1/3)*MAX([1]!Tabla1[Total Buying Value])),"Pequeña","Mediana"))</f>
        <v>Pequeña</v>
      </c>
      <c r="V463" s="22" t="b">
        <f t="shared" si="53"/>
        <v>1</v>
      </c>
      <c r="W463" s="21" t="str">
        <f t="shared" si="54"/>
        <v>Sep2022</v>
      </c>
      <c r="X463" s="21" t="str">
        <f t="shared" si="55"/>
        <v>44831P0038</v>
      </c>
      <c r="AA463" s="5"/>
      <c r="AK463" s="3"/>
    </row>
    <row r="464" spans="1:37">
      <c r="A464" s="31">
        <v>44831</v>
      </c>
      <c r="B464" s="21" t="s">
        <v>63</v>
      </c>
      <c r="C464" s="32">
        <v>4</v>
      </c>
      <c r="D464" s="21" t="s">
        <v>70</v>
      </c>
      <c r="E464" s="21" t="s">
        <v>138</v>
      </c>
      <c r="F464" s="33">
        <v>0.32</v>
      </c>
      <c r="G464" s="21" t="s">
        <v>116</v>
      </c>
      <c r="H464" s="21" t="s">
        <v>121</v>
      </c>
      <c r="I464" s="22" t="s">
        <v>123</v>
      </c>
      <c r="J464" s="20">
        <v>90</v>
      </c>
      <c r="K464" s="20">
        <v>96.3</v>
      </c>
      <c r="L464" s="20">
        <v>360</v>
      </c>
      <c r="M464" s="20">
        <v>385.2</v>
      </c>
      <c r="N464" s="32">
        <v>27</v>
      </c>
      <c r="O464" s="21" t="s">
        <v>134</v>
      </c>
      <c r="P464" s="22">
        <v>2022</v>
      </c>
      <c r="Q464" s="19">
        <f t="shared" si="49"/>
        <v>123.264</v>
      </c>
      <c r="R464" s="20">
        <f t="shared" si="50"/>
        <v>6.2999999999999972</v>
      </c>
      <c r="S464" s="20">
        <f t="shared" si="51"/>
        <v>25.199999999999989</v>
      </c>
      <c r="T464" s="33">
        <f t="shared" si="52"/>
        <v>6.5420560747663517E-2</v>
      </c>
      <c r="U464" s="21" t="str">
        <f>IF([1]!Tabla1[[#This Row],[Total Buying Value]]&gt;=((2/3)*MAX([1]!Tabla1[Total Buying Value])),"Grande",IF([1]!Tabla1[[#This Row],[Total Buying Value]]&lt;=((1/3)*MAX([1]!Tabla1[Total Buying Value])),"Pequeña","Mediana"))</f>
        <v>Mediana</v>
      </c>
      <c r="V464" s="22" t="b">
        <f t="shared" si="53"/>
        <v>1</v>
      </c>
      <c r="W464" s="21" t="str">
        <f t="shared" si="54"/>
        <v>Sep2022</v>
      </c>
      <c r="X464" s="21" t="str">
        <f t="shared" si="55"/>
        <v>44831P0036</v>
      </c>
      <c r="AA464" s="5"/>
      <c r="AK464" s="3"/>
    </row>
    <row r="465" spans="1:37">
      <c r="A465" s="34">
        <v>44831</v>
      </c>
      <c r="B465" s="25" t="s">
        <v>31</v>
      </c>
      <c r="C465" s="35">
        <v>9</v>
      </c>
      <c r="D465" s="25" t="s">
        <v>70</v>
      </c>
      <c r="E465" s="25" t="s">
        <v>138</v>
      </c>
      <c r="F465" s="36">
        <v>0.12</v>
      </c>
      <c r="G465" s="25" t="s">
        <v>81</v>
      </c>
      <c r="H465" s="25" t="s">
        <v>118</v>
      </c>
      <c r="I465" s="12" t="s">
        <v>123</v>
      </c>
      <c r="J465" s="24">
        <v>76</v>
      </c>
      <c r="K465" s="24">
        <v>82.08</v>
      </c>
      <c r="L465" s="24">
        <v>684</v>
      </c>
      <c r="M465" s="24">
        <v>738.72</v>
      </c>
      <c r="N465" s="35">
        <v>27</v>
      </c>
      <c r="O465" s="25" t="s">
        <v>134</v>
      </c>
      <c r="P465" s="12">
        <v>2022</v>
      </c>
      <c r="Q465" s="23">
        <f t="shared" si="49"/>
        <v>88.6464</v>
      </c>
      <c r="R465" s="24">
        <f t="shared" si="50"/>
        <v>6.0799999999999983</v>
      </c>
      <c r="S465" s="24">
        <f t="shared" si="51"/>
        <v>54.719999999999985</v>
      </c>
      <c r="T465" s="36">
        <f t="shared" si="52"/>
        <v>7.4074074074074056E-2</v>
      </c>
      <c r="U465" s="25" t="str">
        <f>IF([1]!Tabla1[[#This Row],[Total Buying Value]]&gt;=((2/3)*MAX([1]!Tabla1[Total Buying Value])),"Grande",IF([1]!Tabla1[[#This Row],[Total Buying Value]]&lt;=((1/3)*MAX([1]!Tabla1[Total Buying Value])),"Pequeña","Mediana"))</f>
        <v>Pequeña</v>
      </c>
      <c r="V465" s="12" t="b">
        <f t="shared" si="53"/>
        <v>1</v>
      </c>
      <c r="W465" s="25" t="str">
        <f t="shared" si="54"/>
        <v>Sep2022</v>
      </c>
      <c r="X465" s="25" t="str">
        <f t="shared" si="55"/>
        <v>44831P0044</v>
      </c>
      <c r="AA465" s="5"/>
      <c r="AK465" s="3"/>
    </row>
    <row r="466" spans="1:37">
      <c r="A466" s="34">
        <v>44833</v>
      </c>
      <c r="B466" s="25" t="s">
        <v>33</v>
      </c>
      <c r="C466" s="35">
        <v>13</v>
      </c>
      <c r="D466" s="25" t="s">
        <v>70</v>
      </c>
      <c r="E466" s="25" t="s">
        <v>71</v>
      </c>
      <c r="F466" s="36">
        <v>0.2</v>
      </c>
      <c r="G466" s="25" t="s">
        <v>83</v>
      </c>
      <c r="H466" s="25" t="s">
        <v>121</v>
      </c>
      <c r="I466" s="12" t="s">
        <v>124</v>
      </c>
      <c r="J466" s="24">
        <v>55</v>
      </c>
      <c r="K466" s="24">
        <v>58.3</v>
      </c>
      <c r="L466" s="24">
        <v>715</v>
      </c>
      <c r="M466" s="24">
        <v>757.9</v>
      </c>
      <c r="N466" s="35">
        <v>29</v>
      </c>
      <c r="O466" s="25" t="s">
        <v>134</v>
      </c>
      <c r="P466" s="12">
        <v>2022</v>
      </c>
      <c r="Q466" s="23">
        <f t="shared" si="49"/>
        <v>151.58000000000001</v>
      </c>
      <c r="R466" s="24">
        <f t="shared" si="50"/>
        <v>3.2999999999999972</v>
      </c>
      <c r="S466" s="24">
        <f t="shared" si="51"/>
        <v>42.899999999999963</v>
      </c>
      <c r="T466" s="36">
        <f t="shared" si="52"/>
        <v>5.6603773584905613E-2</v>
      </c>
      <c r="U466" s="25" t="str">
        <f>IF([1]!Tabla1[[#This Row],[Total Buying Value]]&gt;=((2/3)*MAX([1]!Tabla1[Total Buying Value])),"Grande",IF([1]!Tabla1[[#This Row],[Total Buying Value]]&lt;=((1/3)*MAX([1]!Tabla1[Total Buying Value])),"Pequeña","Mediana"))</f>
        <v>Pequeña</v>
      </c>
      <c r="V466" s="12" t="b">
        <f t="shared" si="53"/>
        <v>0</v>
      </c>
      <c r="W466" s="25" t="str">
        <f t="shared" si="54"/>
        <v>Sep2022</v>
      </c>
      <c r="X466" s="25" t="str">
        <f t="shared" si="55"/>
        <v>44833P0034</v>
      </c>
      <c r="AA466" s="5"/>
      <c r="AK466" s="3"/>
    </row>
    <row r="467" spans="1:37">
      <c r="A467" s="31">
        <v>44837</v>
      </c>
      <c r="B467" s="21" t="s">
        <v>51</v>
      </c>
      <c r="C467" s="32">
        <v>5</v>
      </c>
      <c r="D467" s="21" t="s">
        <v>70</v>
      </c>
      <c r="E467" s="21" t="s">
        <v>138</v>
      </c>
      <c r="F467" s="33">
        <v>0.42</v>
      </c>
      <c r="G467" s="21" t="s">
        <v>103</v>
      </c>
      <c r="H467" s="21" t="s">
        <v>120</v>
      </c>
      <c r="I467" s="22" t="s">
        <v>124</v>
      </c>
      <c r="J467" s="20">
        <v>44</v>
      </c>
      <c r="K467" s="20">
        <v>48.4</v>
      </c>
      <c r="L467" s="20">
        <v>220</v>
      </c>
      <c r="M467" s="20">
        <v>242</v>
      </c>
      <c r="N467" s="32">
        <v>3</v>
      </c>
      <c r="O467" s="21" t="s">
        <v>135</v>
      </c>
      <c r="P467" s="22">
        <v>2022</v>
      </c>
      <c r="Q467" s="19">
        <f t="shared" si="49"/>
        <v>101.64</v>
      </c>
      <c r="R467" s="20">
        <f t="shared" si="50"/>
        <v>4.3999999999999986</v>
      </c>
      <c r="S467" s="20">
        <f t="shared" si="51"/>
        <v>21.999999999999993</v>
      </c>
      <c r="T467" s="33">
        <f t="shared" si="52"/>
        <v>9.0909090909090884E-2</v>
      </c>
      <c r="U467" s="21" t="str">
        <f>IF([1]!Tabla1[[#This Row],[Total Buying Value]]&gt;=((2/3)*MAX([1]!Tabla1[Total Buying Value])),"Grande",IF([1]!Tabla1[[#This Row],[Total Buying Value]]&lt;=((1/3)*MAX([1]!Tabla1[Total Buying Value])),"Pequeña","Mediana"))</f>
        <v>Pequeña</v>
      </c>
      <c r="V467" s="22" t="b">
        <f t="shared" si="53"/>
        <v>1</v>
      </c>
      <c r="W467" s="21" t="str">
        <f t="shared" si="54"/>
        <v>Oct2022</v>
      </c>
      <c r="X467" s="21" t="str">
        <f t="shared" si="55"/>
        <v>44837P0011</v>
      </c>
      <c r="AA467" s="5"/>
      <c r="AK467" s="3"/>
    </row>
    <row r="468" spans="1:37">
      <c r="A468" s="34">
        <v>44838</v>
      </c>
      <c r="B468" s="25" t="s">
        <v>56</v>
      </c>
      <c r="C468" s="35">
        <v>15</v>
      </c>
      <c r="D468" s="25" t="s">
        <v>70</v>
      </c>
      <c r="E468" s="25" t="s">
        <v>71</v>
      </c>
      <c r="F468" s="36">
        <v>0.13</v>
      </c>
      <c r="G468" s="25" t="s">
        <v>108</v>
      </c>
      <c r="H468" s="25" t="s">
        <v>119</v>
      </c>
      <c r="I468" s="12" t="s">
        <v>124</v>
      </c>
      <c r="J468" s="24">
        <v>43</v>
      </c>
      <c r="K468" s="24">
        <v>47.73</v>
      </c>
      <c r="L468" s="24">
        <v>645</v>
      </c>
      <c r="M468" s="24">
        <v>715.95</v>
      </c>
      <c r="N468" s="35">
        <v>4</v>
      </c>
      <c r="O468" s="25" t="s">
        <v>135</v>
      </c>
      <c r="P468" s="12">
        <v>2022</v>
      </c>
      <c r="Q468" s="23">
        <f t="shared" si="49"/>
        <v>93.07350000000001</v>
      </c>
      <c r="R468" s="24">
        <f t="shared" si="50"/>
        <v>4.7299999999999969</v>
      </c>
      <c r="S468" s="24">
        <f t="shared" si="51"/>
        <v>70.94999999999996</v>
      </c>
      <c r="T468" s="36">
        <f t="shared" si="52"/>
        <v>9.9099099099099031E-2</v>
      </c>
      <c r="U468" s="25" t="str">
        <f>IF([1]!Tabla1[[#This Row],[Total Buying Value]]&gt;=((2/3)*MAX([1]!Tabla1[Total Buying Value])),"Grande",IF([1]!Tabla1[[#This Row],[Total Buying Value]]&lt;=((1/3)*MAX([1]!Tabla1[Total Buying Value])),"Pequeña","Mediana"))</f>
        <v>Pequeña</v>
      </c>
      <c r="V468" s="12" t="b">
        <f t="shared" si="53"/>
        <v>0</v>
      </c>
      <c r="W468" s="25" t="str">
        <f t="shared" si="54"/>
        <v>Oct2022</v>
      </c>
      <c r="X468" s="25" t="str">
        <f t="shared" si="55"/>
        <v>44838P0007</v>
      </c>
      <c r="AA468" s="5"/>
      <c r="AK468" s="3"/>
    </row>
    <row r="469" spans="1:37">
      <c r="A469" s="31">
        <v>44840</v>
      </c>
      <c r="B469" s="21" t="s">
        <v>24</v>
      </c>
      <c r="C469" s="32">
        <v>1</v>
      </c>
      <c r="D469" s="21" t="s">
        <v>70</v>
      </c>
      <c r="E469" s="21" t="s">
        <v>71</v>
      </c>
      <c r="F469" s="33">
        <v>0.27</v>
      </c>
      <c r="G469" s="21" t="s">
        <v>77</v>
      </c>
      <c r="H469" s="21" t="s">
        <v>121</v>
      </c>
      <c r="I469" s="22" t="s">
        <v>125</v>
      </c>
      <c r="J469" s="20">
        <v>5</v>
      </c>
      <c r="K469" s="20">
        <v>6.7</v>
      </c>
      <c r="L469" s="20">
        <v>5</v>
      </c>
      <c r="M469" s="20">
        <v>6.7</v>
      </c>
      <c r="N469" s="32">
        <v>6</v>
      </c>
      <c r="O469" s="21" t="s">
        <v>135</v>
      </c>
      <c r="P469" s="22">
        <v>2022</v>
      </c>
      <c r="Q469" s="19">
        <f t="shared" si="49"/>
        <v>1.8090000000000002</v>
      </c>
      <c r="R469" s="20">
        <f t="shared" si="50"/>
        <v>1.7000000000000002</v>
      </c>
      <c r="S469" s="20">
        <f t="shared" si="51"/>
        <v>1.7000000000000002</v>
      </c>
      <c r="T469" s="33">
        <f t="shared" si="52"/>
        <v>0.2537313432835821</v>
      </c>
      <c r="U469" s="21" t="str">
        <f>IF([1]!Tabla1[[#This Row],[Total Buying Value]]&gt;=((2/3)*MAX([1]!Tabla1[Total Buying Value])),"Grande",IF([1]!Tabla1[[#This Row],[Total Buying Value]]&lt;=((1/3)*MAX([1]!Tabla1[Total Buying Value])),"Pequeña","Mediana"))</f>
        <v>Pequeña</v>
      </c>
      <c r="V469" s="22" t="b">
        <f t="shared" si="53"/>
        <v>0</v>
      </c>
      <c r="W469" s="21" t="str">
        <f t="shared" si="54"/>
        <v>Oct2022</v>
      </c>
      <c r="X469" s="21" t="str">
        <f t="shared" si="55"/>
        <v>44840P0035</v>
      </c>
      <c r="AA469" s="5"/>
      <c r="AK469" s="3"/>
    </row>
    <row r="470" spans="1:37">
      <c r="A470" s="34">
        <v>44843</v>
      </c>
      <c r="B470" s="25" t="s">
        <v>21</v>
      </c>
      <c r="C470" s="35">
        <v>14</v>
      </c>
      <c r="D470" s="25" t="s">
        <v>71</v>
      </c>
      <c r="E470" s="25" t="s">
        <v>71</v>
      </c>
      <c r="F470" s="36">
        <v>0.13</v>
      </c>
      <c r="G470" s="25" t="s">
        <v>74</v>
      </c>
      <c r="H470" s="25" t="s">
        <v>118</v>
      </c>
      <c r="I470" s="12" t="s">
        <v>123</v>
      </c>
      <c r="J470" s="24">
        <v>72</v>
      </c>
      <c r="K470" s="24">
        <v>79.92</v>
      </c>
      <c r="L470" s="24">
        <v>1008</v>
      </c>
      <c r="M470" s="24">
        <v>1118.8800000000001</v>
      </c>
      <c r="N470" s="35">
        <v>9</v>
      </c>
      <c r="O470" s="25" t="s">
        <v>135</v>
      </c>
      <c r="P470" s="12">
        <v>2022</v>
      </c>
      <c r="Q470" s="23">
        <f t="shared" si="49"/>
        <v>145.45440000000002</v>
      </c>
      <c r="R470" s="24">
        <f t="shared" si="50"/>
        <v>7.9200000000000017</v>
      </c>
      <c r="S470" s="24">
        <f t="shared" si="51"/>
        <v>110.88000000000002</v>
      </c>
      <c r="T470" s="36">
        <f t="shared" si="52"/>
        <v>9.9099099099099114E-2</v>
      </c>
      <c r="U470" s="25" t="str">
        <f>IF([1]!Tabla1[[#This Row],[Total Buying Value]]&gt;=((2/3)*MAX([1]!Tabla1[Total Buying Value])),"Grande",IF([1]!Tabla1[[#This Row],[Total Buying Value]]&lt;=((1/3)*MAX([1]!Tabla1[Total Buying Value])),"Pequeña","Mediana"))</f>
        <v>Pequeña</v>
      </c>
      <c r="V470" s="12" t="b">
        <f t="shared" si="53"/>
        <v>0</v>
      </c>
      <c r="W470" s="25" t="str">
        <f t="shared" si="54"/>
        <v>Oct2022</v>
      </c>
      <c r="X470" s="25" t="str">
        <f t="shared" si="55"/>
        <v>44843P0038</v>
      </c>
      <c r="AA470" s="5"/>
      <c r="AK470" s="3"/>
    </row>
    <row r="471" spans="1:37">
      <c r="A471" s="34">
        <v>44844</v>
      </c>
      <c r="B471" s="25" t="s">
        <v>31</v>
      </c>
      <c r="C471" s="35">
        <v>12</v>
      </c>
      <c r="D471" s="25" t="s">
        <v>71</v>
      </c>
      <c r="E471" s="25" t="s">
        <v>71</v>
      </c>
      <c r="F471" s="36">
        <v>0.18</v>
      </c>
      <c r="G471" s="25" t="s">
        <v>81</v>
      </c>
      <c r="H471" s="25" t="s">
        <v>118</v>
      </c>
      <c r="I471" s="12" t="s">
        <v>123</v>
      </c>
      <c r="J471" s="24">
        <v>76</v>
      </c>
      <c r="K471" s="24">
        <v>82.08</v>
      </c>
      <c r="L471" s="24">
        <v>912</v>
      </c>
      <c r="M471" s="24">
        <v>984.96</v>
      </c>
      <c r="N471" s="35">
        <v>10</v>
      </c>
      <c r="O471" s="25" t="s">
        <v>135</v>
      </c>
      <c r="P471" s="12">
        <v>2022</v>
      </c>
      <c r="Q471" s="23">
        <f t="shared" si="49"/>
        <v>177.2928</v>
      </c>
      <c r="R471" s="24">
        <f t="shared" si="50"/>
        <v>6.0799999999999983</v>
      </c>
      <c r="S471" s="24">
        <f t="shared" si="51"/>
        <v>72.95999999999998</v>
      </c>
      <c r="T471" s="36">
        <f t="shared" si="52"/>
        <v>7.4074074074074056E-2</v>
      </c>
      <c r="U471" s="25" t="str">
        <f>IF([1]!Tabla1[[#This Row],[Total Buying Value]]&gt;=((2/3)*MAX([1]!Tabla1[Total Buying Value])),"Grande",IF([1]!Tabla1[[#This Row],[Total Buying Value]]&lt;=((1/3)*MAX([1]!Tabla1[Total Buying Value])),"Pequeña","Mediana"))</f>
        <v>Mediana</v>
      </c>
      <c r="V471" s="12" t="b">
        <f t="shared" si="53"/>
        <v>0</v>
      </c>
      <c r="W471" s="25" t="str">
        <f t="shared" si="54"/>
        <v>Oct2022</v>
      </c>
      <c r="X471" s="25" t="str">
        <f t="shared" si="55"/>
        <v>44844P0044</v>
      </c>
      <c r="AA471" s="5"/>
      <c r="AK471" s="3"/>
    </row>
    <row r="472" spans="1:37">
      <c r="A472" s="31">
        <v>44844</v>
      </c>
      <c r="B472" s="21" t="s">
        <v>60</v>
      </c>
      <c r="C472" s="32">
        <v>9</v>
      </c>
      <c r="D472" s="21" t="s">
        <v>70</v>
      </c>
      <c r="E472" s="21" t="s">
        <v>71</v>
      </c>
      <c r="F472" s="33">
        <v>0.51</v>
      </c>
      <c r="G472" s="21" t="s">
        <v>112</v>
      </c>
      <c r="H472" s="21" t="s">
        <v>120</v>
      </c>
      <c r="I472" s="22" t="s">
        <v>122</v>
      </c>
      <c r="J472" s="20">
        <v>150</v>
      </c>
      <c r="K472" s="20">
        <v>210</v>
      </c>
      <c r="L472" s="20">
        <v>1350</v>
      </c>
      <c r="M472" s="20">
        <v>1890</v>
      </c>
      <c r="N472" s="32">
        <v>10</v>
      </c>
      <c r="O472" s="21" t="s">
        <v>135</v>
      </c>
      <c r="P472" s="22">
        <v>2022</v>
      </c>
      <c r="Q472" s="19">
        <f t="shared" si="49"/>
        <v>963.9</v>
      </c>
      <c r="R472" s="20">
        <f t="shared" si="50"/>
        <v>60</v>
      </c>
      <c r="S472" s="20">
        <f t="shared" si="51"/>
        <v>540</v>
      </c>
      <c r="T472" s="33">
        <f t="shared" si="52"/>
        <v>0.2857142857142857</v>
      </c>
      <c r="U472" s="21" t="str">
        <f>IF([1]!Tabla1[[#This Row],[Total Buying Value]]&gt;=((2/3)*MAX([1]!Tabla1[Total Buying Value])),"Grande",IF([1]!Tabla1[[#This Row],[Total Buying Value]]&lt;=((1/3)*MAX([1]!Tabla1[Total Buying Value])),"Pequeña","Mediana"))</f>
        <v>Pequeña</v>
      </c>
      <c r="V472" s="22" t="b">
        <f t="shared" si="53"/>
        <v>0</v>
      </c>
      <c r="W472" s="21" t="str">
        <f t="shared" si="54"/>
        <v>Oct2022</v>
      </c>
      <c r="X472" s="21" t="str">
        <f t="shared" si="55"/>
        <v>44844P0019</v>
      </c>
      <c r="AA472" s="5"/>
      <c r="AK472" s="3"/>
    </row>
    <row r="473" spans="1:37">
      <c r="A473" s="31">
        <v>44845</v>
      </c>
      <c r="B473" s="21" t="s">
        <v>45</v>
      </c>
      <c r="C473" s="32">
        <v>10</v>
      </c>
      <c r="D473" s="21" t="s">
        <v>70</v>
      </c>
      <c r="E473" s="21" t="s">
        <v>71</v>
      </c>
      <c r="F473" s="33">
        <v>0.4</v>
      </c>
      <c r="G473" s="21" t="s">
        <v>96</v>
      </c>
      <c r="H473" s="21" t="s">
        <v>119</v>
      </c>
      <c r="I473" s="22" t="s">
        <v>123</v>
      </c>
      <c r="J473" s="20">
        <v>83</v>
      </c>
      <c r="K473" s="20">
        <v>94.62</v>
      </c>
      <c r="L473" s="20">
        <v>830</v>
      </c>
      <c r="M473" s="20">
        <v>946.2</v>
      </c>
      <c r="N473" s="32">
        <v>11</v>
      </c>
      <c r="O473" s="21" t="s">
        <v>135</v>
      </c>
      <c r="P473" s="22">
        <v>2022</v>
      </c>
      <c r="Q473" s="19">
        <f t="shared" si="49"/>
        <v>378.48</v>
      </c>
      <c r="R473" s="20">
        <f t="shared" si="50"/>
        <v>11.620000000000005</v>
      </c>
      <c r="S473" s="20">
        <f t="shared" si="51"/>
        <v>116.20000000000005</v>
      </c>
      <c r="T473" s="33">
        <f t="shared" si="52"/>
        <v>0.1228070175438597</v>
      </c>
      <c r="U473" s="21" t="str">
        <f>IF([1]!Tabla1[[#This Row],[Total Buying Value]]&gt;=((2/3)*MAX([1]!Tabla1[Total Buying Value])),"Grande",IF([1]!Tabla1[[#This Row],[Total Buying Value]]&lt;=((1/3)*MAX([1]!Tabla1[Total Buying Value])),"Pequeña","Mediana"))</f>
        <v>Mediana</v>
      </c>
      <c r="V473" s="22" t="b">
        <f t="shared" si="53"/>
        <v>0</v>
      </c>
      <c r="W473" s="21" t="str">
        <f t="shared" si="54"/>
        <v>Oct2022</v>
      </c>
      <c r="X473" s="21" t="str">
        <f t="shared" si="55"/>
        <v>44845P0008</v>
      </c>
      <c r="AA473" s="5"/>
      <c r="AK473" s="3"/>
    </row>
    <row r="474" spans="1:37">
      <c r="A474" s="34">
        <v>44847</v>
      </c>
      <c r="B474" s="25" t="s">
        <v>49</v>
      </c>
      <c r="C474" s="35">
        <v>15</v>
      </c>
      <c r="D474" s="25" t="s">
        <v>71</v>
      </c>
      <c r="E474" s="25" t="s">
        <v>71</v>
      </c>
      <c r="F474" s="36">
        <v>0.33</v>
      </c>
      <c r="G474" s="25" t="s">
        <v>101</v>
      </c>
      <c r="H474" s="25" t="s">
        <v>119</v>
      </c>
      <c r="I474" s="12" t="s">
        <v>123</v>
      </c>
      <c r="J474" s="24">
        <v>105</v>
      </c>
      <c r="K474" s="24">
        <v>142.80000000000001</v>
      </c>
      <c r="L474" s="24">
        <v>1575</v>
      </c>
      <c r="M474" s="24">
        <v>2142</v>
      </c>
      <c r="N474" s="35">
        <v>13</v>
      </c>
      <c r="O474" s="25" t="s">
        <v>135</v>
      </c>
      <c r="P474" s="12">
        <v>2022</v>
      </c>
      <c r="Q474" s="23">
        <f t="shared" si="49"/>
        <v>706.86</v>
      </c>
      <c r="R474" s="24">
        <f t="shared" si="50"/>
        <v>37.800000000000011</v>
      </c>
      <c r="S474" s="24">
        <f t="shared" si="51"/>
        <v>567.00000000000023</v>
      </c>
      <c r="T474" s="36">
        <f t="shared" si="52"/>
        <v>0.26470588235294129</v>
      </c>
      <c r="U474" s="25" t="str">
        <f>IF([1]!Tabla1[[#This Row],[Total Buying Value]]&gt;=((2/3)*MAX([1]!Tabla1[Total Buying Value])),"Grande",IF([1]!Tabla1[[#This Row],[Total Buying Value]]&lt;=((1/3)*MAX([1]!Tabla1[Total Buying Value])),"Pequeña","Mediana"))</f>
        <v>Mediana</v>
      </c>
      <c r="V474" s="12" t="b">
        <f t="shared" si="53"/>
        <v>0</v>
      </c>
      <c r="W474" s="25" t="str">
        <f t="shared" si="54"/>
        <v>Oct2022</v>
      </c>
      <c r="X474" s="25" t="str">
        <f t="shared" si="55"/>
        <v>44847P0002</v>
      </c>
      <c r="AA474" s="5"/>
      <c r="AK474" s="3"/>
    </row>
    <row r="475" spans="1:37">
      <c r="A475" s="31">
        <v>44848</v>
      </c>
      <c r="B475" s="21" t="s">
        <v>31</v>
      </c>
      <c r="C475" s="32">
        <v>15</v>
      </c>
      <c r="D475" s="21" t="s">
        <v>68</v>
      </c>
      <c r="E475" s="21" t="s">
        <v>71</v>
      </c>
      <c r="F475" s="33">
        <v>0.47</v>
      </c>
      <c r="G475" s="21" t="s">
        <v>81</v>
      </c>
      <c r="H475" s="21" t="s">
        <v>118</v>
      </c>
      <c r="I475" s="22" t="s">
        <v>123</v>
      </c>
      <c r="J475" s="20">
        <v>76</v>
      </c>
      <c r="K475" s="20">
        <v>82.08</v>
      </c>
      <c r="L475" s="20">
        <v>1140</v>
      </c>
      <c r="M475" s="20">
        <v>1231.2</v>
      </c>
      <c r="N475" s="32">
        <v>14</v>
      </c>
      <c r="O475" s="21" t="s">
        <v>135</v>
      </c>
      <c r="P475" s="22">
        <v>2022</v>
      </c>
      <c r="Q475" s="19">
        <f t="shared" si="49"/>
        <v>578.66399999999999</v>
      </c>
      <c r="R475" s="20">
        <f t="shared" si="50"/>
        <v>6.0799999999999983</v>
      </c>
      <c r="S475" s="20">
        <f t="shared" si="51"/>
        <v>91.199999999999974</v>
      </c>
      <c r="T475" s="33">
        <f t="shared" si="52"/>
        <v>7.4074074074074056E-2</v>
      </c>
      <c r="U475" s="21" t="str">
        <f>IF([1]!Tabla1[[#This Row],[Total Buying Value]]&gt;=((2/3)*MAX([1]!Tabla1[Total Buying Value])),"Grande",IF([1]!Tabla1[[#This Row],[Total Buying Value]]&lt;=((1/3)*MAX([1]!Tabla1[Total Buying Value])),"Pequeña","Mediana"))</f>
        <v>Mediana</v>
      </c>
      <c r="V475" s="22" t="b">
        <f t="shared" si="53"/>
        <v>0</v>
      </c>
      <c r="W475" s="21" t="str">
        <f t="shared" si="54"/>
        <v>Oct2022</v>
      </c>
      <c r="X475" s="21" t="str">
        <f t="shared" si="55"/>
        <v>44848P0044</v>
      </c>
      <c r="AA475" s="5"/>
      <c r="AK475" s="3"/>
    </row>
    <row r="476" spans="1:37">
      <c r="A476" s="34">
        <v>44849</v>
      </c>
      <c r="B476" s="25" t="s">
        <v>47</v>
      </c>
      <c r="C476" s="35">
        <v>10</v>
      </c>
      <c r="D476" s="25" t="s">
        <v>70</v>
      </c>
      <c r="E476" s="25" t="s">
        <v>138</v>
      </c>
      <c r="F476" s="36">
        <v>0.35</v>
      </c>
      <c r="G476" s="25" t="s">
        <v>98</v>
      </c>
      <c r="H476" s="25" t="s">
        <v>120</v>
      </c>
      <c r="I476" s="12" t="s">
        <v>125</v>
      </c>
      <c r="J476" s="24">
        <v>12</v>
      </c>
      <c r="K476" s="24">
        <v>15.72</v>
      </c>
      <c r="L476" s="24">
        <v>120</v>
      </c>
      <c r="M476" s="24">
        <v>157.19999999999999</v>
      </c>
      <c r="N476" s="35">
        <v>15</v>
      </c>
      <c r="O476" s="25" t="s">
        <v>135</v>
      </c>
      <c r="P476" s="12">
        <v>2022</v>
      </c>
      <c r="Q476" s="23">
        <f t="shared" si="49"/>
        <v>55.019999999999996</v>
      </c>
      <c r="R476" s="24">
        <f t="shared" si="50"/>
        <v>3.7200000000000006</v>
      </c>
      <c r="S476" s="24">
        <f t="shared" si="51"/>
        <v>37.200000000000003</v>
      </c>
      <c r="T476" s="36">
        <f t="shared" si="52"/>
        <v>0.23664122137404583</v>
      </c>
      <c r="U476" s="25" t="str">
        <f>IF([1]!Tabla1[[#This Row],[Total Buying Value]]&gt;=((2/3)*MAX([1]!Tabla1[Total Buying Value])),"Grande",IF([1]!Tabla1[[#This Row],[Total Buying Value]]&lt;=((1/3)*MAX([1]!Tabla1[Total Buying Value])),"Pequeña","Mediana"))</f>
        <v>Grande</v>
      </c>
      <c r="V476" s="12" t="b">
        <f t="shared" si="53"/>
        <v>1</v>
      </c>
      <c r="W476" s="25" t="str">
        <f t="shared" si="54"/>
        <v>Oct2022</v>
      </c>
      <c r="X476" s="25" t="str">
        <f t="shared" si="55"/>
        <v>44849P0015</v>
      </c>
      <c r="AA476" s="5"/>
      <c r="AK476" s="3"/>
    </row>
    <row r="477" spans="1:37">
      <c r="A477" s="31">
        <v>44850</v>
      </c>
      <c r="B477" s="21" t="s">
        <v>63</v>
      </c>
      <c r="C477" s="32">
        <v>3</v>
      </c>
      <c r="D477" s="21" t="s">
        <v>71</v>
      </c>
      <c r="E477" s="21" t="s">
        <v>71</v>
      </c>
      <c r="F477" s="33">
        <v>0.03</v>
      </c>
      <c r="G477" s="21" t="s">
        <v>116</v>
      </c>
      <c r="H477" s="21" t="s">
        <v>121</v>
      </c>
      <c r="I477" s="22" t="s">
        <v>123</v>
      </c>
      <c r="J477" s="20">
        <v>90</v>
      </c>
      <c r="K477" s="20">
        <v>96.3</v>
      </c>
      <c r="L477" s="20">
        <v>270</v>
      </c>
      <c r="M477" s="20">
        <v>288.89999999999998</v>
      </c>
      <c r="N477" s="32">
        <v>16</v>
      </c>
      <c r="O477" s="21" t="s">
        <v>135</v>
      </c>
      <c r="P477" s="22">
        <v>2022</v>
      </c>
      <c r="Q477" s="19">
        <f t="shared" si="49"/>
        <v>8.6669999999999998</v>
      </c>
      <c r="R477" s="20">
        <f t="shared" si="50"/>
        <v>6.2999999999999972</v>
      </c>
      <c r="S477" s="20">
        <f t="shared" si="51"/>
        <v>18.899999999999991</v>
      </c>
      <c r="T477" s="33">
        <f t="shared" si="52"/>
        <v>6.5420560747663531E-2</v>
      </c>
      <c r="U477" s="21" t="str">
        <f>IF([1]!Tabla1[[#This Row],[Total Buying Value]]&gt;=((2/3)*MAX([1]!Tabla1[Total Buying Value])),"Grande",IF([1]!Tabla1[[#This Row],[Total Buying Value]]&lt;=((1/3)*MAX([1]!Tabla1[Total Buying Value])),"Pequeña","Mediana"))</f>
        <v>Mediana</v>
      </c>
      <c r="V477" s="22" t="b">
        <f t="shared" si="53"/>
        <v>0</v>
      </c>
      <c r="W477" s="21" t="str">
        <f t="shared" si="54"/>
        <v>Oct2022</v>
      </c>
      <c r="X477" s="21" t="str">
        <f t="shared" si="55"/>
        <v>44850P0036</v>
      </c>
      <c r="AA477" s="5"/>
      <c r="AK477" s="3"/>
    </row>
    <row r="478" spans="1:37">
      <c r="A478" s="34">
        <v>44857</v>
      </c>
      <c r="B478" s="25" t="s">
        <v>20</v>
      </c>
      <c r="C478" s="35">
        <v>14</v>
      </c>
      <c r="D478" s="25" t="s">
        <v>71</v>
      </c>
      <c r="E478" s="25" t="s">
        <v>138</v>
      </c>
      <c r="F478" s="36">
        <v>0.14000000000000001</v>
      </c>
      <c r="G478" s="25" t="s">
        <v>73</v>
      </c>
      <c r="H478" s="25" t="s">
        <v>117</v>
      </c>
      <c r="I478" s="12" t="s">
        <v>122</v>
      </c>
      <c r="J478" s="24">
        <v>144</v>
      </c>
      <c r="K478" s="24">
        <v>156.96</v>
      </c>
      <c r="L478" s="24">
        <v>2016</v>
      </c>
      <c r="M478" s="24">
        <v>2197.44</v>
      </c>
      <c r="N478" s="35">
        <v>23</v>
      </c>
      <c r="O478" s="25" t="s">
        <v>135</v>
      </c>
      <c r="P478" s="12">
        <v>2022</v>
      </c>
      <c r="Q478" s="23">
        <f t="shared" si="49"/>
        <v>307.64160000000004</v>
      </c>
      <c r="R478" s="24">
        <f t="shared" si="50"/>
        <v>12.960000000000008</v>
      </c>
      <c r="S478" s="24">
        <f t="shared" si="51"/>
        <v>181.44000000000011</v>
      </c>
      <c r="T478" s="36">
        <f t="shared" si="52"/>
        <v>8.2568807339449588E-2</v>
      </c>
      <c r="U478" s="25" t="str">
        <f>IF([1]!Tabla1[[#This Row],[Total Buying Value]]&gt;=((2/3)*MAX([1]!Tabla1[Total Buying Value])),"Grande",IF([1]!Tabla1[[#This Row],[Total Buying Value]]&lt;=((1/3)*MAX([1]!Tabla1[Total Buying Value])),"Pequeña","Mediana"))</f>
        <v>Pequeña</v>
      </c>
      <c r="V478" s="12" t="b">
        <f t="shared" si="53"/>
        <v>1</v>
      </c>
      <c r="W478" s="25" t="str">
        <f t="shared" si="54"/>
        <v>Oct2022</v>
      </c>
      <c r="X478" s="25" t="str">
        <f t="shared" si="55"/>
        <v>44857P0024</v>
      </c>
      <c r="AA478" s="5"/>
      <c r="AK478" s="3"/>
    </row>
    <row r="479" spans="1:37">
      <c r="A479" s="31">
        <v>44864</v>
      </c>
      <c r="B479" s="21" t="s">
        <v>30</v>
      </c>
      <c r="C479" s="32">
        <v>3</v>
      </c>
      <c r="D479" s="21" t="s">
        <v>70</v>
      </c>
      <c r="E479" s="21" t="s">
        <v>138</v>
      </c>
      <c r="F479" s="33">
        <v>0.39</v>
      </c>
      <c r="G479" s="21" t="s">
        <v>80</v>
      </c>
      <c r="H479" s="21" t="s">
        <v>118</v>
      </c>
      <c r="I479" s="22" t="s">
        <v>122</v>
      </c>
      <c r="J479" s="20">
        <v>120</v>
      </c>
      <c r="K479" s="20">
        <v>162</v>
      </c>
      <c r="L479" s="20">
        <v>360</v>
      </c>
      <c r="M479" s="20">
        <v>486</v>
      </c>
      <c r="N479" s="32">
        <v>30</v>
      </c>
      <c r="O479" s="21" t="s">
        <v>135</v>
      </c>
      <c r="P479" s="22">
        <v>2022</v>
      </c>
      <c r="Q479" s="19">
        <f t="shared" si="49"/>
        <v>189.54000000000002</v>
      </c>
      <c r="R479" s="20">
        <f t="shared" si="50"/>
        <v>42</v>
      </c>
      <c r="S479" s="20">
        <f t="shared" si="51"/>
        <v>126</v>
      </c>
      <c r="T479" s="33">
        <f t="shared" si="52"/>
        <v>0.25925925925925924</v>
      </c>
      <c r="U479" s="21" t="str">
        <f>IF([1]!Tabla1[[#This Row],[Total Buying Value]]&gt;=((2/3)*MAX([1]!Tabla1[Total Buying Value])),"Grande",IF([1]!Tabla1[[#This Row],[Total Buying Value]]&lt;=((1/3)*MAX([1]!Tabla1[Total Buying Value])),"Pequeña","Mediana"))</f>
        <v>Pequeña</v>
      </c>
      <c r="V479" s="22" t="b">
        <f t="shared" si="53"/>
        <v>1</v>
      </c>
      <c r="W479" s="21" t="str">
        <f t="shared" si="54"/>
        <v>Oct2022</v>
      </c>
      <c r="X479" s="21" t="str">
        <f t="shared" si="55"/>
        <v>44864P0042</v>
      </c>
      <c r="AA479" s="5"/>
      <c r="AK479" s="3"/>
    </row>
    <row r="480" spans="1:37">
      <c r="A480" s="34">
        <v>44865</v>
      </c>
      <c r="B480" s="25" t="s">
        <v>21</v>
      </c>
      <c r="C480" s="35">
        <v>8</v>
      </c>
      <c r="D480" s="25" t="s">
        <v>70</v>
      </c>
      <c r="E480" s="25" t="s">
        <v>71</v>
      </c>
      <c r="F480" s="36">
        <v>0.15</v>
      </c>
      <c r="G480" s="25" t="s">
        <v>74</v>
      </c>
      <c r="H480" s="25" t="s">
        <v>118</v>
      </c>
      <c r="I480" s="12" t="s">
        <v>123</v>
      </c>
      <c r="J480" s="24">
        <v>72</v>
      </c>
      <c r="K480" s="24">
        <v>79.92</v>
      </c>
      <c r="L480" s="24">
        <v>576</v>
      </c>
      <c r="M480" s="24">
        <v>639.36</v>
      </c>
      <c r="N480" s="35">
        <v>31</v>
      </c>
      <c r="O480" s="25" t="s">
        <v>135</v>
      </c>
      <c r="P480" s="12">
        <v>2022</v>
      </c>
      <c r="Q480" s="23">
        <f t="shared" si="49"/>
        <v>95.903999999999996</v>
      </c>
      <c r="R480" s="24">
        <f t="shared" si="50"/>
        <v>7.9200000000000017</v>
      </c>
      <c r="S480" s="24">
        <f t="shared" si="51"/>
        <v>63.360000000000014</v>
      </c>
      <c r="T480" s="36">
        <f t="shared" si="52"/>
        <v>9.9099099099099114E-2</v>
      </c>
      <c r="U480" s="25" t="str">
        <f>IF([1]!Tabla1[[#This Row],[Total Buying Value]]&gt;=((2/3)*MAX([1]!Tabla1[Total Buying Value])),"Grande",IF([1]!Tabla1[[#This Row],[Total Buying Value]]&lt;=((1/3)*MAX([1]!Tabla1[Total Buying Value])),"Pequeña","Mediana"))</f>
        <v>Grande</v>
      </c>
      <c r="V480" s="12" t="b">
        <f t="shared" si="53"/>
        <v>0</v>
      </c>
      <c r="W480" s="25" t="str">
        <f t="shared" si="54"/>
        <v>Oct2022</v>
      </c>
      <c r="X480" s="25" t="str">
        <f t="shared" si="55"/>
        <v>44865P0038</v>
      </c>
      <c r="AA480" s="5"/>
      <c r="AK480" s="3"/>
    </row>
    <row r="481" spans="1:37">
      <c r="A481" s="31">
        <v>44866</v>
      </c>
      <c r="B481" s="21" t="s">
        <v>55</v>
      </c>
      <c r="C481" s="32">
        <v>15</v>
      </c>
      <c r="D481" s="21" t="s">
        <v>68</v>
      </c>
      <c r="E481" s="21" t="s">
        <v>71</v>
      </c>
      <c r="F481" s="33">
        <v>0.16</v>
      </c>
      <c r="G481" s="21" t="s">
        <v>107</v>
      </c>
      <c r="H481" s="21" t="s">
        <v>120</v>
      </c>
      <c r="I481" s="22" t="s">
        <v>123</v>
      </c>
      <c r="J481" s="20">
        <v>73</v>
      </c>
      <c r="K481" s="20">
        <v>94.17</v>
      </c>
      <c r="L481" s="20">
        <v>1095</v>
      </c>
      <c r="M481" s="20">
        <v>1412.55</v>
      </c>
      <c r="N481" s="32">
        <v>1</v>
      </c>
      <c r="O481" s="21" t="s">
        <v>136</v>
      </c>
      <c r="P481" s="22">
        <v>2022</v>
      </c>
      <c r="Q481" s="19">
        <f t="shared" si="49"/>
        <v>226.00800000000001</v>
      </c>
      <c r="R481" s="20">
        <f t="shared" si="50"/>
        <v>21.17</v>
      </c>
      <c r="S481" s="20">
        <f t="shared" si="51"/>
        <v>317.55</v>
      </c>
      <c r="T481" s="33">
        <f t="shared" si="52"/>
        <v>0.22480620155038761</v>
      </c>
      <c r="U481" s="21" t="str">
        <f>IF([1]!Tabla1[[#This Row],[Total Buying Value]]&gt;=((2/3)*MAX([1]!Tabla1[Total Buying Value])),"Grande",IF([1]!Tabla1[[#This Row],[Total Buying Value]]&lt;=((1/3)*MAX([1]!Tabla1[Total Buying Value])),"Pequeña","Mediana"))</f>
        <v>Pequeña</v>
      </c>
      <c r="V481" s="22" t="b">
        <f t="shared" si="53"/>
        <v>0</v>
      </c>
      <c r="W481" s="21" t="str">
        <f t="shared" si="54"/>
        <v>Nov2022</v>
      </c>
      <c r="X481" s="21" t="str">
        <f t="shared" si="55"/>
        <v>44866P0012</v>
      </c>
      <c r="AA481" s="5"/>
      <c r="AK481" s="3"/>
    </row>
    <row r="482" spans="1:37">
      <c r="A482" s="34">
        <v>44867</v>
      </c>
      <c r="B482" s="25" t="s">
        <v>24</v>
      </c>
      <c r="C482" s="35">
        <v>5</v>
      </c>
      <c r="D482" s="25" t="s">
        <v>70</v>
      </c>
      <c r="E482" s="25" t="s">
        <v>138</v>
      </c>
      <c r="F482" s="36">
        <v>0.5</v>
      </c>
      <c r="G482" s="25" t="s">
        <v>77</v>
      </c>
      <c r="H482" s="25" t="s">
        <v>121</v>
      </c>
      <c r="I482" s="12" t="s">
        <v>125</v>
      </c>
      <c r="J482" s="24">
        <v>5</v>
      </c>
      <c r="K482" s="24">
        <v>6.7</v>
      </c>
      <c r="L482" s="24">
        <v>25</v>
      </c>
      <c r="M482" s="24">
        <v>33.5</v>
      </c>
      <c r="N482" s="35">
        <v>2</v>
      </c>
      <c r="O482" s="25" t="s">
        <v>136</v>
      </c>
      <c r="P482" s="12">
        <v>2022</v>
      </c>
      <c r="Q482" s="23">
        <f t="shared" si="49"/>
        <v>16.75</v>
      </c>
      <c r="R482" s="24">
        <f t="shared" si="50"/>
        <v>1.7000000000000002</v>
      </c>
      <c r="S482" s="24">
        <f t="shared" si="51"/>
        <v>8.5</v>
      </c>
      <c r="T482" s="36">
        <f t="shared" si="52"/>
        <v>0.2537313432835821</v>
      </c>
      <c r="U482" s="25" t="str">
        <f>IF([1]!Tabla1[[#This Row],[Total Buying Value]]&gt;=((2/3)*MAX([1]!Tabla1[Total Buying Value])),"Grande",IF([1]!Tabla1[[#This Row],[Total Buying Value]]&lt;=((1/3)*MAX([1]!Tabla1[Total Buying Value])),"Pequeña","Mediana"))</f>
        <v>Pequeña</v>
      </c>
      <c r="V482" s="12" t="b">
        <f t="shared" si="53"/>
        <v>1</v>
      </c>
      <c r="W482" s="25" t="str">
        <f t="shared" si="54"/>
        <v>Nov2022</v>
      </c>
      <c r="X482" s="25" t="str">
        <f t="shared" si="55"/>
        <v>44867P0035</v>
      </c>
      <c r="AA482" s="5"/>
      <c r="AK482" s="3"/>
    </row>
    <row r="483" spans="1:37">
      <c r="A483" s="34">
        <v>44867</v>
      </c>
      <c r="B483" s="25" t="s">
        <v>47</v>
      </c>
      <c r="C483" s="35">
        <v>15</v>
      </c>
      <c r="D483" s="25" t="s">
        <v>68</v>
      </c>
      <c r="E483" s="25" t="s">
        <v>138</v>
      </c>
      <c r="F483" s="36">
        <v>0.08</v>
      </c>
      <c r="G483" s="25" t="s">
        <v>98</v>
      </c>
      <c r="H483" s="25" t="s">
        <v>120</v>
      </c>
      <c r="I483" s="12" t="s">
        <v>125</v>
      </c>
      <c r="J483" s="24">
        <v>12</v>
      </c>
      <c r="K483" s="24">
        <v>15.72</v>
      </c>
      <c r="L483" s="24">
        <v>180</v>
      </c>
      <c r="M483" s="24">
        <v>235.8</v>
      </c>
      <c r="N483" s="35">
        <v>2</v>
      </c>
      <c r="O483" s="25" t="s">
        <v>136</v>
      </c>
      <c r="P483" s="12">
        <v>2022</v>
      </c>
      <c r="Q483" s="23">
        <f t="shared" si="49"/>
        <v>18.864000000000001</v>
      </c>
      <c r="R483" s="24">
        <f t="shared" si="50"/>
        <v>3.7200000000000006</v>
      </c>
      <c r="S483" s="24">
        <f t="shared" si="51"/>
        <v>55.800000000000011</v>
      </c>
      <c r="T483" s="36">
        <f t="shared" si="52"/>
        <v>0.23664122137404583</v>
      </c>
      <c r="U483" s="25" t="str">
        <f>IF([1]!Tabla1[[#This Row],[Total Buying Value]]&gt;=((2/3)*MAX([1]!Tabla1[Total Buying Value])),"Grande",IF([1]!Tabla1[[#This Row],[Total Buying Value]]&lt;=((1/3)*MAX([1]!Tabla1[Total Buying Value])),"Pequeña","Mediana"))</f>
        <v>Pequeña</v>
      </c>
      <c r="V483" s="12" t="b">
        <f t="shared" si="53"/>
        <v>1</v>
      </c>
      <c r="W483" s="25" t="str">
        <f t="shared" si="54"/>
        <v>Nov2022</v>
      </c>
      <c r="X483" s="25" t="str">
        <f t="shared" si="55"/>
        <v>44867P0015</v>
      </c>
      <c r="AA483" s="5"/>
      <c r="AK483" s="3"/>
    </row>
    <row r="484" spans="1:37">
      <c r="A484" s="31">
        <v>44867</v>
      </c>
      <c r="B484" s="21" t="s">
        <v>48</v>
      </c>
      <c r="C484" s="32">
        <v>15</v>
      </c>
      <c r="D484" s="21" t="s">
        <v>70</v>
      </c>
      <c r="E484" s="21" t="s">
        <v>138</v>
      </c>
      <c r="F484" s="33">
        <v>0.53</v>
      </c>
      <c r="G484" s="21" t="s">
        <v>99</v>
      </c>
      <c r="H484" s="21" t="s">
        <v>121</v>
      </c>
      <c r="I484" s="22" t="s">
        <v>122</v>
      </c>
      <c r="J484" s="20">
        <v>148</v>
      </c>
      <c r="K484" s="20">
        <v>201.28</v>
      </c>
      <c r="L484" s="20">
        <v>2220</v>
      </c>
      <c r="M484" s="20">
        <v>3019.2</v>
      </c>
      <c r="N484" s="32">
        <v>2</v>
      </c>
      <c r="O484" s="21" t="s">
        <v>136</v>
      </c>
      <c r="P484" s="22">
        <v>2022</v>
      </c>
      <c r="Q484" s="19">
        <f t="shared" si="49"/>
        <v>1600.1759999999999</v>
      </c>
      <c r="R484" s="20">
        <f t="shared" si="50"/>
        <v>53.28</v>
      </c>
      <c r="S484" s="20">
        <f t="shared" si="51"/>
        <v>799.2</v>
      </c>
      <c r="T484" s="33">
        <f t="shared" si="52"/>
        <v>0.26470588235294124</v>
      </c>
      <c r="U484" s="21" t="str">
        <f>IF([1]!Tabla1[[#This Row],[Total Buying Value]]&gt;=((2/3)*MAX([1]!Tabla1[Total Buying Value])),"Grande",IF([1]!Tabla1[[#This Row],[Total Buying Value]]&lt;=((1/3)*MAX([1]!Tabla1[Total Buying Value])),"Pequeña","Mediana"))</f>
        <v>Mediana</v>
      </c>
      <c r="V484" s="22" t="b">
        <f t="shared" si="53"/>
        <v>1</v>
      </c>
      <c r="W484" s="21" t="str">
        <f t="shared" si="54"/>
        <v>Nov2022</v>
      </c>
      <c r="X484" s="21" t="str">
        <f t="shared" si="55"/>
        <v>44867P0030</v>
      </c>
      <c r="AA484" s="5"/>
      <c r="AK484" s="3"/>
    </row>
    <row r="485" spans="1:37">
      <c r="A485" s="31">
        <v>44868</v>
      </c>
      <c r="B485" s="21" t="s">
        <v>34</v>
      </c>
      <c r="C485" s="32">
        <v>11</v>
      </c>
      <c r="D485" s="21" t="s">
        <v>71</v>
      </c>
      <c r="E485" s="21" t="s">
        <v>71</v>
      </c>
      <c r="F485" s="33">
        <v>0.26</v>
      </c>
      <c r="G485" s="21" t="s">
        <v>84</v>
      </c>
      <c r="H485" s="21" t="s">
        <v>117</v>
      </c>
      <c r="I485" s="22" t="s">
        <v>124</v>
      </c>
      <c r="J485" s="20">
        <v>61</v>
      </c>
      <c r="K485" s="20">
        <v>76.25</v>
      </c>
      <c r="L485" s="20">
        <v>671</v>
      </c>
      <c r="M485" s="20">
        <v>838.75</v>
      </c>
      <c r="N485" s="32">
        <v>3</v>
      </c>
      <c r="O485" s="21" t="s">
        <v>136</v>
      </c>
      <c r="P485" s="22">
        <v>2022</v>
      </c>
      <c r="Q485" s="19">
        <f t="shared" si="49"/>
        <v>218.07500000000002</v>
      </c>
      <c r="R485" s="20">
        <f t="shared" si="50"/>
        <v>15.25</v>
      </c>
      <c r="S485" s="20">
        <f t="shared" si="51"/>
        <v>167.75</v>
      </c>
      <c r="T485" s="33">
        <f t="shared" si="52"/>
        <v>0.2</v>
      </c>
      <c r="U485" s="21" t="str">
        <f>IF([1]!Tabla1[[#This Row],[Total Buying Value]]&gt;=((2/3)*MAX([1]!Tabla1[Total Buying Value])),"Grande",IF([1]!Tabla1[[#This Row],[Total Buying Value]]&lt;=((1/3)*MAX([1]!Tabla1[Total Buying Value])),"Pequeña","Mediana"))</f>
        <v>Grande</v>
      </c>
      <c r="V485" s="22" t="b">
        <f t="shared" si="53"/>
        <v>0</v>
      </c>
      <c r="W485" s="21" t="str">
        <f t="shared" si="54"/>
        <v>Nov2022</v>
      </c>
      <c r="X485" s="21" t="str">
        <f t="shared" si="55"/>
        <v>44868P0020</v>
      </c>
      <c r="AA485" s="5"/>
      <c r="AK485" s="3"/>
    </row>
    <row r="486" spans="1:37">
      <c r="A486" s="34">
        <v>44869</v>
      </c>
      <c r="B486" s="25" t="s">
        <v>45</v>
      </c>
      <c r="C486" s="35">
        <v>10</v>
      </c>
      <c r="D486" s="25" t="s">
        <v>70</v>
      </c>
      <c r="E486" s="25" t="s">
        <v>71</v>
      </c>
      <c r="F486" s="36">
        <v>7.0000000000000007E-2</v>
      </c>
      <c r="G486" s="25" t="s">
        <v>96</v>
      </c>
      <c r="H486" s="25" t="s">
        <v>119</v>
      </c>
      <c r="I486" s="12" t="s">
        <v>123</v>
      </c>
      <c r="J486" s="24">
        <v>83</v>
      </c>
      <c r="K486" s="24">
        <v>94.62</v>
      </c>
      <c r="L486" s="24">
        <v>830</v>
      </c>
      <c r="M486" s="24">
        <v>946.2</v>
      </c>
      <c r="N486" s="35">
        <v>4</v>
      </c>
      <c r="O486" s="25" t="s">
        <v>136</v>
      </c>
      <c r="P486" s="12">
        <v>2022</v>
      </c>
      <c r="Q486" s="23">
        <f t="shared" si="49"/>
        <v>66.234000000000009</v>
      </c>
      <c r="R486" s="24">
        <f t="shared" si="50"/>
        <v>11.620000000000005</v>
      </c>
      <c r="S486" s="24">
        <f t="shared" si="51"/>
        <v>116.20000000000005</v>
      </c>
      <c r="T486" s="36">
        <f t="shared" si="52"/>
        <v>0.1228070175438597</v>
      </c>
      <c r="U486" s="25" t="str">
        <f>IF([1]!Tabla1[[#This Row],[Total Buying Value]]&gt;=((2/3)*MAX([1]!Tabla1[Total Buying Value])),"Grande",IF([1]!Tabla1[[#This Row],[Total Buying Value]]&lt;=((1/3)*MAX([1]!Tabla1[Total Buying Value])),"Pequeña","Mediana"))</f>
        <v>Pequeña</v>
      </c>
      <c r="V486" s="12" t="b">
        <f t="shared" si="53"/>
        <v>0</v>
      </c>
      <c r="W486" s="25" t="str">
        <f t="shared" si="54"/>
        <v>Nov2022</v>
      </c>
      <c r="X486" s="25" t="str">
        <f t="shared" si="55"/>
        <v>44869P0008</v>
      </c>
      <c r="AA486" s="5"/>
      <c r="AK486" s="3"/>
    </row>
    <row r="487" spans="1:37">
      <c r="A487" s="31">
        <v>44870</v>
      </c>
      <c r="B487" s="21" t="s">
        <v>60</v>
      </c>
      <c r="C487" s="32">
        <v>15</v>
      </c>
      <c r="D487" s="21" t="s">
        <v>70</v>
      </c>
      <c r="E487" s="21" t="s">
        <v>138</v>
      </c>
      <c r="F487" s="33">
        <v>0.34</v>
      </c>
      <c r="G487" s="21" t="s">
        <v>112</v>
      </c>
      <c r="H487" s="21" t="s">
        <v>120</v>
      </c>
      <c r="I487" s="22" t="s">
        <v>122</v>
      </c>
      <c r="J487" s="20">
        <v>150</v>
      </c>
      <c r="K487" s="20">
        <v>210</v>
      </c>
      <c r="L487" s="20">
        <v>2250</v>
      </c>
      <c r="M487" s="20">
        <v>3150</v>
      </c>
      <c r="N487" s="32">
        <v>5</v>
      </c>
      <c r="O487" s="21" t="s">
        <v>136</v>
      </c>
      <c r="P487" s="22">
        <v>2022</v>
      </c>
      <c r="Q487" s="19">
        <f t="shared" si="49"/>
        <v>1071</v>
      </c>
      <c r="R487" s="20">
        <f t="shared" si="50"/>
        <v>60</v>
      </c>
      <c r="S487" s="20">
        <f t="shared" si="51"/>
        <v>900</v>
      </c>
      <c r="T487" s="33">
        <f t="shared" si="52"/>
        <v>0.2857142857142857</v>
      </c>
      <c r="U487" s="21" t="str">
        <f>IF([1]!Tabla1[[#This Row],[Total Buying Value]]&gt;=((2/3)*MAX([1]!Tabla1[Total Buying Value])),"Grande",IF([1]!Tabla1[[#This Row],[Total Buying Value]]&lt;=((1/3)*MAX([1]!Tabla1[Total Buying Value])),"Pequeña","Mediana"))</f>
        <v>Pequeña</v>
      </c>
      <c r="V487" s="22" t="b">
        <f t="shared" si="53"/>
        <v>1</v>
      </c>
      <c r="W487" s="21" t="str">
        <f t="shared" si="54"/>
        <v>Nov2022</v>
      </c>
      <c r="X487" s="21" t="str">
        <f t="shared" si="55"/>
        <v>44870P0019</v>
      </c>
      <c r="AA487" s="5"/>
      <c r="AK487" s="3"/>
    </row>
    <row r="488" spans="1:37">
      <c r="A488" s="31">
        <v>44871</v>
      </c>
      <c r="B488" s="21" t="s">
        <v>47</v>
      </c>
      <c r="C488" s="32">
        <v>13</v>
      </c>
      <c r="D488" s="21" t="s">
        <v>71</v>
      </c>
      <c r="E488" s="21" t="s">
        <v>71</v>
      </c>
      <c r="F488" s="33">
        <v>0.48</v>
      </c>
      <c r="G488" s="21" t="s">
        <v>98</v>
      </c>
      <c r="H488" s="21" t="s">
        <v>120</v>
      </c>
      <c r="I488" s="22" t="s">
        <v>125</v>
      </c>
      <c r="J488" s="20">
        <v>12</v>
      </c>
      <c r="K488" s="20">
        <v>15.72</v>
      </c>
      <c r="L488" s="20">
        <v>156</v>
      </c>
      <c r="M488" s="20">
        <v>204.36</v>
      </c>
      <c r="N488" s="32">
        <v>6</v>
      </c>
      <c r="O488" s="21" t="s">
        <v>136</v>
      </c>
      <c r="P488" s="22">
        <v>2022</v>
      </c>
      <c r="Q488" s="19">
        <f t="shared" si="49"/>
        <v>98.092799999999997</v>
      </c>
      <c r="R488" s="20">
        <f t="shared" si="50"/>
        <v>3.7200000000000006</v>
      </c>
      <c r="S488" s="20">
        <f t="shared" si="51"/>
        <v>48.360000000000007</v>
      </c>
      <c r="T488" s="33">
        <f t="shared" si="52"/>
        <v>0.23664122137404581</v>
      </c>
      <c r="U488" s="21" t="str">
        <f>IF([1]!Tabla1[[#This Row],[Total Buying Value]]&gt;=((2/3)*MAX([1]!Tabla1[Total Buying Value])),"Grande",IF([1]!Tabla1[[#This Row],[Total Buying Value]]&lt;=((1/3)*MAX([1]!Tabla1[Total Buying Value])),"Pequeña","Mediana"))</f>
        <v>Grande</v>
      </c>
      <c r="V488" s="22" t="b">
        <f t="shared" si="53"/>
        <v>0</v>
      </c>
      <c r="W488" s="21" t="str">
        <f t="shared" si="54"/>
        <v>Nov2022</v>
      </c>
      <c r="X488" s="21" t="str">
        <f t="shared" si="55"/>
        <v>44871P0015</v>
      </c>
      <c r="AA488" s="5"/>
      <c r="AK488" s="3"/>
    </row>
    <row r="489" spans="1:37">
      <c r="A489" s="34">
        <v>44871</v>
      </c>
      <c r="B489" s="25" t="s">
        <v>43</v>
      </c>
      <c r="C489" s="35">
        <v>13</v>
      </c>
      <c r="D489" s="25" t="s">
        <v>70</v>
      </c>
      <c r="E489" s="25" t="s">
        <v>138</v>
      </c>
      <c r="F489" s="36">
        <v>0.09</v>
      </c>
      <c r="G489" s="25" t="s">
        <v>94</v>
      </c>
      <c r="H489" s="25" t="s">
        <v>118</v>
      </c>
      <c r="I489" s="12" t="s">
        <v>123</v>
      </c>
      <c r="J489" s="24">
        <v>67</v>
      </c>
      <c r="K489" s="24">
        <v>83.08</v>
      </c>
      <c r="L489" s="24">
        <v>871</v>
      </c>
      <c r="M489" s="24">
        <v>1080.04</v>
      </c>
      <c r="N489" s="35">
        <v>6</v>
      </c>
      <c r="O489" s="25" t="s">
        <v>136</v>
      </c>
      <c r="P489" s="12">
        <v>2022</v>
      </c>
      <c r="Q489" s="23">
        <f t="shared" si="49"/>
        <v>97.203599999999994</v>
      </c>
      <c r="R489" s="24">
        <f t="shared" si="50"/>
        <v>16.079999999999998</v>
      </c>
      <c r="S489" s="24">
        <f t="shared" si="51"/>
        <v>209.03999999999996</v>
      </c>
      <c r="T489" s="36">
        <f t="shared" si="52"/>
        <v>0.19354838709677416</v>
      </c>
      <c r="U489" s="25" t="str">
        <f>IF([1]!Tabla1[[#This Row],[Total Buying Value]]&gt;=((2/3)*MAX([1]!Tabla1[Total Buying Value])),"Grande",IF([1]!Tabla1[[#This Row],[Total Buying Value]]&lt;=((1/3)*MAX([1]!Tabla1[Total Buying Value])),"Pequeña","Mediana"))</f>
        <v>Mediana</v>
      </c>
      <c r="V489" s="12" t="b">
        <f t="shared" si="53"/>
        <v>1</v>
      </c>
      <c r="W489" s="25" t="str">
        <f t="shared" si="54"/>
        <v>Nov2022</v>
      </c>
      <c r="X489" s="25" t="str">
        <f t="shared" si="55"/>
        <v>44871P0043</v>
      </c>
      <c r="AA489" s="5"/>
      <c r="AK489" s="3"/>
    </row>
    <row r="490" spans="1:37">
      <c r="A490" s="34">
        <v>44871</v>
      </c>
      <c r="B490" s="25" t="s">
        <v>30</v>
      </c>
      <c r="C490" s="35">
        <v>13</v>
      </c>
      <c r="D490" s="25" t="s">
        <v>70</v>
      </c>
      <c r="E490" s="25" t="s">
        <v>138</v>
      </c>
      <c r="F490" s="36">
        <v>0.27</v>
      </c>
      <c r="G490" s="25" t="s">
        <v>80</v>
      </c>
      <c r="H490" s="25" t="s">
        <v>118</v>
      </c>
      <c r="I490" s="12" t="s">
        <v>122</v>
      </c>
      <c r="J490" s="24">
        <v>120</v>
      </c>
      <c r="K490" s="24">
        <v>162</v>
      </c>
      <c r="L490" s="24">
        <v>1560</v>
      </c>
      <c r="M490" s="24">
        <v>2106</v>
      </c>
      <c r="N490" s="35">
        <v>6</v>
      </c>
      <c r="O490" s="25" t="s">
        <v>136</v>
      </c>
      <c r="P490" s="12">
        <v>2022</v>
      </c>
      <c r="Q490" s="23">
        <f t="shared" si="49"/>
        <v>568.62</v>
      </c>
      <c r="R490" s="24">
        <f t="shared" si="50"/>
        <v>42</v>
      </c>
      <c r="S490" s="24">
        <f t="shared" si="51"/>
        <v>546</v>
      </c>
      <c r="T490" s="36">
        <f t="shared" si="52"/>
        <v>0.25925925925925924</v>
      </c>
      <c r="U490" s="25" t="str">
        <f>IF([1]!Tabla1[[#This Row],[Total Buying Value]]&gt;=((2/3)*MAX([1]!Tabla1[Total Buying Value])),"Grande",IF([1]!Tabla1[[#This Row],[Total Buying Value]]&lt;=((1/3)*MAX([1]!Tabla1[Total Buying Value])),"Pequeña","Mediana"))</f>
        <v>Mediana</v>
      </c>
      <c r="V490" s="12" t="b">
        <f t="shared" si="53"/>
        <v>1</v>
      </c>
      <c r="W490" s="25" t="str">
        <f t="shared" si="54"/>
        <v>Nov2022</v>
      </c>
      <c r="X490" s="25" t="str">
        <f t="shared" si="55"/>
        <v>44871P0042</v>
      </c>
      <c r="AA490" s="5"/>
      <c r="AK490" s="3"/>
    </row>
    <row r="491" spans="1:37">
      <c r="A491" s="31">
        <v>44872</v>
      </c>
      <c r="B491" s="21" t="s">
        <v>37</v>
      </c>
      <c r="C491" s="32">
        <v>13</v>
      </c>
      <c r="D491" s="21" t="s">
        <v>71</v>
      </c>
      <c r="E491" s="21" t="s">
        <v>138</v>
      </c>
      <c r="F491" s="33">
        <v>0.53</v>
      </c>
      <c r="G491" s="21" t="s">
        <v>87</v>
      </c>
      <c r="H491" s="21" t="s">
        <v>118</v>
      </c>
      <c r="I491" s="22" t="s">
        <v>123</v>
      </c>
      <c r="J491" s="20">
        <v>90</v>
      </c>
      <c r="K491" s="20">
        <v>115.2</v>
      </c>
      <c r="L491" s="20">
        <v>1170</v>
      </c>
      <c r="M491" s="20">
        <v>1497.6</v>
      </c>
      <c r="N491" s="32">
        <v>7</v>
      </c>
      <c r="O491" s="21" t="s">
        <v>136</v>
      </c>
      <c r="P491" s="22">
        <v>2022</v>
      </c>
      <c r="Q491" s="19">
        <f t="shared" si="49"/>
        <v>793.72799999999995</v>
      </c>
      <c r="R491" s="20">
        <f t="shared" si="50"/>
        <v>25.200000000000003</v>
      </c>
      <c r="S491" s="20">
        <f t="shared" si="51"/>
        <v>327.60000000000002</v>
      </c>
      <c r="T491" s="33">
        <f t="shared" si="52"/>
        <v>0.21875000000000003</v>
      </c>
      <c r="U491" s="21" t="str">
        <f>IF([1]!Tabla1[[#This Row],[Total Buying Value]]&gt;=((2/3)*MAX([1]!Tabla1[Total Buying Value])),"Grande",IF([1]!Tabla1[[#This Row],[Total Buying Value]]&lt;=((1/3)*MAX([1]!Tabla1[Total Buying Value])),"Pequeña","Mediana"))</f>
        <v>Pequeña</v>
      </c>
      <c r="V491" s="22" t="b">
        <f t="shared" si="53"/>
        <v>1</v>
      </c>
      <c r="W491" s="21" t="str">
        <f t="shared" si="54"/>
        <v>Nov2022</v>
      </c>
      <c r="X491" s="21" t="str">
        <f t="shared" si="55"/>
        <v>44872P0040</v>
      </c>
      <c r="AA491" s="5"/>
      <c r="AK491" s="3"/>
    </row>
    <row r="492" spans="1:37">
      <c r="A492" s="34">
        <v>44873</v>
      </c>
      <c r="B492" s="25" t="s">
        <v>63</v>
      </c>
      <c r="C492" s="35">
        <v>11</v>
      </c>
      <c r="D492" s="25" t="s">
        <v>68</v>
      </c>
      <c r="E492" s="25" t="s">
        <v>138</v>
      </c>
      <c r="F492" s="36">
        <v>0.14000000000000001</v>
      </c>
      <c r="G492" s="25" t="s">
        <v>116</v>
      </c>
      <c r="H492" s="25" t="s">
        <v>121</v>
      </c>
      <c r="I492" s="12" t="s">
        <v>123</v>
      </c>
      <c r="J492" s="24">
        <v>90</v>
      </c>
      <c r="K492" s="24">
        <v>96.3</v>
      </c>
      <c r="L492" s="24">
        <v>990</v>
      </c>
      <c r="M492" s="24">
        <v>1059.3</v>
      </c>
      <c r="N492" s="35">
        <v>8</v>
      </c>
      <c r="O492" s="25" t="s">
        <v>136</v>
      </c>
      <c r="P492" s="12">
        <v>2022</v>
      </c>
      <c r="Q492" s="23">
        <f t="shared" si="49"/>
        <v>148.30200000000002</v>
      </c>
      <c r="R492" s="24">
        <f t="shared" si="50"/>
        <v>6.2999999999999972</v>
      </c>
      <c r="S492" s="24">
        <f t="shared" si="51"/>
        <v>69.299999999999969</v>
      </c>
      <c r="T492" s="36">
        <f t="shared" si="52"/>
        <v>6.5420560747663531E-2</v>
      </c>
      <c r="U492" s="25" t="str">
        <f>IF([1]!Tabla1[[#This Row],[Total Buying Value]]&gt;=((2/3)*MAX([1]!Tabla1[Total Buying Value])),"Grande",IF([1]!Tabla1[[#This Row],[Total Buying Value]]&lt;=((1/3)*MAX([1]!Tabla1[Total Buying Value])),"Pequeña","Mediana"))</f>
        <v>Grande</v>
      </c>
      <c r="V492" s="12" t="b">
        <f t="shared" si="53"/>
        <v>1</v>
      </c>
      <c r="W492" s="25" t="str">
        <f t="shared" si="54"/>
        <v>Nov2022</v>
      </c>
      <c r="X492" s="25" t="str">
        <f t="shared" si="55"/>
        <v>44873P0036</v>
      </c>
      <c r="AA492" s="5"/>
      <c r="AK492" s="3"/>
    </row>
    <row r="493" spans="1:37">
      <c r="A493" s="31">
        <v>44873</v>
      </c>
      <c r="B493" s="21" t="s">
        <v>60</v>
      </c>
      <c r="C493" s="32">
        <v>10</v>
      </c>
      <c r="D493" s="21" t="s">
        <v>68</v>
      </c>
      <c r="E493" s="21" t="s">
        <v>71</v>
      </c>
      <c r="F493" s="33">
        <v>0.34</v>
      </c>
      <c r="G493" s="21" t="s">
        <v>112</v>
      </c>
      <c r="H493" s="21" t="s">
        <v>120</v>
      </c>
      <c r="I493" s="22" t="s">
        <v>122</v>
      </c>
      <c r="J493" s="20">
        <v>150</v>
      </c>
      <c r="K493" s="20">
        <v>210</v>
      </c>
      <c r="L493" s="20">
        <v>1500</v>
      </c>
      <c r="M493" s="20">
        <v>2100</v>
      </c>
      <c r="N493" s="32">
        <v>8</v>
      </c>
      <c r="O493" s="21" t="s">
        <v>136</v>
      </c>
      <c r="P493" s="22">
        <v>2022</v>
      </c>
      <c r="Q493" s="19">
        <f t="shared" si="49"/>
        <v>714</v>
      </c>
      <c r="R493" s="20">
        <f t="shared" si="50"/>
        <v>60</v>
      </c>
      <c r="S493" s="20">
        <f t="shared" si="51"/>
        <v>600</v>
      </c>
      <c r="T493" s="33">
        <f t="shared" si="52"/>
        <v>0.2857142857142857</v>
      </c>
      <c r="U493" s="21" t="str">
        <f>IF([1]!Tabla1[[#This Row],[Total Buying Value]]&gt;=((2/3)*MAX([1]!Tabla1[Total Buying Value])),"Grande",IF([1]!Tabla1[[#This Row],[Total Buying Value]]&lt;=((1/3)*MAX([1]!Tabla1[Total Buying Value])),"Pequeña","Mediana"))</f>
        <v>Mediana</v>
      </c>
      <c r="V493" s="22" t="b">
        <f t="shared" si="53"/>
        <v>0</v>
      </c>
      <c r="W493" s="21" t="str">
        <f t="shared" si="54"/>
        <v>Nov2022</v>
      </c>
      <c r="X493" s="21" t="str">
        <f t="shared" si="55"/>
        <v>44873P0019</v>
      </c>
      <c r="AA493" s="5"/>
      <c r="AK493" s="3"/>
    </row>
    <row r="494" spans="1:37">
      <c r="A494" s="34">
        <v>44874</v>
      </c>
      <c r="B494" s="25" t="s">
        <v>46</v>
      </c>
      <c r="C494" s="35">
        <v>8</v>
      </c>
      <c r="D494" s="25" t="s">
        <v>71</v>
      </c>
      <c r="E494" s="25" t="s">
        <v>138</v>
      </c>
      <c r="F494" s="36">
        <v>0.18</v>
      </c>
      <c r="G494" s="25" t="s">
        <v>97</v>
      </c>
      <c r="H494" s="25" t="s">
        <v>121</v>
      </c>
      <c r="I494" s="12" t="s">
        <v>124</v>
      </c>
      <c r="J494" s="24">
        <v>48</v>
      </c>
      <c r="K494" s="24">
        <v>57.12</v>
      </c>
      <c r="L494" s="24">
        <v>384</v>
      </c>
      <c r="M494" s="24">
        <v>456.96</v>
      </c>
      <c r="N494" s="35">
        <v>9</v>
      </c>
      <c r="O494" s="25" t="s">
        <v>136</v>
      </c>
      <c r="P494" s="12">
        <v>2022</v>
      </c>
      <c r="Q494" s="23">
        <f t="shared" si="49"/>
        <v>82.252799999999993</v>
      </c>
      <c r="R494" s="24">
        <f t="shared" si="50"/>
        <v>9.1199999999999974</v>
      </c>
      <c r="S494" s="24">
        <f t="shared" si="51"/>
        <v>72.95999999999998</v>
      </c>
      <c r="T494" s="36">
        <f t="shared" si="52"/>
        <v>0.15966386554621845</v>
      </c>
      <c r="U494" s="25" t="str">
        <f>IF([1]!Tabla1[[#This Row],[Total Buying Value]]&gt;=((2/3)*MAX([1]!Tabla1[Total Buying Value])),"Grande",IF([1]!Tabla1[[#This Row],[Total Buying Value]]&lt;=((1/3)*MAX([1]!Tabla1[Total Buying Value])),"Pequeña","Mediana"))</f>
        <v>Mediana</v>
      </c>
      <c r="V494" s="12" t="b">
        <f t="shared" si="53"/>
        <v>1</v>
      </c>
      <c r="W494" s="25" t="str">
        <f t="shared" si="54"/>
        <v>Nov2022</v>
      </c>
      <c r="X494" s="25" t="str">
        <f t="shared" si="55"/>
        <v>44874P0027</v>
      </c>
      <c r="AA494" s="5"/>
      <c r="AK494" s="3"/>
    </row>
    <row r="495" spans="1:37">
      <c r="A495" s="31">
        <v>44875</v>
      </c>
      <c r="B495" s="21" t="s">
        <v>50</v>
      </c>
      <c r="C495" s="32">
        <v>7</v>
      </c>
      <c r="D495" s="21" t="s">
        <v>70</v>
      </c>
      <c r="E495" s="21" t="s">
        <v>71</v>
      </c>
      <c r="F495" s="33">
        <v>0.14000000000000001</v>
      </c>
      <c r="G495" s="21" t="s">
        <v>102</v>
      </c>
      <c r="H495" s="21" t="s">
        <v>120</v>
      </c>
      <c r="I495" s="22" t="s">
        <v>125</v>
      </c>
      <c r="J495" s="20">
        <v>37</v>
      </c>
      <c r="K495" s="20">
        <v>49.21</v>
      </c>
      <c r="L495" s="20">
        <v>259</v>
      </c>
      <c r="M495" s="20">
        <v>344.47</v>
      </c>
      <c r="N495" s="32">
        <v>10</v>
      </c>
      <c r="O495" s="21" t="s">
        <v>136</v>
      </c>
      <c r="P495" s="22">
        <v>2022</v>
      </c>
      <c r="Q495" s="19">
        <f t="shared" si="49"/>
        <v>48.225800000000007</v>
      </c>
      <c r="R495" s="20">
        <f t="shared" si="50"/>
        <v>12.21</v>
      </c>
      <c r="S495" s="20">
        <f t="shared" si="51"/>
        <v>85.47</v>
      </c>
      <c r="T495" s="33">
        <f t="shared" si="52"/>
        <v>0.24812030075187969</v>
      </c>
      <c r="U495" s="21" t="str">
        <f>IF([1]!Tabla1[[#This Row],[Total Buying Value]]&gt;=((2/3)*MAX([1]!Tabla1[Total Buying Value])),"Grande",IF([1]!Tabla1[[#This Row],[Total Buying Value]]&lt;=((1/3)*MAX([1]!Tabla1[Total Buying Value])),"Pequeña","Mediana"))</f>
        <v>Grande</v>
      </c>
      <c r="V495" s="22" t="b">
        <f t="shared" si="53"/>
        <v>0</v>
      </c>
      <c r="W495" s="21" t="str">
        <f t="shared" si="54"/>
        <v>Nov2022</v>
      </c>
      <c r="X495" s="21" t="str">
        <f t="shared" si="55"/>
        <v>44875P0018</v>
      </c>
      <c r="AA495" s="5"/>
      <c r="AK495" s="3"/>
    </row>
    <row r="496" spans="1:37">
      <c r="A496" s="34">
        <v>44878</v>
      </c>
      <c r="B496" s="25" t="s">
        <v>46</v>
      </c>
      <c r="C496" s="35">
        <v>10</v>
      </c>
      <c r="D496" s="25" t="s">
        <v>68</v>
      </c>
      <c r="E496" s="25" t="s">
        <v>138</v>
      </c>
      <c r="F496" s="36">
        <v>0</v>
      </c>
      <c r="G496" s="25" t="s">
        <v>97</v>
      </c>
      <c r="H496" s="25" t="s">
        <v>121</v>
      </c>
      <c r="I496" s="12" t="s">
        <v>124</v>
      </c>
      <c r="J496" s="24">
        <v>48</v>
      </c>
      <c r="K496" s="24">
        <v>57.12</v>
      </c>
      <c r="L496" s="24">
        <v>480</v>
      </c>
      <c r="M496" s="24">
        <v>571.20000000000005</v>
      </c>
      <c r="N496" s="35">
        <v>13</v>
      </c>
      <c r="O496" s="25" t="s">
        <v>136</v>
      </c>
      <c r="P496" s="12">
        <v>2022</v>
      </c>
      <c r="Q496" s="23">
        <f t="shared" si="49"/>
        <v>0</v>
      </c>
      <c r="R496" s="24">
        <f t="shared" si="50"/>
        <v>9.1199999999999974</v>
      </c>
      <c r="S496" s="24">
        <f t="shared" si="51"/>
        <v>91.199999999999974</v>
      </c>
      <c r="T496" s="36">
        <f t="shared" si="52"/>
        <v>0.15966386554621842</v>
      </c>
      <c r="U496" s="25" t="str">
        <f>IF([1]!Tabla1[[#This Row],[Total Buying Value]]&gt;=((2/3)*MAX([1]!Tabla1[Total Buying Value])),"Grande",IF([1]!Tabla1[[#This Row],[Total Buying Value]]&lt;=((1/3)*MAX([1]!Tabla1[Total Buying Value])),"Pequeña","Mediana"))</f>
        <v>Pequeña</v>
      </c>
      <c r="V496" s="12" t="b">
        <f t="shared" si="53"/>
        <v>1</v>
      </c>
      <c r="W496" s="25" t="str">
        <f t="shared" si="54"/>
        <v>Nov2022</v>
      </c>
      <c r="X496" s="25" t="str">
        <f t="shared" si="55"/>
        <v>44878P0027</v>
      </c>
      <c r="AA496" s="5"/>
      <c r="AK496" s="3"/>
    </row>
    <row r="497" spans="1:37">
      <c r="A497" s="31">
        <v>44879</v>
      </c>
      <c r="B497" s="21" t="s">
        <v>49</v>
      </c>
      <c r="C497" s="32">
        <v>1</v>
      </c>
      <c r="D497" s="21" t="s">
        <v>70</v>
      </c>
      <c r="E497" s="21" t="s">
        <v>138</v>
      </c>
      <c r="F497" s="33">
        <v>0.15</v>
      </c>
      <c r="G497" s="21" t="s">
        <v>101</v>
      </c>
      <c r="H497" s="21" t="s">
        <v>119</v>
      </c>
      <c r="I497" s="22" t="s">
        <v>123</v>
      </c>
      <c r="J497" s="20">
        <v>105</v>
      </c>
      <c r="K497" s="20">
        <v>142.80000000000001</v>
      </c>
      <c r="L497" s="20">
        <v>105</v>
      </c>
      <c r="M497" s="20">
        <v>142.80000000000001</v>
      </c>
      <c r="N497" s="32">
        <v>14</v>
      </c>
      <c r="O497" s="21" t="s">
        <v>136</v>
      </c>
      <c r="P497" s="22">
        <v>2022</v>
      </c>
      <c r="Q497" s="19">
        <f t="shared" si="49"/>
        <v>21.42</v>
      </c>
      <c r="R497" s="20">
        <f t="shared" si="50"/>
        <v>37.800000000000011</v>
      </c>
      <c r="S497" s="20">
        <f t="shared" si="51"/>
        <v>37.800000000000011</v>
      </c>
      <c r="T497" s="33">
        <f t="shared" si="52"/>
        <v>0.26470588235294124</v>
      </c>
      <c r="U497" s="21" t="str">
        <f>IF([1]!Tabla1[[#This Row],[Total Buying Value]]&gt;=((2/3)*MAX([1]!Tabla1[Total Buying Value])),"Grande",IF([1]!Tabla1[[#This Row],[Total Buying Value]]&lt;=((1/3)*MAX([1]!Tabla1[Total Buying Value])),"Pequeña","Mediana"))</f>
        <v>Pequeña</v>
      </c>
      <c r="V497" s="22" t="b">
        <f t="shared" si="53"/>
        <v>1</v>
      </c>
      <c r="W497" s="21" t="str">
        <f t="shared" si="54"/>
        <v>Nov2022</v>
      </c>
      <c r="X497" s="21" t="str">
        <f t="shared" si="55"/>
        <v>44879P0002</v>
      </c>
      <c r="AA497" s="5"/>
      <c r="AK497" s="3"/>
    </row>
    <row r="498" spans="1:37">
      <c r="A498" s="34">
        <v>44880</v>
      </c>
      <c r="B498" s="25" t="s">
        <v>55</v>
      </c>
      <c r="C498" s="35">
        <v>14</v>
      </c>
      <c r="D498" s="25" t="s">
        <v>70</v>
      </c>
      <c r="E498" s="25" t="s">
        <v>138</v>
      </c>
      <c r="F498" s="36">
        <v>0.04</v>
      </c>
      <c r="G498" s="25" t="s">
        <v>107</v>
      </c>
      <c r="H498" s="25" t="s">
        <v>120</v>
      </c>
      <c r="I498" s="12" t="s">
        <v>123</v>
      </c>
      <c r="J498" s="24">
        <v>73</v>
      </c>
      <c r="K498" s="24">
        <v>94.17</v>
      </c>
      <c r="L498" s="24">
        <v>1022</v>
      </c>
      <c r="M498" s="24">
        <v>1318.38</v>
      </c>
      <c r="N498" s="35">
        <v>15</v>
      </c>
      <c r="O498" s="25" t="s">
        <v>136</v>
      </c>
      <c r="P498" s="12">
        <v>2022</v>
      </c>
      <c r="Q498" s="23">
        <f t="shared" si="49"/>
        <v>52.735200000000006</v>
      </c>
      <c r="R498" s="24">
        <f t="shared" si="50"/>
        <v>21.17</v>
      </c>
      <c r="S498" s="24">
        <f t="shared" si="51"/>
        <v>296.38</v>
      </c>
      <c r="T498" s="36">
        <f t="shared" si="52"/>
        <v>0.22480620155038758</v>
      </c>
      <c r="U498" s="25" t="str">
        <f>IF([1]!Tabla1[[#This Row],[Total Buying Value]]&gt;=((2/3)*MAX([1]!Tabla1[Total Buying Value])),"Grande",IF([1]!Tabla1[[#This Row],[Total Buying Value]]&lt;=((1/3)*MAX([1]!Tabla1[Total Buying Value])),"Pequeña","Mediana"))</f>
        <v>Pequeña</v>
      </c>
      <c r="V498" s="12" t="b">
        <f t="shared" si="53"/>
        <v>1</v>
      </c>
      <c r="W498" s="25" t="str">
        <f t="shared" si="54"/>
        <v>Nov2022</v>
      </c>
      <c r="X498" s="25" t="str">
        <f t="shared" si="55"/>
        <v>44880P0012</v>
      </c>
      <c r="AA498" s="5"/>
      <c r="AK498" s="3"/>
    </row>
    <row r="499" spans="1:37">
      <c r="A499" s="31">
        <v>44881</v>
      </c>
      <c r="B499" s="21" t="s">
        <v>59</v>
      </c>
      <c r="C499" s="32">
        <v>8</v>
      </c>
      <c r="D499" s="21" t="s">
        <v>71</v>
      </c>
      <c r="E499" s="21" t="s">
        <v>71</v>
      </c>
      <c r="F499" s="33">
        <v>0.41</v>
      </c>
      <c r="G499" s="21" t="s">
        <v>111</v>
      </c>
      <c r="H499" s="21" t="s">
        <v>120</v>
      </c>
      <c r="I499" s="22" t="s">
        <v>122</v>
      </c>
      <c r="J499" s="20">
        <v>134</v>
      </c>
      <c r="K499" s="20">
        <v>156.78</v>
      </c>
      <c r="L499" s="20">
        <v>1072</v>
      </c>
      <c r="M499" s="20">
        <v>1254.24</v>
      </c>
      <c r="N499" s="32">
        <v>16</v>
      </c>
      <c r="O499" s="21" t="s">
        <v>136</v>
      </c>
      <c r="P499" s="22">
        <v>2022</v>
      </c>
      <c r="Q499" s="19">
        <f t="shared" si="49"/>
        <v>514.23839999999996</v>
      </c>
      <c r="R499" s="20">
        <f t="shared" si="50"/>
        <v>22.78</v>
      </c>
      <c r="S499" s="20">
        <f t="shared" si="51"/>
        <v>182.24</v>
      </c>
      <c r="T499" s="33">
        <f t="shared" si="52"/>
        <v>0.14529914529914531</v>
      </c>
      <c r="U499" s="21" t="str">
        <f>IF([1]!Tabla1[[#This Row],[Total Buying Value]]&gt;=((2/3)*MAX([1]!Tabla1[Total Buying Value])),"Grande",IF([1]!Tabla1[[#This Row],[Total Buying Value]]&lt;=((1/3)*MAX([1]!Tabla1[Total Buying Value])),"Pequeña","Mediana"))</f>
        <v>Pequeña</v>
      </c>
      <c r="V499" s="22" t="b">
        <f t="shared" si="53"/>
        <v>0</v>
      </c>
      <c r="W499" s="21" t="str">
        <f t="shared" si="54"/>
        <v>Nov2022</v>
      </c>
      <c r="X499" s="21" t="str">
        <f t="shared" si="55"/>
        <v>44881P0017</v>
      </c>
      <c r="AA499" s="5"/>
      <c r="AK499" s="3"/>
    </row>
    <row r="500" spans="1:37">
      <c r="A500" s="34">
        <v>44883</v>
      </c>
      <c r="B500" s="25" t="s">
        <v>33</v>
      </c>
      <c r="C500" s="35">
        <v>8</v>
      </c>
      <c r="D500" s="25" t="s">
        <v>70</v>
      </c>
      <c r="E500" s="25" t="s">
        <v>138</v>
      </c>
      <c r="F500" s="36">
        <v>0.33</v>
      </c>
      <c r="G500" s="25" t="s">
        <v>83</v>
      </c>
      <c r="H500" s="25" t="s">
        <v>121</v>
      </c>
      <c r="I500" s="12" t="s">
        <v>124</v>
      </c>
      <c r="J500" s="24">
        <v>55</v>
      </c>
      <c r="K500" s="24">
        <v>58.3</v>
      </c>
      <c r="L500" s="24">
        <v>440</v>
      </c>
      <c r="M500" s="24">
        <v>466.4</v>
      </c>
      <c r="N500" s="35">
        <v>18</v>
      </c>
      <c r="O500" s="25" t="s">
        <v>136</v>
      </c>
      <c r="P500" s="12">
        <v>2022</v>
      </c>
      <c r="Q500" s="23">
        <f t="shared" si="49"/>
        <v>153.91200000000001</v>
      </c>
      <c r="R500" s="24">
        <f t="shared" si="50"/>
        <v>3.2999999999999972</v>
      </c>
      <c r="S500" s="24">
        <f t="shared" si="51"/>
        <v>26.399999999999977</v>
      </c>
      <c r="T500" s="36">
        <f t="shared" si="52"/>
        <v>5.6603773584905613E-2</v>
      </c>
      <c r="U500" s="25" t="str">
        <f>IF([1]!Tabla1[[#This Row],[Total Buying Value]]&gt;=((2/3)*MAX([1]!Tabla1[Total Buying Value])),"Grande",IF([1]!Tabla1[[#This Row],[Total Buying Value]]&lt;=((1/3)*MAX([1]!Tabla1[Total Buying Value])),"Pequeña","Mediana"))</f>
        <v>Mediana</v>
      </c>
      <c r="V500" s="12" t="b">
        <f t="shared" si="53"/>
        <v>1</v>
      </c>
      <c r="W500" s="25" t="str">
        <f t="shared" si="54"/>
        <v>Nov2022</v>
      </c>
      <c r="X500" s="25" t="str">
        <f t="shared" si="55"/>
        <v>44883P0034</v>
      </c>
      <c r="AA500" s="5"/>
      <c r="AK500" s="3"/>
    </row>
    <row r="501" spans="1:37">
      <c r="A501" s="31">
        <v>44886</v>
      </c>
      <c r="B501" s="21" t="s">
        <v>34</v>
      </c>
      <c r="C501" s="32">
        <v>6</v>
      </c>
      <c r="D501" s="21" t="s">
        <v>70</v>
      </c>
      <c r="E501" s="21" t="s">
        <v>138</v>
      </c>
      <c r="F501" s="33">
        <v>0.24</v>
      </c>
      <c r="G501" s="21" t="s">
        <v>84</v>
      </c>
      <c r="H501" s="21" t="s">
        <v>117</v>
      </c>
      <c r="I501" s="22" t="s">
        <v>124</v>
      </c>
      <c r="J501" s="20">
        <v>61</v>
      </c>
      <c r="K501" s="20">
        <v>76.25</v>
      </c>
      <c r="L501" s="20">
        <v>366</v>
      </c>
      <c r="M501" s="20">
        <v>457.5</v>
      </c>
      <c r="N501" s="32">
        <v>21</v>
      </c>
      <c r="O501" s="21" t="s">
        <v>136</v>
      </c>
      <c r="P501" s="22">
        <v>2022</v>
      </c>
      <c r="Q501" s="19">
        <f t="shared" si="49"/>
        <v>109.8</v>
      </c>
      <c r="R501" s="20">
        <f t="shared" si="50"/>
        <v>15.25</v>
      </c>
      <c r="S501" s="20">
        <f t="shared" si="51"/>
        <v>91.5</v>
      </c>
      <c r="T501" s="33">
        <f t="shared" si="52"/>
        <v>0.2</v>
      </c>
      <c r="U501" s="21" t="str">
        <f>IF([1]!Tabla1[[#This Row],[Total Buying Value]]&gt;=((2/3)*MAX([1]!Tabla1[Total Buying Value])),"Grande",IF([1]!Tabla1[[#This Row],[Total Buying Value]]&lt;=((1/3)*MAX([1]!Tabla1[Total Buying Value])),"Pequeña","Mediana"))</f>
        <v>Mediana</v>
      </c>
      <c r="V501" s="22" t="b">
        <f t="shared" si="53"/>
        <v>1</v>
      </c>
      <c r="W501" s="21" t="str">
        <f t="shared" si="54"/>
        <v>Nov2022</v>
      </c>
      <c r="X501" s="21" t="str">
        <f t="shared" si="55"/>
        <v>44886P0020</v>
      </c>
      <c r="AA501" s="5"/>
      <c r="AK501" s="3"/>
    </row>
    <row r="502" spans="1:37">
      <c r="A502" s="34">
        <v>44888</v>
      </c>
      <c r="B502" s="25" t="s">
        <v>63</v>
      </c>
      <c r="C502" s="35">
        <v>12</v>
      </c>
      <c r="D502" s="25" t="s">
        <v>71</v>
      </c>
      <c r="E502" s="25" t="s">
        <v>71</v>
      </c>
      <c r="F502" s="36">
        <v>0.16</v>
      </c>
      <c r="G502" s="25" t="s">
        <v>116</v>
      </c>
      <c r="H502" s="25" t="s">
        <v>121</v>
      </c>
      <c r="I502" s="12" t="s">
        <v>123</v>
      </c>
      <c r="J502" s="24">
        <v>90</v>
      </c>
      <c r="K502" s="24">
        <v>96.3</v>
      </c>
      <c r="L502" s="24">
        <v>1080</v>
      </c>
      <c r="M502" s="24">
        <v>1155.5999999999999</v>
      </c>
      <c r="N502" s="35">
        <v>23</v>
      </c>
      <c r="O502" s="25" t="s">
        <v>136</v>
      </c>
      <c r="P502" s="12">
        <v>2022</v>
      </c>
      <c r="Q502" s="23">
        <f t="shared" si="49"/>
        <v>184.89599999999999</v>
      </c>
      <c r="R502" s="24">
        <f t="shared" si="50"/>
        <v>6.2999999999999972</v>
      </c>
      <c r="S502" s="24">
        <f t="shared" si="51"/>
        <v>75.599999999999966</v>
      </c>
      <c r="T502" s="36">
        <f t="shared" si="52"/>
        <v>6.5420560747663531E-2</v>
      </c>
      <c r="U502" s="25" t="str">
        <f>IF([1]!Tabla1[[#This Row],[Total Buying Value]]&gt;=((2/3)*MAX([1]!Tabla1[Total Buying Value])),"Grande",IF([1]!Tabla1[[#This Row],[Total Buying Value]]&lt;=((1/3)*MAX([1]!Tabla1[Total Buying Value])),"Pequeña","Mediana"))</f>
        <v>Pequeña</v>
      </c>
      <c r="V502" s="12" t="b">
        <f t="shared" si="53"/>
        <v>0</v>
      </c>
      <c r="W502" s="25" t="str">
        <f t="shared" si="54"/>
        <v>Nov2022</v>
      </c>
      <c r="X502" s="25" t="str">
        <f t="shared" si="55"/>
        <v>44888P0036</v>
      </c>
      <c r="AA502" s="5"/>
      <c r="AK502" s="3"/>
    </row>
    <row r="503" spans="1:37">
      <c r="A503" s="31">
        <v>44890</v>
      </c>
      <c r="B503" s="21" t="s">
        <v>23</v>
      </c>
      <c r="C503" s="32">
        <v>5</v>
      </c>
      <c r="D503" s="21" t="s">
        <v>70</v>
      </c>
      <c r="E503" s="21" t="s">
        <v>138</v>
      </c>
      <c r="F503" s="33">
        <v>0.38</v>
      </c>
      <c r="G503" s="21" t="s">
        <v>76</v>
      </c>
      <c r="H503" s="21" t="s">
        <v>119</v>
      </c>
      <c r="I503" s="22" t="s">
        <v>124</v>
      </c>
      <c r="J503" s="20">
        <v>44</v>
      </c>
      <c r="K503" s="20">
        <v>48.84</v>
      </c>
      <c r="L503" s="20">
        <v>220</v>
      </c>
      <c r="M503" s="20">
        <v>244.2</v>
      </c>
      <c r="N503" s="32">
        <v>25</v>
      </c>
      <c r="O503" s="21" t="s">
        <v>136</v>
      </c>
      <c r="P503" s="22">
        <v>2022</v>
      </c>
      <c r="Q503" s="19">
        <f t="shared" si="49"/>
        <v>92.795999999999992</v>
      </c>
      <c r="R503" s="20">
        <f t="shared" si="50"/>
        <v>4.8400000000000034</v>
      </c>
      <c r="S503" s="20">
        <f t="shared" si="51"/>
        <v>24.200000000000017</v>
      </c>
      <c r="T503" s="33">
        <f t="shared" si="52"/>
        <v>9.9099099099099169E-2</v>
      </c>
      <c r="U503" s="21" t="str">
        <f>IF([1]!Tabla1[[#This Row],[Total Buying Value]]&gt;=((2/3)*MAX([1]!Tabla1[Total Buying Value])),"Grande",IF([1]!Tabla1[[#This Row],[Total Buying Value]]&lt;=((1/3)*MAX([1]!Tabla1[Total Buying Value])),"Pequeña","Mediana"))</f>
        <v>Pequeña</v>
      </c>
      <c r="V503" s="22" t="b">
        <f t="shared" si="53"/>
        <v>1</v>
      </c>
      <c r="W503" s="21" t="str">
        <f t="shared" si="54"/>
        <v>Nov2022</v>
      </c>
      <c r="X503" s="21" t="str">
        <f t="shared" si="55"/>
        <v>44890P0004</v>
      </c>
      <c r="AA503" s="5"/>
      <c r="AK503" s="3"/>
    </row>
    <row r="504" spans="1:37">
      <c r="A504" s="34">
        <v>44891</v>
      </c>
      <c r="B504" s="25" t="s">
        <v>38</v>
      </c>
      <c r="C504" s="35">
        <v>5</v>
      </c>
      <c r="D504" s="25" t="s">
        <v>70</v>
      </c>
      <c r="E504" s="25" t="s">
        <v>71</v>
      </c>
      <c r="F504" s="36">
        <v>0.52</v>
      </c>
      <c r="G504" s="25" t="s">
        <v>88</v>
      </c>
      <c r="H504" s="25" t="s">
        <v>121</v>
      </c>
      <c r="I504" s="12" t="s">
        <v>123</v>
      </c>
      <c r="J504" s="24">
        <v>89</v>
      </c>
      <c r="K504" s="24">
        <v>117.48</v>
      </c>
      <c r="L504" s="24">
        <v>445</v>
      </c>
      <c r="M504" s="24">
        <v>587.4</v>
      </c>
      <c r="N504" s="35">
        <v>26</v>
      </c>
      <c r="O504" s="25" t="s">
        <v>136</v>
      </c>
      <c r="P504" s="12">
        <v>2022</v>
      </c>
      <c r="Q504" s="23">
        <f t="shared" si="49"/>
        <v>305.44799999999998</v>
      </c>
      <c r="R504" s="24">
        <f t="shared" si="50"/>
        <v>28.480000000000004</v>
      </c>
      <c r="S504" s="24">
        <f t="shared" si="51"/>
        <v>142.40000000000003</v>
      </c>
      <c r="T504" s="36">
        <f t="shared" si="52"/>
        <v>0.24242424242424249</v>
      </c>
      <c r="U504" s="25" t="str">
        <f>IF([1]!Tabla1[[#This Row],[Total Buying Value]]&gt;=((2/3)*MAX([1]!Tabla1[Total Buying Value])),"Grande",IF([1]!Tabla1[[#This Row],[Total Buying Value]]&lt;=((1/3)*MAX([1]!Tabla1[Total Buying Value])),"Pequeña","Mediana"))</f>
        <v>Mediana</v>
      </c>
      <c r="V504" s="12" t="b">
        <f t="shared" si="53"/>
        <v>0</v>
      </c>
      <c r="W504" s="25" t="str">
        <f t="shared" si="54"/>
        <v>Nov2022</v>
      </c>
      <c r="X504" s="25" t="str">
        <f t="shared" si="55"/>
        <v>44891P0032</v>
      </c>
      <c r="AA504" s="5"/>
      <c r="AK504" s="3"/>
    </row>
    <row r="505" spans="1:37">
      <c r="A505" s="31">
        <v>44892</v>
      </c>
      <c r="B505" s="21" t="s">
        <v>33</v>
      </c>
      <c r="C505" s="32">
        <v>15</v>
      </c>
      <c r="D505" s="21" t="s">
        <v>70</v>
      </c>
      <c r="E505" s="21" t="s">
        <v>71</v>
      </c>
      <c r="F505" s="33">
        <v>0.36</v>
      </c>
      <c r="G505" s="21" t="s">
        <v>83</v>
      </c>
      <c r="H505" s="21" t="s">
        <v>121</v>
      </c>
      <c r="I505" s="22" t="s">
        <v>124</v>
      </c>
      <c r="J505" s="20">
        <v>55</v>
      </c>
      <c r="K505" s="20">
        <v>58.3</v>
      </c>
      <c r="L505" s="20">
        <v>825</v>
      </c>
      <c r="M505" s="20">
        <v>874.5</v>
      </c>
      <c r="N505" s="32">
        <v>27</v>
      </c>
      <c r="O505" s="21" t="s">
        <v>136</v>
      </c>
      <c r="P505" s="22">
        <v>2022</v>
      </c>
      <c r="Q505" s="19">
        <f t="shared" si="49"/>
        <v>314.82</v>
      </c>
      <c r="R505" s="20">
        <f t="shared" si="50"/>
        <v>3.2999999999999972</v>
      </c>
      <c r="S505" s="20">
        <f t="shared" si="51"/>
        <v>49.499999999999957</v>
      </c>
      <c r="T505" s="33">
        <f t="shared" si="52"/>
        <v>5.6603773584905613E-2</v>
      </c>
      <c r="U505" s="21" t="str">
        <f>IF([1]!Tabla1[[#This Row],[Total Buying Value]]&gt;=((2/3)*MAX([1]!Tabla1[Total Buying Value])),"Grande",IF([1]!Tabla1[[#This Row],[Total Buying Value]]&lt;=((1/3)*MAX([1]!Tabla1[Total Buying Value])),"Pequeña","Mediana"))</f>
        <v>Pequeña</v>
      </c>
      <c r="V505" s="22" t="b">
        <f t="shared" si="53"/>
        <v>0</v>
      </c>
      <c r="W505" s="21" t="str">
        <f t="shared" si="54"/>
        <v>Nov2022</v>
      </c>
      <c r="X505" s="21" t="str">
        <f t="shared" si="55"/>
        <v>44892P0034</v>
      </c>
      <c r="AA505" s="5"/>
      <c r="AK505" s="3"/>
    </row>
    <row r="506" spans="1:37">
      <c r="A506" s="34">
        <v>44893</v>
      </c>
      <c r="B506" s="25" t="s">
        <v>25</v>
      </c>
      <c r="C506" s="35">
        <v>8</v>
      </c>
      <c r="D506" s="25" t="s">
        <v>70</v>
      </c>
      <c r="E506" s="25" t="s">
        <v>138</v>
      </c>
      <c r="F506" s="36">
        <v>0.16</v>
      </c>
      <c r="G506" s="25" t="s">
        <v>78</v>
      </c>
      <c r="H506" s="25" t="s">
        <v>121</v>
      </c>
      <c r="I506" s="12" t="s">
        <v>123</v>
      </c>
      <c r="J506" s="24">
        <v>93</v>
      </c>
      <c r="K506" s="24">
        <v>104.16</v>
      </c>
      <c r="L506" s="24">
        <v>744</v>
      </c>
      <c r="M506" s="24">
        <v>833.28</v>
      </c>
      <c r="N506" s="35">
        <v>28</v>
      </c>
      <c r="O506" s="25" t="s">
        <v>136</v>
      </c>
      <c r="P506" s="12">
        <v>2022</v>
      </c>
      <c r="Q506" s="23">
        <f t="shared" si="49"/>
        <v>133.32480000000001</v>
      </c>
      <c r="R506" s="24">
        <f t="shared" si="50"/>
        <v>11.159999999999997</v>
      </c>
      <c r="S506" s="24">
        <f t="shared" si="51"/>
        <v>89.279999999999973</v>
      </c>
      <c r="T506" s="36">
        <f t="shared" si="52"/>
        <v>0.10714285714285711</v>
      </c>
      <c r="U506" s="25" t="str">
        <f>IF([1]!Tabla1[[#This Row],[Total Buying Value]]&gt;=((2/3)*MAX([1]!Tabla1[Total Buying Value])),"Grande",IF([1]!Tabla1[[#This Row],[Total Buying Value]]&lt;=((1/3)*MAX([1]!Tabla1[Total Buying Value])),"Pequeña","Mediana"))</f>
        <v>Pequeña</v>
      </c>
      <c r="V506" s="12" t="b">
        <f t="shared" si="53"/>
        <v>1</v>
      </c>
      <c r="W506" s="25" t="str">
        <f t="shared" si="54"/>
        <v>Nov2022</v>
      </c>
      <c r="X506" s="25" t="str">
        <f t="shared" si="55"/>
        <v>44893P0031</v>
      </c>
      <c r="AA506" s="5"/>
      <c r="AK506" s="3"/>
    </row>
    <row r="507" spans="1:37">
      <c r="A507" s="31">
        <v>44895</v>
      </c>
      <c r="B507" s="21" t="s">
        <v>47</v>
      </c>
      <c r="C507" s="32">
        <v>2</v>
      </c>
      <c r="D507" s="21" t="s">
        <v>70</v>
      </c>
      <c r="E507" s="21" t="s">
        <v>71</v>
      </c>
      <c r="F507" s="33">
        <v>0.41</v>
      </c>
      <c r="G507" s="21" t="s">
        <v>98</v>
      </c>
      <c r="H507" s="21" t="s">
        <v>120</v>
      </c>
      <c r="I507" s="22" t="s">
        <v>125</v>
      </c>
      <c r="J507" s="20">
        <v>12</v>
      </c>
      <c r="K507" s="20">
        <v>15.72</v>
      </c>
      <c r="L507" s="20">
        <v>24</v>
      </c>
      <c r="M507" s="20">
        <v>31.44</v>
      </c>
      <c r="N507" s="32">
        <v>30</v>
      </c>
      <c r="O507" s="21" t="s">
        <v>136</v>
      </c>
      <c r="P507" s="22">
        <v>2022</v>
      </c>
      <c r="Q507" s="19">
        <f t="shared" si="49"/>
        <v>12.8904</v>
      </c>
      <c r="R507" s="20">
        <f t="shared" si="50"/>
        <v>3.7200000000000006</v>
      </c>
      <c r="S507" s="20">
        <f t="shared" si="51"/>
        <v>7.4400000000000013</v>
      </c>
      <c r="T507" s="33">
        <f t="shared" si="52"/>
        <v>0.23664122137404583</v>
      </c>
      <c r="U507" s="21" t="str">
        <f>IF([1]!Tabla1[[#This Row],[Total Buying Value]]&gt;=((2/3)*MAX([1]!Tabla1[Total Buying Value])),"Grande",IF([1]!Tabla1[[#This Row],[Total Buying Value]]&lt;=((1/3)*MAX([1]!Tabla1[Total Buying Value])),"Pequeña","Mediana"))</f>
        <v>Mediana</v>
      </c>
      <c r="V507" s="22" t="b">
        <f t="shared" si="53"/>
        <v>0</v>
      </c>
      <c r="W507" s="21" t="str">
        <f t="shared" si="54"/>
        <v>Nov2022</v>
      </c>
      <c r="X507" s="21" t="str">
        <f t="shared" si="55"/>
        <v>44895P0015</v>
      </c>
      <c r="AA507" s="5"/>
      <c r="AK507" s="3"/>
    </row>
    <row r="508" spans="1:37">
      <c r="A508" s="34">
        <v>44898</v>
      </c>
      <c r="B508" s="25" t="s">
        <v>53</v>
      </c>
      <c r="C508" s="35">
        <v>5</v>
      </c>
      <c r="D508" s="25" t="s">
        <v>68</v>
      </c>
      <c r="E508" s="25" t="s">
        <v>138</v>
      </c>
      <c r="F508" s="36">
        <v>0.54</v>
      </c>
      <c r="G508" s="25" t="s">
        <v>105</v>
      </c>
      <c r="H508" s="25" t="s">
        <v>121</v>
      </c>
      <c r="I508" s="12" t="s">
        <v>125</v>
      </c>
      <c r="J508" s="24">
        <v>37</v>
      </c>
      <c r="K508" s="24">
        <v>41.81</v>
      </c>
      <c r="L508" s="24">
        <v>185</v>
      </c>
      <c r="M508" s="24">
        <v>209.05</v>
      </c>
      <c r="N508" s="35">
        <v>3</v>
      </c>
      <c r="O508" s="25" t="s">
        <v>137</v>
      </c>
      <c r="P508" s="12">
        <v>2022</v>
      </c>
      <c r="Q508" s="23">
        <f t="shared" si="49"/>
        <v>112.88700000000001</v>
      </c>
      <c r="R508" s="24">
        <f t="shared" si="50"/>
        <v>4.8100000000000023</v>
      </c>
      <c r="S508" s="24">
        <f t="shared" si="51"/>
        <v>24.050000000000011</v>
      </c>
      <c r="T508" s="36">
        <f t="shared" si="52"/>
        <v>0.11504424778761067</v>
      </c>
      <c r="U508" s="25" t="str">
        <f>IF([1]!Tabla1[[#This Row],[Total Buying Value]]&gt;=((2/3)*MAX([1]!Tabla1[Total Buying Value])),"Grande",IF([1]!Tabla1[[#This Row],[Total Buying Value]]&lt;=((1/3)*MAX([1]!Tabla1[Total Buying Value])),"Pequeña","Mediana"))</f>
        <v>Pequeña</v>
      </c>
      <c r="V508" s="12" t="b">
        <f t="shared" si="53"/>
        <v>1</v>
      </c>
      <c r="W508" s="25" t="str">
        <f t="shared" si="54"/>
        <v>Dec2022</v>
      </c>
      <c r="X508" s="25" t="str">
        <f t="shared" si="55"/>
        <v>44898P0028</v>
      </c>
      <c r="AA508" s="5"/>
      <c r="AK508" s="3"/>
    </row>
    <row r="509" spans="1:37">
      <c r="A509" s="31">
        <v>44899</v>
      </c>
      <c r="B509" s="21" t="s">
        <v>62</v>
      </c>
      <c r="C509" s="32">
        <v>10</v>
      </c>
      <c r="D509" s="21" t="s">
        <v>70</v>
      </c>
      <c r="E509" s="21" t="s">
        <v>138</v>
      </c>
      <c r="F509" s="33">
        <v>0.43</v>
      </c>
      <c r="G509" s="21" t="s">
        <v>115</v>
      </c>
      <c r="H509" s="21" t="s">
        <v>121</v>
      </c>
      <c r="I509" s="22" t="s">
        <v>125</v>
      </c>
      <c r="J509" s="20">
        <v>18</v>
      </c>
      <c r="K509" s="20">
        <v>24.66</v>
      </c>
      <c r="L509" s="20">
        <v>180</v>
      </c>
      <c r="M509" s="20">
        <v>246.6</v>
      </c>
      <c r="N509" s="32">
        <v>4</v>
      </c>
      <c r="O509" s="21" t="s">
        <v>137</v>
      </c>
      <c r="P509" s="22">
        <v>2022</v>
      </c>
      <c r="Q509" s="19">
        <f t="shared" si="49"/>
        <v>106.038</v>
      </c>
      <c r="R509" s="20">
        <f t="shared" si="50"/>
        <v>6.66</v>
      </c>
      <c r="S509" s="20">
        <f t="shared" si="51"/>
        <v>66.599999999999994</v>
      </c>
      <c r="T509" s="33">
        <f t="shared" si="52"/>
        <v>0.27007299270072993</v>
      </c>
      <c r="U509" s="21" t="str">
        <f>IF([1]!Tabla1[[#This Row],[Total Buying Value]]&gt;=((2/3)*MAX([1]!Tabla1[Total Buying Value])),"Grande",IF([1]!Tabla1[[#This Row],[Total Buying Value]]&lt;=((1/3)*MAX([1]!Tabla1[Total Buying Value])),"Pequeña","Mediana"))</f>
        <v>Pequeña</v>
      </c>
      <c r="V509" s="22" t="b">
        <f t="shared" si="53"/>
        <v>1</v>
      </c>
      <c r="W509" s="21" t="str">
        <f t="shared" si="54"/>
        <v>Dec2022</v>
      </c>
      <c r="X509" s="21" t="str">
        <f t="shared" si="55"/>
        <v>44899P0026</v>
      </c>
      <c r="AA509" s="5"/>
      <c r="AK509" s="3"/>
    </row>
    <row r="510" spans="1:37">
      <c r="A510" s="34">
        <v>44899</v>
      </c>
      <c r="B510" s="25" t="s">
        <v>31</v>
      </c>
      <c r="C510" s="35">
        <v>15</v>
      </c>
      <c r="D510" s="25" t="s">
        <v>70</v>
      </c>
      <c r="E510" s="25" t="s">
        <v>138</v>
      </c>
      <c r="F510" s="36">
        <v>0.16</v>
      </c>
      <c r="G510" s="25" t="s">
        <v>81</v>
      </c>
      <c r="H510" s="25" t="s">
        <v>118</v>
      </c>
      <c r="I510" s="12" t="s">
        <v>123</v>
      </c>
      <c r="J510" s="24">
        <v>76</v>
      </c>
      <c r="K510" s="24">
        <v>82.08</v>
      </c>
      <c r="L510" s="24">
        <v>1140</v>
      </c>
      <c r="M510" s="24">
        <v>1231.2</v>
      </c>
      <c r="N510" s="35">
        <v>4</v>
      </c>
      <c r="O510" s="25" t="s">
        <v>137</v>
      </c>
      <c r="P510" s="12">
        <v>2022</v>
      </c>
      <c r="Q510" s="23">
        <f t="shared" si="49"/>
        <v>196.99200000000002</v>
      </c>
      <c r="R510" s="24">
        <f t="shared" si="50"/>
        <v>6.0799999999999983</v>
      </c>
      <c r="S510" s="24">
        <f t="shared" si="51"/>
        <v>91.199999999999974</v>
      </c>
      <c r="T510" s="36">
        <f t="shared" si="52"/>
        <v>7.4074074074074056E-2</v>
      </c>
      <c r="U510" s="25" t="str">
        <f>IF([1]!Tabla1[[#This Row],[Total Buying Value]]&gt;=((2/3)*MAX([1]!Tabla1[Total Buying Value])),"Grande",IF([1]!Tabla1[[#This Row],[Total Buying Value]]&lt;=((1/3)*MAX([1]!Tabla1[Total Buying Value])),"Pequeña","Mediana"))</f>
        <v>Pequeña</v>
      </c>
      <c r="V510" s="12" t="b">
        <f t="shared" si="53"/>
        <v>1</v>
      </c>
      <c r="W510" s="25" t="str">
        <f t="shared" si="54"/>
        <v>Dec2022</v>
      </c>
      <c r="X510" s="25" t="str">
        <f t="shared" si="55"/>
        <v>44899P0044</v>
      </c>
      <c r="AA510" s="5"/>
      <c r="AK510" s="3"/>
    </row>
    <row r="511" spans="1:37">
      <c r="A511" s="31">
        <v>44902</v>
      </c>
      <c r="B511" s="21" t="s">
        <v>21</v>
      </c>
      <c r="C511" s="32">
        <v>5</v>
      </c>
      <c r="D511" s="21" t="s">
        <v>70</v>
      </c>
      <c r="E511" s="21" t="s">
        <v>138</v>
      </c>
      <c r="F511" s="33">
        <v>0.1</v>
      </c>
      <c r="G511" s="21" t="s">
        <v>74</v>
      </c>
      <c r="H511" s="21" t="s">
        <v>118</v>
      </c>
      <c r="I511" s="22" t="s">
        <v>123</v>
      </c>
      <c r="J511" s="20">
        <v>72</v>
      </c>
      <c r="K511" s="20">
        <v>79.92</v>
      </c>
      <c r="L511" s="20">
        <v>360</v>
      </c>
      <c r="M511" s="20">
        <v>399.6</v>
      </c>
      <c r="N511" s="32">
        <v>7</v>
      </c>
      <c r="O511" s="21" t="s">
        <v>137</v>
      </c>
      <c r="P511" s="22">
        <v>2022</v>
      </c>
      <c r="Q511" s="19">
        <f t="shared" si="49"/>
        <v>39.960000000000008</v>
      </c>
      <c r="R511" s="20">
        <f t="shared" si="50"/>
        <v>7.9200000000000017</v>
      </c>
      <c r="S511" s="20">
        <f t="shared" si="51"/>
        <v>39.600000000000009</v>
      </c>
      <c r="T511" s="33">
        <f t="shared" si="52"/>
        <v>9.9099099099099114E-2</v>
      </c>
      <c r="U511" s="21" t="str">
        <f>IF([1]!Tabla1[[#This Row],[Total Buying Value]]&gt;=((2/3)*MAX([1]!Tabla1[Total Buying Value])),"Grande",IF([1]!Tabla1[[#This Row],[Total Buying Value]]&lt;=((1/3)*MAX([1]!Tabla1[Total Buying Value])),"Pequeña","Mediana"))</f>
        <v>Mediana</v>
      </c>
      <c r="V511" s="22" t="b">
        <f t="shared" si="53"/>
        <v>1</v>
      </c>
      <c r="W511" s="21" t="str">
        <f t="shared" si="54"/>
        <v>Dec2022</v>
      </c>
      <c r="X511" s="21" t="str">
        <f t="shared" si="55"/>
        <v>44902P0038</v>
      </c>
      <c r="AA511" s="5"/>
      <c r="AK511" s="3"/>
    </row>
    <row r="512" spans="1:37">
      <c r="A512" s="34">
        <v>44902</v>
      </c>
      <c r="B512" s="25" t="s">
        <v>41</v>
      </c>
      <c r="C512" s="35">
        <v>13</v>
      </c>
      <c r="D512" s="25" t="s">
        <v>70</v>
      </c>
      <c r="E512" s="25" t="s">
        <v>71</v>
      </c>
      <c r="F512" s="36">
        <v>0.33</v>
      </c>
      <c r="G512" s="25" t="s">
        <v>91</v>
      </c>
      <c r="H512" s="25" t="s">
        <v>120</v>
      </c>
      <c r="I512" s="12" t="s">
        <v>125</v>
      </c>
      <c r="J512" s="24">
        <v>13</v>
      </c>
      <c r="K512" s="24">
        <v>16.64</v>
      </c>
      <c r="L512" s="24">
        <v>169</v>
      </c>
      <c r="M512" s="24">
        <v>216.32</v>
      </c>
      <c r="N512" s="35">
        <v>7</v>
      </c>
      <c r="O512" s="25" t="s">
        <v>137</v>
      </c>
      <c r="P512" s="12">
        <v>2022</v>
      </c>
      <c r="Q512" s="23">
        <f t="shared" si="49"/>
        <v>71.385599999999997</v>
      </c>
      <c r="R512" s="24">
        <f t="shared" si="50"/>
        <v>3.6400000000000006</v>
      </c>
      <c r="S512" s="24">
        <f t="shared" si="51"/>
        <v>47.320000000000007</v>
      </c>
      <c r="T512" s="36">
        <f t="shared" si="52"/>
        <v>0.21875000000000003</v>
      </c>
      <c r="U512" s="25" t="str">
        <f>IF([1]!Tabla1[[#This Row],[Total Buying Value]]&gt;=((2/3)*MAX([1]!Tabla1[Total Buying Value])),"Grande",IF([1]!Tabla1[[#This Row],[Total Buying Value]]&lt;=((1/3)*MAX([1]!Tabla1[Total Buying Value])),"Pequeña","Mediana"))</f>
        <v>Mediana</v>
      </c>
      <c r="V512" s="12" t="b">
        <f t="shared" si="53"/>
        <v>0</v>
      </c>
      <c r="W512" s="25" t="str">
        <f t="shared" si="54"/>
        <v>Dec2022</v>
      </c>
      <c r="X512" s="25" t="str">
        <f t="shared" si="55"/>
        <v>44902P0016</v>
      </c>
      <c r="AA512" s="5"/>
      <c r="AK512" s="3"/>
    </row>
    <row r="513" spans="1:37">
      <c r="A513" s="31">
        <v>44902</v>
      </c>
      <c r="B513" s="21" t="s">
        <v>21</v>
      </c>
      <c r="C513" s="32">
        <v>12</v>
      </c>
      <c r="D513" s="21" t="s">
        <v>70</v>
      </c>
      <c r="E513" s="21" t="s">
        <v>138</v>
      </c>
      <c r="F513" s="33">
        <v>0.54</v>
      </c>
      <c r="G513" s="21" t="s">
        <v>74</v>
      </c>
      <c r="H513" s="21" t="s">
        <v>118</v>
      </c>
      <c r="I513" s="22" t="s">
        <v>123</v>
      </c>
      <c r="J513" s="20">
        <v>72</v>
      </c>
      <c r="K513" s="20">
        <v>79.92</v>
      </c>
      <c r="L513" s="20">
        <v>864</v>
      </c>
      <c r="M513" s="20">
        <v>959.04</v>
      </c>
      <c r="N513" s="32">
        <v>7</v>
      </c>
      <c r="O513" s="21" t="s">
        <v>137</v>
      </c>
      <c r="P513" s="22">
        <v>2022</v>
      </c>
      <c r="Q513" s="19">
        <f t="shared" si="49"/>
        <v>517.88160000000005</v>
      </c>
      <c r="R513" s="20">
        <f t="shared" si="50"/>
        <v>7.9200000000000017</v>
      </c>
      <c r="S513" s="20">
        <f t="shared" si="51"/>
        <v>95.04000000000002</v>
      </c>
      <c r="T513" s="33">
        <f t="shared" si="52"/>
        <v>9.9099099099099128E-2</v>
      </c>
      <c r="U513" s="21" t="str">
        <f>IF([1]!Tabla1[[#This Row],[Total Buying Value]]&gt;=((2/3)*MAX([1]!Tabla1[Total Buying Value])),"Grande",IF([1]!Tabla1[[#This Row],[Total Buying Value]]&lt;=((1/3)*MAX([1]!Tabla1[Total Buying Value])),"Pequeña","Mediana"))</f>
        <v>Pequeña</v>
      </c>
      <c r="V513" s="22" t="b">
        <f t="shared" si="53"/>
        <v>1</v>
      </c>
      <c r="W513" s="21" t="str">
        <f t="shared" si="54"/>
        <v>Dec2022</v>
      </c>
      <c r="X513" s="21" t="str">
        <f t="shared" si="55"/>
        <v>44902P0038</v>
      </c>
      <c r="AA513" s="5"/>
      <c r="AK513" s="3"/>
    </row>
    <row r="514" spans="1:37">
      <c r="A514" s="34">
        <v>44906</v>
      </c>
      <c r="B514" s="25" t="s">
        <v>46</v>
      </c>
      <c r="C514" s="35">
        <v>5</v>
      </c>
      <c r="D514" s="25" t="s">
        <v>70</v>
      </c>
      <c r="E514" s="25" t="s">
        <v>71</v>
      </c>
      <c r="F514" s="36">
        <v>7.0000000000000007E-2</v>
      </c>
      <c r="G514" s="25" t="s">
        <v>97</v>
      </c>
      <c r="H514" s="25" t="s">
        <v>121</v>
      </c>
      <c r="I514" s="12" t="s">
        <v>124</v>
      </c>
      <c r="J514" s="24">
        <v>48</v>
      </c>
      <c r="K514" s="24">
        <v>57.12</v>
      </c>
      <c r="L514" s="24">
        <v>240</v>
      </c>
      <c r="M514" s="24">
        <v>285.60000000000002</v>
      </c>
      <c r="N514" s="35">
        <v>11</v>
      </c>
      <c r="O514" s="25" t="s">
        <v>137</v>
      </c>
      <c r="P514" s="12">
        <v>2022</v>
      </c>
      <c r="Q514" s="23">
        <f t="shared" ref="Q514:Q530" si="56">F514*M514</f>
        <v>19.992000000000004</v>
      </c>
      <c r="R514" s="24">
        <f t="shared" ref="R514:R530" si="57">K514-J514</f>
        <v>9.1199999999999974</v>
      </c>
      <c r="S514" s="24">
        <f t="shared" ref="S514:S530" si="58">R514*C514</f>
        <v>45.599999999999987</v>
      </c>
      <c r="T514" s="36">
        <f t="shared" ref="T514:T530" si="59">IFERROR(S514/M514,0)</f>
        <v>0.15966386554621842</v>
      </c>
      <c r="U514" s="25" t="str">
        <f>IF([1]!Tabla1[[#This Row],[Total Buying Value]]&gt;=((2/3)*MAX([1]!Tabla1[Total Buying Value])),"Grande",IF([1]!Tabla1[[#This Row],[Total Buying Value]]&lt;=((1/3)*MAX([1]!Tabla1[Total Buying Value])),"Pequeña","Mediana"))</f>
        <v>Pequeña</v>
      </c>
      <c r="V514" s="12" t="b">
        <f t="shared" ref="V514:V530" si="60">IF(E514="CASH",TRUE,FALSE)</f>
        <v>0</v>
      </c>
      <c r="W514" s="25" t="str">
        <f t="shared" ref="W514:W530" si="61">_xlfn.CONCAT(O514,P514)</f>
        <v>Dec2022</v>
      </c>
      <c r="X514" s="25" t="str">
        <f t="shared" ref="X514:X530" si="62">_xlfn.CONCAT(A514,B514)</f>
        <v>44906P0027</v>
      </c>
      <c r="AA514" s="5"/>
      <c r="AK514" s="3"/>
    </row>
    <row r="515" spans="1:37">
      <c r="A515" s="31">
        <v>44906</v>
      </c>
      <c r="B515" s="21" t="s">
        <v>22</v>
      </c>
      <c r="C515" s="32">
        <v>9</v>
      </c>
      <c r="D515" s="21" t="s">
        <v>68</v>
      </c>
      <c r="E515" s="21" t="s">
        <v>71</v>
      </c>
      <c r="F515" s="33">
        <v>0.47</v>
      </c>
      <c r="G515" s="21" t="s">
        <v>75</v>
      </c>
      <c r="H515" s="21" t="s">
        <v>120</v>
      </c>
      <c r="I515" s="22" t="s">
        <v>123</v>
      </c>
      <c r="J515" s="20">
        <v>112</v>
      </c>
      <c r="K515" s="20">
        <v>122.08</v>
      </c>
      <c r="L515" s="20">
        <v>1008</v>
      </c>
      <c r="M515" s="20">
        <v>1098.72</v>
      </c>
      <c r="N515" s="32">
        <v>11</v>
      </c>
      <c r="O515" s="21" t="s">
        <v>137</v>
      </c>
      <c r="P515" s="22">
        <v>2022</v>
      </c>
      <c r="Q515" s="19">
        <f t="shared" si="56"/>
        <v>516.39840000000004</v>
      </c>
      <c r="R515" s="20">
        <f t="shared" si="57"/>
        <v>10.079999999999998</v>
      </c>
      <c r="S515" s="20">
        <f t="shared" si="58"/>
        <v>90.719999999999985</v>
      </c>
      <c r="T515" s="33">
        <f t="shared" si="59"/>
        <v>8.2568807339449532E-2</v>
      </c>
      <c r="U515" s="21" t="str">
        <f>IF([1]!Tabla1[[#This Row],[Total Buying Value]]&gt;=((2/3)*MAX([1]!Tabla1[Total Buying Value])),"Grande",IF([1]!Tabla1[[#This Row],[Total Buying Value]]&lt;=((1/3)*MAX([1]!Tabla1[Total Buying Value])),"Pequeña","Mediana"))</f>
        <v>Pequeña</v>
      </c>
      <c r="V515" s="22" t="b">
        <f t="shared" si="60"/>
        <v>0</v>
      </c>
      <c r="W515" s="21" t="str">
        <f t="shared" si="61"/>
        <v>Dec2022</v>
      </c>
      <c r="X515" s="21" t="str">
        <f t="shared" si="62"/>
        <v>44906P0013</v>
      </c>
      <c r="AA515" s="5"/>
      <c r="AK515" s="3"/>
    </row>
    <row r="516" spans="1:37">
      <c r="A516" s="34">
        <v>44906</v>
      </c>
      <c r="B516" s="25" t="s">
        <v>29</v>
      </c>
      <c r="C516" s="35">
        <v>10</v>
      </c>
      <c r="D516" s="25" t="s">
        <v>71</v>
      </c>
      <c r="E516" s="25" t="s">
        <v>138</v>
      </c>
      <c r="F516" s="36">
        <v>0.28000000000000003</v>
      </c>
      <c r="G516" s="25" t="s">
        <v>113</v>
      </c>
      <c r="H516" s="25" t="s">
        <v>120</v>
      </c>
      <c r="I516" s="12" t="s">
        <v>123</v>
      </c>
      <c r="J516" s="24">
        <v>112</v>
      </c>
      <c r="K516" s="24">
        <v>146.72</v>
      </c>
      <c r="L516" s="24">
        <v>1120</v>
      </c>
      <c r="M516" s="24">
        <v>1467.2</v>
      </c>
      <c r="N516" s="35">
        <v>11</v>
      </c>
      <c r="O516" s="25" t="s">
        <v>137</v>
      </c>
      <c r="P516" s="12">
        <v>2022</v>
      </c>
      <c r="Q516" s="23">
        <f t="shared" si="56"/>
        <v>410.81600000000003</v>
      </c>
      <c r="R516" s="24">
        <f t="shared" si="57"/>
        <v>34.72</v>
      </c>
      <c r="S516" s="24">
        <f t="shared" si="58"/>
        <v>347.2</v>
      </c>
      <c r="T516" s="36">
        <f t="shared" si="59"/>
        <v>0.23664122137404578</v>
      </c>
      <c r="U516" s="25" t="str">
        <f>IF([1]!Tabla1[[#This Row],[Total Buying Value]]&gt;=((2/3)*MAX([1]!Tabla1[Total Buying Value])),"Grande",IF([1]!Tabla1[[#This Row],[Total Buying Value]]&lt;=((1/3)*MAX([1]!Tabla1[Total Buying Value])),"Pequeña","Mediana"))</f>
        <v>Pequeña</v>
      </c>
      <c r="V516" s="12" t="b">
        <f t="shared" si="60"/>
        <v>1</v>
      </c>
      <c r="W516" s="25" t="str">
        <f t="shared" si="61"/>
        <v>Dec2022</v>
      </c>
      <c r="X516" s="25" t="str">
        <f t="shared" si="62"/>
        <v>44906P0014</v>
      </c>
      <c r="AA516" s="5"/>
      <c r="AK516" s="3"/>
    </row>
    <row r="517" spans="1:37">
      <c r="A517" s="34">
        <v>44907</v>
      </c>
      <c r="B517" s="25" t="s">
        <v>61</v>
      </c>
      <c r="C517" s="35">
        <v>10</v>
      </c>
      <c r="D517" s="25" t="s">
        <v>68</v>
      </c>
      <c r="E517" s="25" t="s">
        <v>71</v>
      </c>
      <c r="F517" s="36">
        <v>0.03</v>
      </c>
      <c r="G517" s="25" t="s">
        <v>114</v>
      </c>
      <c r="H517" s="25" t="s">
        <v>118</v>
      </c>
      <c r="I517" s="12" t="s">
        <v>122</v>
      </c>
      <c r="J517" s="24">
        <v>138</v>
      </c>
      <c r="K517" s="24">
        <v>173.88</v>
      </c>
      <c r="L517" s="24">
        <v>1380</v>
      </c>
      <c r="M517" s="24">
        <v>1738.8</v>
      </c>
      <c r="N517" s="35">
        <v>12</v>
      </c>
      <c r="O517" s="25" t="s">
        <v>137</v>
      </c>
      <c r="P517" s="12">
        <v>2022</v>
      </c>
      <c r="Q517" s="23">
        <f t="shared" si="56"/>
        <v>52.163999999999994</v>
      </c>
      <c r="R517" s="24">
        <f t="shared" si="57"/>
        <v>35.879999999999995</v>
      </c>
      <c r="S517" s="24">
        <f t="shared" si="58"/>
        <v>358.79999999999995</v>
      </c>
      <c r="T517" s="36">
        <f t="shared" si="59"/>
        <v>0.20634920634920634</v>
      </c>
      <c r="U517" s="25" t="str">
        <f>IF([1]!Tabla1[[#This Row],[Total Buying Value]]&gt;=((2/3)*MAX([1]!Tabla1[Total Buying Value])),"Grande",IF([1]!Tabla1[[#This Row],[Total Buying Value]]&lt;=((1/3)*MAX([1]!Tabla1[Total Buying Value])),"Pequeña","Mediana"))</f>
        <v>Mediana</v>
      </c>
      <c r="V517" s="12" t="b">
        <f t="shared" si="60"/>
        <v>0</v>
      </c>
      <c r="W517" s="25" t="str">
        <f t="shared" si="61"/>
        <v>Dec2022</v>
      </c>
      <c r="X517" s="25" t="str">
        <f t="shared" si="62"/>
        <v>44907P0041</v>
      </c>
      <c r="AA517" s="5"/>
      <c r="AK517" s="3"/>
    </row>
    <row r="518" spans="1:37">
      <c r="A518" s="31">
        <v>44907</v>
      </c>
      <c r="B518" s="21" t="s">
        <v>48</v>
      </c>
      <c r="C518" s="32">
        <v>9</v>
      </c>
      <c r="D518" s="21" t="s">
        <v>68</v>
      </c>
      <c r="E518" s="21" t="s">
        <v>138</v>
      </c>
      <c r="F518" s="33">
        <v>0.28999999999999998</v>
      </c>
      <c r="G518" s="21" t="s">
        <v>99</v>
      </c>
      <c r="H518" s="21" t="s">
        <v>121</v>
      </c>
      <c r="I518" s="22" t="s">
        <v>122</v>
      </c>
      <c r="J518" s="20">
        <v>148</v>
      </c>
      <c r="K518" s="20">
        <v>201.28</v>
      </c>
      <c r="L518" s="20">
        <v>1332</v>
      </c>
      <c r="M518" s="20">
        <v>1811.52</v>
      </c>
      <c r="N518" s="32">
        <v>12</v>
      </c>
      <c r="O518" s="21" t="s">
        <v>137</v>
      </c>
      <c r="P518" s="22">
        <v>2022</v>
      </c>
      <c r="Q518" s="19">
        <f t="shared" si="56"/>
        <v>525.34079999999994</v>
      </c>
      <c r="R518" s="20">
        <f t="shared" si="57"/>
        <v>53.28</v>
      </c>
      <c r="S518" s="20">
        <f t="shared" si="58"/>
        <v>479.52</v>
      </c>
      <c r="T518" s="33">
        <f t="shared" si="59"/>
        <v>0.26470588235294118</v>
      </c>
      <c r="U518" s="21" t="str">
        <f>IF([1]!Tabla1[[#This Row],[Total Buying Value]]&gt;=((2/3)*MAX([1]!Tabla1[Total Buying Value])),"Grande",IF([1]!Tabla1[[#This Row],[Total Buying Value]]&lt;=((1/3)*MAX([1]!Tabla1[Total Buying Value])),"Pequeña","Mediana"))</f>
        <v>Mediana</v>
      </c>
      <c r="V518" s="22" t="b">
        <f t="shared" si="60"/>
        <v>1</v>
      </c>
      <c r="W518" s="21" t="str">
        <f t="shared" si="61"/>
        <v>Dec2022</v>
      </c>
      <c r="X518" s="21" t="str">
        <f t="shared" si="62"/>
        <v>44907P0030</v>
      </c>
      <c r="AA518" s="5"/>
      <c r="AK518" s="3"/>
    </row>
    <row r="519" spans="1:37">
      <c r="A519" s="31">
        <v>44909</v>
      </c>
      <c r="B519" s="21" t="s">
        <v>44</v>
      </c>
      <c r="C519" s="32">
        <v>4</v>
      </c>
      <c r="D519" s="21" t="s">
        <v>70</v>
      </c>
      <c r="E519" s="21" t="s">
        <v>138</v>
      </c>
      <c r="F519" s="33">
        <v>0.5</v>
      </c>
      <c r="G519" s="21" t="s">
        <v>95</v>
      </c>
      <c r="H519" s="21" t="s">
        <v>119</v>
      </c>
      <c r="I519" s="22" t="s">
        <v>122</v>
      </c>
      <c r="J519" s="20">
        <v>133</v>
      </c>
      <c r="K519" s="20">
        <v>155.61000000000001</v>
      </c>
      <c r="L519" s="20">
        <v>532</v>
      </c>
      <c r="M519" s="20">
        <v>622.44000000000005</v>
      </c>
      <c r="N519" s="32">
        <v>14</v>
      </c>
      <c r="O519" s="21" t="s">
        <v>137</v>
      </c>
      <c r="P519" s="22">
        <v>2022</v>
      </c>
      <c r="Q519" s="19">
        <f t="shared" si="56"/>
        <v>311.22000000000003</v>
      </c>
      <c r="R519" s="20">
        <f t="shared" si="57"/>
        <v>22.610000000000014</v>
      </c>
      <c r="S519" s="20">
        <f t="shared" si="58"/>
        <v>90.440000000000055</v>
      </c>
      <c r="T519" s="33">
        <f t="shared" si="59"/>
        <v>0.14529914529914537</v>
      </c>
      <c r="U519" s="21" t="str">
        <f>IF([1]!Tabla1[[#This Row],[Total Buying Value]]&gt;=((2/3)*MAX([1]!Tabla1[Total Buying Value])),"Grande",IF([1]!Tabla1[[#This Row],[Total Buying Value]]&lt;=((1/3)*MAX([1]!Tabla1[Total Buying Value])),"Pequeña","Mediana"))</f>
        <v>Mediana</v>
      </c>
      <c r="V519" s="22" t="b">
        <f t="shared" si="60"/>
        <v>1</v>
      </c>
      <c r="W519" s="21" t="str">
        <f t="shared" si="61"/>
        <v>Dec2022</v>
      </c>
      <c r="X519" s="21" t="str">
        <f t="shared" si="62"/>
        <v>44909P0005</v>
      </c>
      <c r="AA519" s="5"/>
      <c r="AK519" s="3"/>
    </row>
    <row r="520" spans="1:37">
      <c r="A520" s="34">
        <v>44910</v>
      </c>
      <c r="B520" s="25" t="s">
        <v>57</v>
      </c>
      <c r="C520" s="35">
        <v>13</v>
      </c>
      <c r="D520" s="25" t="s">
        <v>70</v>
      </c>
      <c r="E520" s="25" t="s">
        <v>71</v>
      </c>
      <c r="F520" s="36">
        <v>0.5</v>
      </c>
      <c r="G520" s="25" t="s">
        <v>109</v>
      </c>
      <c r="H520" s="25" t="s">
        <v>119</v>
      </c>
      <c r="I520" s="12" t="s">
        <v>125</v>
      </c>
      <c r="J520" s="24">
        <v>6</v>
      </c>
      <c r="K520" s="24">
        <v>7.8599999999999994</v>
      </c>
      <c r="L520" s="24">
        <v>78</v>
      </c>
      <c r="M520" s="24">
        <v>102.18</v>
      </c>
      <c r="N520" s="35">
        <v>15</v>
      </c>
      <c r="O520" s="25" t="s">
        <v>137</v>
      </c>
      <c r="P520" s="12">
        <v>2022</v>
      </c>
      <c r="Q520" s="23">
        <f t="shared" si="56"/>
        <v>51.09</v>
      </c>
      <c r="R520" s="24">
        <f t="shared" si="57"/>
        <v>1.8599999999999994</v>
      </c>
      <c r="S520" s="24">
        <f t="shared" si="58"/>
        <v>24.179999999999993</v>
      </c>
      <c r="T520" s="36">
        <f t="shared" si="59"/>
        <v>0.23664122137404572</v>
      </c>
      <c r="U520" s="25" t="str">
        <f>IF([1]!Tabla1[[#This Row],[Total Buying Value]]&gt;=((2/3)*MAX([1]!Tabla1[Total Buying Value])),"Grande",IF([1]!Tabla1[[#This Row],[Total Buying Value]]&lt;=((1/3)*MAX([1]!Tabla1[Total Buying Value])),"Pequeña","Mediana"))</f>
        <v>Mediana</v>
      </c>
      <c r="V520" s="12" t="b">
        <f t="shared" si="60"/>
        <v>0</v>
      </c>
      <c r="W520" s="25" t="str">
        <f t="shared" si="61"/>
        <v>Dec2022</v>
      </c>
      <c r="X520" s="25" t="str">
        <f t="shared" si="62"/>
        <v>44910P0009</v>
      </c>
      <c r="AA520" s="5"/>
      <c r="AK520" s="3"/>
    </row>
    <row r="521" spans="1:37">
      <c r="A521" s="31">
        <v>44914</v>
      </c>
      <c r="B521" s="21" t="s">
        <v>57</v>
      </c>
      <c r="C521" s="32">
        <v>11</v>
      </c>
      <c r="D521" s="21" t="s">
        <v>71</v>
      </c>
      <c r="E521" s="21" t="s">
        <v>71</v>
      </c>
      <c r="F521" s="33">
        <v>0.24</v>
      </c>
      <c r="G521" s="21" t="s">
        <v>109</v>
      </c>
      <c r="H521" s="21" t="s">
        <v>119</v>
      </c>
      <c r="I521" s="22" t="s">
        <v>125</v>
      </c>
      <c r="J521" s="20">
        <v>6</v>
      </c>
      <c r="K521" s="20">
        <v>7.8599999999999994</v>
      </c>
      <c r="L521" s="20">
        <v>66</v>
      </c>
      <c r="M521" s="20">
        <v>86.46</v>
      </c>
      <c r="N521" s="32">
        <v>19</v>
      </c>
      <c r="O521" s="21" t="s">
        <v>137</v>
      </c>
      <c r="P521" s="22">
        <v>2022</v>
      </c>
      <c r="Q521" s="19">
        <f t="shared" si="56"/>
        <v>20.750399999999999</v>
      </c>
      <c r="R521" s="20">
        <f t="shared" si="57"/>
        <v>1.8599999999999994</v>
      </c>
      <c r="S521" s="20">
        <f t="shared" si="58"/>
        <v>20.459999999999994</v>
      </c>
      <c r="T521" s="33">
        <f t="shared" si="59"/>
        <v>0.23664122137404575</v>
      </c>
      <c r="U521" s="21" t="str">
        <f>IF([1]!Tabla1[[#This Row],[Total Buying Value]]&gt;=((2/3)*MAX([1]!Tabla1[Total Buying Value])),"Grande",IF([1]!Tabla1[[#This Row],[Total Buying Value]]&lt;=((1/3)*MAX([1]!Tabla1[Total Buying Value])),"Pequeña","Mediana"))</f>
        <v>Pequeña</v>
      </c>
      <c r="V521" s="22" t="b">
        <f t="shared" si="60"/>
        <v>0</v>
      </c>
      <c r="W521" s="21" t="str">
        <f t="shared" si="61"/>
        <v>Dec2022</v>
      </c>
      <c r="X521" s="21" t="str">
        <f t="shared" si="62"/>
        <v>44914P0009</v>
      </c>
      <c r="AA521" s="5"/>
      <c r="AK521" s="3"/>
    </row>
    <row r="522" spans="1:37">
      <c r="A522" s="31">
        <v>44914</v>
      </c>
      <c r="B522" s="21" t="s">
        <v>31</v>
      </c>
      <c r="C522" s="32">
        <v>7</v>
      </c>
      <c r="D522" s="21" t="s">
        <v>70</v>
      </c>
      <c r="E522" s="21" t="s">
        <v>71</v>
      </c>
      <c r="F522" s="33">
        <v>0.38</v>
      </c>
      <c r="G522" s="21" t="s">
        <v>81</v>
      </c>
      <c r="H522" s="21" t="s">
        <v>118</v>
      </c>
      <c r="I522" s="22" t="s">
        <v>123</v>
      </c>
      <c r="J522" s="20">
        <v>76</v>
      </c>
      <c r="K522" s="20">
        <v>82.08</v>
      </c>
      <c r="L522" s="20">
        <v>532</v>
      </c>
      <c r="M522" s="20">
        <v>574.55999999999995</v>
      </c>
      <c r="N522" s="32">
        <v>19</v>
      </c>
      <c r="O522" s="21" t="s">
        <v>137</v>
      </c>
      <c r="P522" s="22">
        <v>2022</v>
      </c>
      <c r="Q522" s="19">
        <f t="shared" si="56"/>
        <v>218.33279999999999</v>
      </c>
      <c r="R522" s="20">
        <f t="shared" si="57"/>
        <v>6.0799999999999983</v>
      </c>
      <c r="S522" s="20">
        <f t="shared" si="58"/>
        <v>42.559999999999988</v>
      </c>
      <c r="T522" s="33">
        <f t="shared" si="59"/>
        <v>7.4074074074074056E-2</v>
      </c>
      <c r="U522" s="21" t="str">
        <f>IF([1]!Tabla1[[#This Row],[Total Buying Value]]&gt;=((2/3)*MAX([1]!Tabla1[Total Buying Value])),"Grande",IF([1]!Tabla1[[#This Row],[Total Buying Value]]&lt;=((1/3)*MAX([1]!Tabla1[Total Buying Value])),"Pequeña","Mediana"))</f>
        <v>Pequeña</v>
      </c>
      <c r="V522" s="22" t="b">
        <f t="shared" si="60"/>
        <v>0</v>
      </c>
      <c r="W522" s="21" t="str">
        <f t="shared" si="61"/>
        <v>Dec2022</v>
      </c>
      <c r="X522" s="21" t="str">
        <f t="shared" si="62"/>
        <v>44914P0044</v>
      </c>
      <c r="AA522" s="5"/>
      <c r="AK522" s="3"/>
    </row>
    <row r="523" spans="1:37">
      <c r="A523" s="34">
        <v>44914</v>
      </c>
      <c r="B523" s="25" t="s">
        <v>51</v>
      </c>
      <c r="C523" s="35">
        <v>14</v>
      </c>
      <c r="D523" s="25" t="s">
        <v>70</v>
      </c>
      <c r="E523" s="25" t="s">
        <v>138</v>
      </c>
      <c r="F523" s="36">
        <v>0.31</v>
      </c>
      <c r="G523" s="25" t="s">
        <v>103</v>
      </c>
      <c r="H523" s="25" t="s">
        <v>120</v>
      </c>
      <c r="I523" s="12" t="s">
        <v>124</v>
      </c>
      <c r="J523" s="24">
        <v>44</v>
      </c>
      <c r="K523" s="24">
        <v>48.4</v>
      </c>
      <c r="L523" s="24">
        <v>616</v>
      </c>
      <c r="M523" s="24">
        <v>677.6</v>
      </c>
      <c r="N523" s="35">
        <v>19</v>
      </c>
      <c r="O523" s="25" t="s">
        <v>137</v>
      </c>
      <c r="P523" s="12">
        <v>2022</v>
      </c>
      <c r="Q523" s="23">
        <f t="shared" si="56"/>
        <v>210.05600000000001</v>
      </c>
      <c r="R523" s="24">
        <f t="shared" si="57"/>
        <v>4.3999999999999986</v>
      </c>
      <c r="S523" s="24">
        <f t="shared" si="58"/>
        <v>61.59999999999998</v>
      </c>
      <c r="T523" s="36">
        <f t="shared" si="59"/>
        <v>9.090909090909087E-2</v>
      </c>
      <c r="U523" s="25" t="str">
        <f>IF([1]!Tabla1[[#This Row],[Total Buying Value]]&gt;=((2/3)*MAX([1]!Tabla1[Total Buying Value])),"Grande",IF([1]!Tabla1[[#This Row],[Total Buying Value]]&lt;=((1/3)*MAX([1]!Tabla1[Total Buying Value])),"Pequeña","Mediana"))</f>
        <v>Pequeña</v>
      </c>
      <c r="V523" s="12" t="b">
        <f t="shared" si="60"/>
        <v>1</v>
      </c>
      <c r="W523" s="25" t="str">
        <f t="shared" si="61"/>
        <v>Dec2022</v>
      </c>
      <c r="X523" s="25" t="str">
        <f t="shared" si="62"/>
        <v>44914P0011</v>
      </c>
      <c r="AA523" s="5"/>
      <c r="AK523" s="3"/>
    </row>
    <row r="524" spans="1:37">
      <c r="A524" s="34">
        <v>44916</v>
      </c>
      <c r="B524" s="25" t="s">
        <v>35</v>
      </c>
      <c r="C524" s="35">
        <v>10</v>
      </c>
      <c r="D524" s="25" t="s">
        <v>70</v>
      </c>
      <c r="E524" s="25" t="s">
        <v>71</v>
      </c>
      <c r="F524" s="36">
        <v>0.45</v>
      </c>
      <c r="G524" s="25" t="s">
        <v>85</v>
      </c>
      <c r="H524" s="25" t="s">
        <v>119</v>
      </c>
      <c r="I524" s="12" t="s">
        <v>123</v>
      </c>
      <c r="J524" s="24">
        <v>75</v>
      </c>
      <c r="K524" s="24">
        <v>85.5</v>
      </c>
      <c r="L524" s="24">
        <v>750</v>
      </c>
      <c r="M524" s="24">
        <v>855</v>
      </c>
      <c r="N524" s="35">
        <v>21</v>
      </c>
      <c r="O524" s="25" t="s">
        <v>137</v>
      </c>
      <c r="P524" s="12">
        <v>2022</v>
      </c>
      <c r="Q524" s="23">
        <f t="shared" si="56"/>
        <v>384.75</v>
      </c>
      <c r="R524" s="24">
        <f t="shared" si="57"/>
        <v>10.5</v>
      </c>
      <c r="S524" s="24">
        <f t="shared" si="58"/>
        <v>105</v>
      </c>
      <c r="T524" s="36">
        <f t="shared" si="59"/>
        <v>0.12280701754385964</v>
      </c>
      <c r="U524" s="25" t="str">
        <f>IF([1]!Tabla1[[#This Row],[Total Buying Value]]&gt;=((2/3)*MAX([1]!Tabla1[Total Buying Value])),"Grande",IF([1]!Tabla1[[#This Row],[Total Buying Value]]&lt;=((1/3)*MAX([1]!Tabla1[Total Buying Value])),"Pequeña","Mediana"))</f>
        <v>Pequeña</v>
      </c>
      <c r="V524" s="12" t="b">
        <f t="shared" si="60"/>
        <v>0</v>
      </c>
      <c r="W524" s="25" t="str">
        <f t="shared" si="61"/>
        <v>Dec2022</v>
      </c>
      <c r="X524" s="25" t="str">
        <f t="shared" si="62"/>
        <v>44916P0006</v>
      </c>
      <c r="AA524" s="5"/>
      <c r="AK524" s="3"/>
    </row>
    <row r="525" spans="1:37">
      <c r="A525" s="34">
        <v>44924</v>
      </c>
      <c r="B525" s="25" t="s">
        <v>30</v>
      </c>
      <c r="C525" s="35">
        <v>1</v>
      </c>
      <c r="D525" s="25" t="s">
        <v>68</v>
      </c>
      <c r="E525" s="25" t="s">
        <v>138</v>
      </c>
      <c r="F525" s="36">
        <v>0.37</v>
      </c>
      <c r="G525" s="25" t="s">
        <v>80</v>
      </c>
      <c r="H525" s="25" t="s">
        <v>118</v>
      </c>
      <c r="I525" s="12" t="s">
        <v>122</v>
      </c>
      <c r="J525" s="24">
        <v>120</v>
      </c>
      <c r="K525" s="24">
        <v>162</v>
      </c>
      <c r="L525" s="24">
        <v>120</v>
      </c>
      <c r="M525" s="24">
        <v>162</v>
      </c>
      <c r="N525" s="35">
        <v>29</v>
      </c>
      <c r="O525" s="25" t="s">
        <v>137</v>
      </c>
      <c r="P525" s="12">
        <v>2022</v>
      </c>
      <c r="Q525" s="23">
        <f t="shared" si="56"/>
        <v>59.94</v>
      </c>
      <c r="R525" s="24">
        <f t="shared" si="57"/>
        <v>42</v>
      </c>
      <c r="S525" s="24">
        <f t="shared" si="58"/>
        <v>42</v>
      </c>
      <c r="T525" s="36">
        <f t="shared" si="59"/>
        <v>0.25925925925925924</v>
      </c>
      <c r="U525" s="25" t="str">
        <f>IF([1]!Tabla1[[#This Row],[Total Buying Value]]&gt;=((2/3)*MAX([1]!Tabla1[Total Buying Value])),"Grande",IF([1]!Tabla1[[#This Row],[Total Buying Value]]&lt;=((1/3)*MAX([1]!Tabla1[Total Buying Value])),"Pequeña","Mediana"))</f>
        <v>Pequeña</v>
      </c>
      <c r="V525" s="12" t="b">
        <f t="shared" si="60"/>
        <v>1</v>
      </c>
      <c r="W525" s="25" t="str">
        <f t="shared" si="61"/>
        <v>Dec2022</v>
      </c>
      <c r="X525" s="25" t="str">
        <f t="shared" si="62"/>
        <v>44924P0042</v>
      </c>
      <c r="AA525" s="5"/>
      <c r="AK525" s="3"/>
    </row>
    <row r="526" spans="1:37">
      <c r="A526" s="31">
        <v>44924</v>
      </c>
      <c r="B526" s="21" t="s">
        <v>45</v>
      </c>
      <c r="C526" s="32">
        <v>15</v>
      </c>
      <c r="D526" s="21" t="s">
        <v>70</v>
      </c>
      <c r="E526" s="21" t="s">
        <v>71</v>
      </c>
      <c r="F526" s="33">
        <v>0.33</v>
      </c>
      <c r="G526" s="21" t="s">
        <v>96</v>
      </c>
      <c r="H526" s="21" t="s">
        <v>119</v>
      </c>
      <c r="I526" s="22" t="s">
        <v>123</v>
      </c>
      <c r="J526" s="20">
        <v>83</v>
      </c>
      <c r="K526" s="20">
        <v>94.62</v>
      </c>
      <c r="L526" s="20">
        <v>1245</v>
      </c>
      <c r="M526" s="20">
        <v>1419.3</v>
      </c>
      <c r="N526" s="32">
        <v>29</v>
      </c>
      <c r="O526" s="21" t="s">
        <v>137</v>
      </c>
      <c r="P526" s="22">
        <v>2022</v>
      </c>
      <c r="Q526" s="19">
        <f t="shared" si="56"/>
        <v>468.36900000000003</v>
      </c>
      <c r="R526" s="20">
        <f t="shared" si="57"/>
        <v>11.620000000000005</v>
      </c>
      <c r="S526" s="20">
        <f t="shared" si="58"/>
        <v>174.30000000000007</v>
      </c>
      <c r="T526" s="33">
        <f t="shared" si="59"/>
        <v>0.1228070175438597</v>
      </c>
      <c r="U526" s="21" t="str">
        <f>IF([1]!Tabla1[[#This Row],[Total Buying Value]]&gt;=((2/3)*MAX([1]!Tabla1[Total Buying Value])),"Grande",IF([1]!Tabla1[[#This Row],[Total Buying Value]]&lt;=((1/3)*MAX([1]!Tabla1[Total Buying Value])),"Pequeña","Mediana"))</f>
        <v>Pequeña</v>
      </c>
      <c r="V526" s="22" t="b">
        <f t="shared" si="60"/>
        <v>0</v>
      </c>
      <c r="W526" s="21" t="str">
        <f t="shared" si="61"/>
        <v>Dec2022</v>
      </c>
      <c r="X526" s="21" t="str">
        <f t="shared" si="62"/>
        <v>44924P0008</v>
      </c>
      <c r="AA526" s="5"/>
      <c r="AK526" s="3"/>
    </row>
    <row r="527" spans="1:37">
      <c r="A527" s="31">
        <v>44925</v>
      </c>
      <c r="B527" s="21" t="s">
        <v>61</v>
      </c>
      <c r="C527" s="32">
        <v>14</v>
      </c>
      <c r="D527" s="21" t="s">
        <v>70</v>
      </c>
      <c r="E527" s="21" t="s">
        <v>71</v>
      </c>
      <c r="F527" s="33">
        <v>0.21</v>
      </c>
      <c r="G527" s="21" t="s">
        <v>114</v>
      </c>
      <c r="H527" s="21" t="s">
        <v>118</v>
      </c>
      <c r="I527" s="22" t="s">
        <v>122</v>
      </c>
      <c r="J527" s="20">
        <v>138</v>
      </c>
      <c r="K527" s="20">
        <v>173.88</v>
      </c>
      <c r="L527" s="20">
        <v>1932</v>
      </c>
      <c r="M527" s="20">
        <v>2434.3200000000002</v>
      </c>
      <c r="N527" s="32">
        <v>30</v>
      </c>
      <c r="O527" s="21" t="s">
        <v>137</v>
      </c>
      <c r="P527" s="22">
        <v>2022</v>
      </c>
      <c r="Q527" s="19">
        <f t="shared" si="56"/>
        <v>511.2072</v>
      </c>
      <c r="R527" s="20">
        <f t="shared" si="57"/>
        <v>35.879999999999995</v>
      </c>
      <c r="S527" s="20">
        <f t="shared" si="58"/>
        <v>502.31999999999994</v>
      </c>
      <c r="T527" s="33">
        <f t="shared" si="59"/>
        <v>0.20634920634920631</v>
      </c>
      <c r="U527" s="21" t="str">
        <f>IF([1]!Tabla1[[#This Row],[Total Buying Value]]&gt;=((2/3)*MAX([1]!Tabla1[Total Buying Value])),"Grande",IF([1]!Tabla1[[#This Row],[Total Buying Value]]&lt;=((1/3)*MAX([1]!Tabla1[Total Buying Value])),"Pequeña","Mediana"))</f>
        <v>Mediana</v>
      </c>
      <c r="V527" s="22" t="b">
        <f t="shared" si="60"/>
        <v>0</v>
      </c>
      <c r="W527" s="21" t="str">
        <f t="shared" si="61"/>
        <v>Dec2022</v>
      </c>
      <c r="X527" s="21" t="str">
        <f t="shared" si="62"/>
        <v>44925P0041</v>
      </c>
      <c r="AA527" s="5"/>
      <c r="AK527" s="3"/>
    </row>
    <row r="528" spans="1:37">
      <c r="A528" s="34">
        <v>44926</v>
      </c>
      <c r="B528" s="25" t="s">
        <v>51</v>
      </c>
      <c r="C528" s="35">
        <v>3</v>
      </c>
      <c r="D528" s="25" t="s">
        <v>68</v>
      </c>
      <c r="E528" s="25" t="s">
        <v>138</v>
      </c>
      <c r="F528" s="36">
        <v>0.33</v>
      </c>
      <c r="G528" s="25" t="s">
        <v>103</v>
      </c>
      <c r="H528" s="25" t="s">
        <v>120</v>
      </c>
      <c r="I528" s="12" t="s">
        <v>124</v>
      </c>
      <c r="J528" s="24">
        <v>44</v>
      </c>
      <c r="K528" s="24">
        <v>48.4</v>
      </c>
      <c r="L528" s="24">
        <v>132</v>
      </c>
      <c r="M528" s="24">
        <v>145.19999999999999</v>
      </c>
      <c r="N528" s="35">
        <v>31</v>
      </c>
      <c r="O528" s="25" t="s">
        <v>137</v>
      </c>
      <c r="P528" s="12">
        <v>2022</v>
      </c>
      <c r="Q528" s="23">
        <f t="shared" si="56"/>
        <v>47.915999999999997</v>
      </c>
      <c r="R528" s="24">
        <f t="shared" si="57"/>
        <v>4.3999999999999986</v>
      </c>
      <c r="S528" s="24">
        <f t="shared" si="58"/>
        <v>13.199999999999996</v>
      </c>
      <c r="T528" s="36">
        <f t="shared" si="59"/>
        <v>9.0909090909090884E-2</v>
      </c>
      <c r="U528" s="25" t="str">
        <f>IF([1]!Tabla1[[#This Row],[Total Buying Value]]&gt;=((2/3)*MAX([1]!Tabla1[Total Buying Value])),"Grande",IF([1]!Tabla1[[#This Row],[Total Buying Value]]&lt;=((1/3)*MAX([1]!Tabla1[Total Buying Value])),"Pequeña","Mediana"))</f>
        <v>Mediana</v>
      </c>
      <c r="V528" s="12" t="b">
        <f t="shared" si="60"/>
        <v>1</v>
      </c>
      <c r="W528" s="25" t="str">
        <f t="shared" si="61"/>
        <v>Dec2022</v>
      </c>
      <c r="X528" s="25" t="str">
        <f t="shared" si="62"/>
        <v>44926P0011</v>
      </c>
      <c r="AA528" s="5"/>
      <c r="AK528" s="3"/>
    </row>
    <row r="529" spans="1:37">
      <c r="A529" s="31">
        <v>44926</v>
      </c>
      <c r="B529" s="21" t="s">
        <v>51</v>
      </c>
      <c r="C529" s="32">
        <v>6</v>
      </c>
      <c r="D529" s="21" t="s">
        <v>71</v>
      </c>
      <c r="E529" s="21" t="s">
        <v>71</v>
      </c>
      <c r="F529" s="33">
        <v>0.22</v>
      </c>
      <c r="G529" s="21" t="s">
        <v>103</v>
      </c>
      <c r="H529" s="21" t="s">
        <v>120</v>
      </c>
      <c r="I529" s="22" t="s">
        <v>124</v>
      </c>
      <c r="J529" s="20">
        <v>44</v>
      </c>
      <c r="K529" s="20">
        <v>48.4</v>
      </c>
      <c r="L529" s="20">
        <v>264</v>
      </c>
      <c r="M529" s="20">
        <v>290.39999999999998</v>
      </c>
      <c r="N529" s="32">
        <v>31</v>
      </c>
      <c r="O529" s="21" t="s">
        <v>137</v>
      </c>
      <c r="P529" s="22">
        <v>2022</v>
      </c>
      <c r="Q529" s="19">
        <f t="shared" si="56"/>
        <v>63.887999999999998</v>
      </c>
      <c r="R529" s="20">
        <f t="shared" si="57"/>
        <v>4.3999999999999986</v>
      </c>
      <c r="S529" s="20">
        <f t="shared" si="58"/>
        <v>26.399999999999991</v>
      </c>
      <c r="T529" s="33">
        <f t="shared" si="59"/>
        <v>9.0909090909090884E-2</v>
      </c>
      <c r="U529" s="21" t="str">
        <f>IF([1]!Tabla1[[#This Row],[Total Buying Value]]&gt;=((2/3)*MAX([1]!Tabla1[Total Buying Value])),"Grande",IF([1]!Tabla1[[#This Row],[Total Buying Value]]&lt;=((1/3)*MAX([1]!Tabla1[Total Buying Value])),"Pequeña","Mediana"))</f>
        <v>Grande</v>
      </c>
      <c r="V529" s="22" t="b">
        <f t="shared" si="60"/>
        <v>0</v>
      </c>
      <c r="W529" s="21" t="str">
        <f t="shared" si="61"/>
        <v>Dec2022</v>
      </c>
      <c r="X529" s="21" t="str">
        <f t="shared" si="62"/>
        <v>44926P0011</v>
      </c>
      <c r="AA529" s="5"/>
      <c r="AK529" s="3"/>
    </row>
    <row r="530" spans="1:37">
      <c r="A530" s="34">
        <v>44926</v>
      </c>
      <c r="B530" s="25" t="s">
        <v>58</v>
      </c>
      <c r="C530" s="35">
        <v>12</v>
      </c>
      <c r="D530" s="25" t="s">
        <v>71</v>
      </c>
      <c r="E530" s="25" t="s">
        <v>71</v>
      </c>
      <c r="F530" s="36">
        <v>0.45</v>
      </c>
      <c r="G530" s="25" t="s">
        <v>110</v>
      </c>
      <c r="H530" s="25" t="s">
        <v>121</v>
      </c>
      <c r="I530" s="12" t="s">
        <v>123</v>
      </c>
      <c r="J530" s="24">
        <v>95</v>
      </c>
      <c r="K530" s="24">
        <v>119.7</v>
      </c>
      <c r="L530" s="24">
        <v>1140</v>
      </c>
      <c r="M530" s="24">
        <v>1436.4</v>
      </c>
      <c r="N530" s="35">
        <v>31</v>
      </c>
      <c r="O530" s="25" t="s">
        <v>137</v>
      </c>
      <c r="P530" s="12">
        <v>2022</v>
      </c>
      <c r="Q530" s="23">
        <f t="shared" si="56"/>
        <v>646.38000000000011</v>
      </c>
      <c r="R530" s="24">
        <f t="shared" si="57"/>
        <v>24.700000000000003</v>
      </c>
      <c r="S530" s="24">
        <f t="shared" si="58"/>
        <v>296.40000000000003</v>
      </c>
      <c r="T530" s="36">
        <f t="shared" si="59"/>
        <v>0.20634920634920637</v>
      </c>
      <c r="U530" s="25" t="str">
        <f>IF([1]!Tabla1[[#This Row],[Total Buying Value]]&gt;=((2/3)*MAX([1]!Tabla1[Total Buying Value])),"Grande",IF([1]!Tabla1[[#This Row],[Total Buying Value]]&lt;=((1/3)*MAX([1]!Tabla1[Total Buying Value])),"Pequeña","Mediana"))</f>
        <v>Pequeña</v>
      </c>
      <c r="V530" s="12" t="b">
        <f t="shared" si="60"/>
        <v>0</v>
      </c>
      <c r="W530" s="25" t="str">
        <f t="shared" si="61"/>
        <v>Dec2022</v>
      </c>
      <c r="X530" s="25" t="str">
        <f t="shared" si="62"/>
        <v>44926P0033</v>
      </c>
      <c r="AA530" s="5"/>
      <c r="AK530" s="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7EE4A-4DA3-4838-9410-2C245D2768C1}">
  <dimension ref="A1:AP15"/>
  <sheetViews>
    <sheetView workbookViewId="0">
      <selection activeCell="AJ8" sqref="AJ8"/>
    </sheetView>
  </sheetViews>
  <sheetFormatPr baseColWidth="10" defaultRowHeight="14.4"/>
  <cols>
    <col min="1" max="1" width="21.21875" customWidth="1"/>
    <col min="6" max="6" width="20.88671875" bestFit="1" customWidth="1"/>
    <col min="7" max="7" width="8.44140625" bestFit="1" customWidth="1"/>
    <col min="11" max="11" width="20.88671875" bestFit="1" customWidth="1"/>
    <col min="12" max="12" width="8.44140625" bestFit="1" customWidth="1"/>
    <col min="16" max="16" width="20.88671875" bestFit="1" customWidth="1"/>
    <col min="17" max="17" width="6.44140625" bestFit="1" customWidth="1"/>
    <col min="21" max="21" width="20.88671875" bestFit="1" customWidth="1"/>
    <col min="22" max="22" width="9.44140625" bestFit="1" customWidth="1"/>
    <col min="26" max="26" width="20.88671875" bestFit="1" customWidth="1"/>
    <col min="27" max="27" width="9.44140625" bestFit="1" customWidth="1"/>
    <col min="31" max="31" width="20.88671875" bestFit="1" customWidth="1"/>
    <col min="32" max="32" width="7.44140625" bestFit="1" customWidth="1"/>
    <col min="36" max="36" width="20.88671875" bestFit="1" customWidth="1"/>
    <col min="37" max="37" width="8.44140625" bestFit="1" customWidth="1"/>
    <col min="41" max="41" width="20.88671875" bestFit="1" customWidth="1"/>
    <col min="42" max="42" width="9.44140625" bestFit="1" customWidth="1"/>
  </cols>
  <sheetData>
    <row r="1" spans="1:42">
      <c r="A1" s="62" t="s">
        <v>2</v>
      </c>
      <c r="B1" s="62"/>
      <c r="F1" s="62" t="s">
        <v>9</v>
      </c>
      <c r="G1" s="62"/>
      <c r="K1" s="62" t="s">
        <v>10</v>
      </c>
      <c r="L1" s="62"/>
      <c r="P1" s="62" t="s">
        <v>5</v>
      </c>
      <c r="Q1" s="62"/>
      <c r="U1" s="62" t="s">
        <v>11</v>
      </c>
      <c r="V1" s="62"/>
      <c r="Z1" s="62" t="s">
        <v>12</v>
      </c>
      <c r="AA1" s="62"/>
      <c r="AE1" s="62" t="s">
        <v>140</v>
      </c>
      <c r="AF1" s="62"/>
      <c r="AJ1" s="62" t="s">
        <v>141</v>
      </c>
      <c r="AK1" s="62"/>
      <c r="AO1" s="62" t="s">
        <v>142</v>
      </c>
      <c r="AP1" s="62"/>
    </row>
    <row r="2" spans="1:42">
      <c r="A2" t="s">
        <v>160</v>
      </c>
      <c r="B2" t="s">
        <v>161</v>
      </c>
      <c r="F2" t="s">
        <v>160</v>
      </c>
      <c r="G2" t="s">
        <v>161</v>
      </c>
      <c r="K2" t="s">
        <v>160</v>
      </c>
      <c r="L2" t="s">
        <v>161</v>
      </c>
      <c r="P2" t="s">
        <v>160</v>
      </c>
      <c r="Q2" t="s">
        <v>161</v>
      </c>
      <c r="U2" t="s">
        <v>160</v>
      </c>
      <c r="V2" t="s">
        <v>161</v>
      </c>
      <c r="Z2" t="s">
        <v>160</v>
      </c>
      <c r="AA2" t="s">
        <v>161</v>
      </c>
      <c r="AE2" t="s">
        <v>160</v>
      </c>
      <c r="AF2" t="s">
        <v>161</v>
      </c>
      <c r="AJ2" t="s">
        <v>160</v>
      </c>
      <c r="AK2" t="s">
        <v>161</v>
      </c>
      <c r="AO2" t="s">
        <v>160</v>
      </c>
      <c r="AP2" t="s">
        <v>161</v>
      </c>
    </row>
    <row r="3" spans="1:42">
      <c r="A3" t="s">
        <v>147</v>
      </c>
      <c r="B3" s="5">
        <v>8.1361058601134211</v>
      </c>
      <c r="F3" t="s">
        <v>147</v>
      </c>
      <c r="G3" s="5">
        <v>77.661625708884685</v>
      </c>
      <c r="K3" t="s">
        <v>147</v>
      </c>
      <c r="L3" s="5">
        <v>94.045274102079546</v>
      </c>
      <c r="P3" t="s">
        <v>147</v>
      </c>
      <c r="Q3" s="5">
        <v>0.2659357277882799</v>
      </c>
      <c r="U3" t="s">
        <v>147</v>
      </c>
      <c r="V3" s="5">
        <v>633.04347826086962</v>
      </c>
      <c r="Z3" t="s">
        <v>147</v>
      </c>
      <c r="AA3" s="5">
        <v>763.74926275992379</v>
      </c>
      <c r="AE3" t="s">
        <v>147</v>
      </c>
      <c r="AF3" s="5">
        <v>16.489659735349697</v>
      </c>
      <c r="AJ3" t="s">
        <v>147</v>
      </c>
      <c r="AK3" s="5">
        <v>130.7031758034027</v>
      </c>
      <c r="AO3" t="s">
        <v>147</v>
      </c>
      <c r="AP3" s="5">
        <v>0.16848672253690034</v>
      </c>
    </row>
    <row r="4" spans="1:42">
      <c r="A4" t="s">
        <v>148</v>
      </c>
      <c r="B4" s="5">
        <v>0.18917889277139754</v>
      </c>
      <c r="F4" t="s">
        <v>148</v>
      </c>
      <c r="G4" s="5">
        <v>1.8734414107970969</v>
      </c>
      <c r="K4" t="s">
        <v>148</v>
      </c>
      <c r="L4" s="5">
        <v>2.3791777349320422</v>
      </c>
      <c r="P4" t="s">
        <v>148</v>
      </c>
      <c r="Q4" s="5">
        <v>6.5686067973468589E-3</v>
      </c>
      <c r="U4" t="s">
        <v>148</v>
      </c>
      <c r="V4" s="5">
        <v>22.654534931667769</v>
      </c>
      <c r="Z4" t="s">
        <v>148</v>
      </c>
      <c r="AA4" s="5">
        <v>27.938830038526682</v>
      </c>
      <c r="AE4" t="s">
        <v>148</v>
      </c>
      <c r="AF4" s="5">
        <v>0.63994903160814198</v>
      </c>
      <c r="AJ4" t="s">
        <v>148</v>
      </c>
      <c r="AK4" s="5">
        <v>6.407791653316858</v>
      </c>
      <c r="AO4" t="s">
        <v>148</v>
      </c>
      <c r="AP4" s="5">
        <v>3.1599260227492708E-3</v>
      </c>
    </row>
    <row r="5" spans="1:42">
      <c r="A5" t="s">
        <v>149</v>
      </c>
      <c r="B5" s="5">
        <v>8</v>
      </c>
      <c r="F5" t="s">
        <v>149</v>
      </c>
      <c r="G5" s="5">
        <v>75</v>
      </c>
      <c r="K5" t="s">
        <v>149</v>
      </c>
      <c r="L5" s="5">
        <v>85.5</v>
      </c>
      <c r="P5" t="s">
        <v>149</v>
      </c>
      <c r="Q5" s="5">
        <v>0.27</v>
      </c>
      <c r="U5" t="s">
        <v>149</v>
      </c>
      <c r="V5" s="5">
        <v>495</v>
      </c>
      <c r="Z5" t="s">
        <v>149</v>
      </c>
      <c r="AA5" s="5">
        <v>598.5</v>
      </c>
      <c r="AE5" t="s">
        <v>149</v>
      </c>
      <c r="AF5" s="5">
        <v>10.079999999999998</v>
      </c>
      <c r="AJ5" t="s">
        <v>149</v>
      </c>
      <c r="AK5" s="5">
        <v>73.079999999999984</v>
      </c>
      <c r="AO5" t="s">
        <v>149</v>
      </c>
      <c r="AP5" s="5">
        <v>0.15966386554621845</v>
      </c>
    </row>
    <row r="6" spans="1:42">
      <c r="A6" t="s">
        <v>150</v>
      </c>
      <c r="B6" s="5">
        <v>6</v>
      </c>
      <c r="F6" t="s">
        <v>150</v>
      </c>
      <c r="G6" s="5">
        <v>37</v>
      </c>
      <c r="K6" t="s">
        <v>150</v>
      </c>
      <c r="L6" s="5">
        <v>162</v>
      </c>
      <c r="P6" t="s">
        <v>150</v>
      </c>
      <c r="Q6" s="5">
        <v>0.28000000000000003</v>
      </c>
      <c r="U6" t="s">
        <v>150</v>
      </c>
      <c r="V6" s="5">
        <v>360</v>
      </c>
      <c r="Z6" t="s">
        <v>150</v>
      </c>
      <c r="AA6" s="5">
        <v>738.72</v>
      </c>
      <c r="AE6" t="s">
        <v>150</v>
      </c>
      <c r="AF6" s="5">
        <v>42</v>
      </c>
      <c r="AJ6" t="s">
        <v>150</v>
      </c>
      <c r="AK6" s="5">
        <v>91.199999999999974</v>
      </c>
      <c r="AO6" t="s">
        <v>150</v>
      </c>
      <c r="AP6" s="5">
        <v>0.21875000000000003</v>
      </c>
    </row>
    <row r="7" spans="1:42">
      <c r="A7" t="s">
        <v>151</v>
      </c>
      <c r="B7" s="5">
        <v>4.3511145337421437</v>
      </c>
      <c r="F7" t="s">
        <v>151</v>
      </c>
      <c r="G7" s="5">
        <v>43.08915244833323</v>
      </c>
      <c r="K7" t="s">
        <v>151</v>
      </c>
      <c r="L7" s="5">
        <v>54.721087903436967</v>
      </c>
      <c r="P7" t="s">
        <v>151</v>
      </c>
      <c r="Q7" s="5">
        <v>0.15107795633897775</v>
      </c>
      <c r="U7" t="s">
        <v>151</v>
      </c>
      <c r="V7" s="5">
        <v>521.05430342835871</v>
      </c>
      <c r="Z7" t="s">
        <v>151</v>
      </c>
      <c r="AA7" s="5">
        <v>642.59309088611371</v>
      </c>
      <c r="AE7" t="s">
        <v>151</v>
      </c>
      <c r="AF7" s="5">
        <v>14.718827726987266</v>
      </c>
      <c r="AJ7" t="s">
        <v>151</v>
      </c>
      <c r="AK7" s="5">
        <v>147.37920802628773</v>
      </c>
      <c r="AO7" t="s">
        <v>151</v>
      </c>
      <c r="AP7" s="5">
        <v>7.2678298523233223E-2</v>
      </c>
    </row>
    <row r="8" spans="1:42">
      <c r="A8" t="s">
        <v>152</v>
      </c>
      <c r="B8" s="5">
        <v>18.932197685742114</v>
      </c>
      <c r="F8" t="s">
        <v>152</v>
      </c>
      <c r="G8" s="5">
        <v>1856.6750587157017</v>
      </c>
      <c r="K8" t="s">
        <v>152</v>
      </c>
      <c r="L8" s="5">
        <v>2994.3974613356759</v>
      </c>
      <c r="P8" t="s">
        <v>152</v>
      </c>
      <c r="Q8" s="5">
        <v>2.2824548891562071E-2</v>
      </c>
      <c r="U8" t="s">
        <v>152</v>
      </c>
      <c r="V8" s="5">
        <v>271497.5871212121</v>
      </c>
      <c r="Z8" t="s">
        <v>152</v>
      </c>
      <c r="AA8" s="5">
        <v>412925.88045456924</v>
      </c>
      <c r="AE8" t="s">
        <v>152</v>
      </c>
      <c r="AF8" s="5">
        <v>216.64388965672913</v>
      </c>
      <c r="AJ8" t="s">
        <v>152</v>
      </c>
      <c r="AK8" s="5">
        <v>21720.630958455793</v>
      </c>
      <c r="AO8" t="s">
        <v>152</v>
      </c>
      <c r="AP8" s="5">
        <v>5.2821350762322049E-3</v>
      </c>
    </row>
    <row r="9" spans="1:42">
      <c r="A9" t="s">
        <v>153</v>
      </c>
      <c r="B9" s="5">
        <v>-1.1987405657916566</v>
      </c>
      <c r="F9" t="s">
        <v>153</v>
      </c>
      <c r="G9" s="5">
        <v>-1.0383596087589413</v>
      </c>
      <c r="K9" t="s">
        <v>153</v>
      </c>
      <c r="L9" s="5">
        <v>-0.899847145876842</v>
      </c>
      <c r="P9" t="s">
        <v>153</v>
      </c>
      <c r="Q9" s="5">
        <v>-1.0499022287529709</v>
      </c>
      <c r="U9" t="s">
        <v>153</v>
      </c>
      <c r="V9" s="5">
        <v>0.29579065936000237</v>
      </c>
      <c r="Z9" t="s">
        <v>153</v>
      </c>
      <c r="AA9" s="5">
        <v>0.78555005848763404</v>
      </c>
      <c r="AE9" t="s">
        <v>153</v>
      </c>
      <c r="AF9" s="5">
        <v>0.6765767721972713</v>
      </c>
      <c r="AJ9" t="s">
        <v>153</v>
      </c>
      <c r="AK9" s="5">
        <v>5.3226322843892024</v>
      </c>
      <c r="AO9" t="s">
        <v>153</v>
      </c>
      <c r="AP9" s="5">
        <v>-1.4678590695278659</v>
      </c>
    </row>
    <row r="10" spans="1:42">
      <c r="A10" t="s">
        <v>154</v>
      </c>
      <c r="B10" s="5">
        <v>-4.6378338299141496E-3</v>
      </c>
      <c r="F10" t="s">
        <v>154</v>
      </c>
      <c r="G10" s="5">
        <v>4.2682437827263359E-2</v>
      </c>
      <c r="K10" t="s">
        <v>154</v>
      </c>
      <c r="L10" s="5">
        <v>0.2337231862673208</v>
      </c>
      <c r="P10" t="s">
        <v>154</v>
      </c>
      <c r="Q10" s="5">
        <v>2.8657088633635606E-2</v>
      </c>
      <c r="U10" t="s">
        <v>154</v>
      </c>
      <c r="V10" s="5">
        <v>0.96374155492395486</v>
      </c>
      <c r="Z10" t="s">
        <v>154</v>
      </c>
      <c r="AA10" s="5">
        <v>1.0893393549593313</v>
      </c>
      <c r="AE10" t="s">
        <v>154</v>
      </c>
      <c r="AF10" s="5">
        <v>1.222840092808527</v>
      </c>
      <c r="AJ10" t="s">
        <v>154</v>
      </c>
      <c r="AK10" s="5">
        <v>2.1182828914076515</v>
      </c>
      <c r="AO10" t="s">
        <v>154</v>
      </c>
      <c r="AP10" s="5">
        <v>-4.9479563857519816E-2</v>
      </c>
    </row>
    <row r="11" spans="1:42">
      <c r="A11" t="s">
        <v>155</v>
      </c>
      <c r="B11" s="5">
        <v>14</v>
      </c>
      <c r="F11" t="s">
        <v>155</v>
      </c>
      <c r="G11" s="5">
        <v>145</v>
      </c>
      <c r="K11" t="s">
        <v>155</v>
      </c>
      <c r="L11" s="5">
        <v>203.3</v>
      </c>
      <c r="P11" t="s">
        <v>155</v>
      </c>
      <c r="Q11" s="5">
        <v>0.54</v>
      </c>
      <c r="U11" t="s">
        <v>155</v>
      </c>
      <c r="V11" s="5">
        <v>2245</v>
      </c>
      <c r="Z11" t="s">
        <v>155</v>
      </c>
      <c r="AA11" s="5">
        <v>3143.3</v>
      </c>
      <c r="AE11" t="s">
        <v>155</v>
      </c>
      <c r="AF11" s="5">
        <v>58.67</v>
      </c>
      <c r="AJ11" t="s">
        <v>155</v>
      </c>
      <c r="AK11" s="5">
        <v>898.3</v>
      </c>
      <c r="AO11" t="s">
        <v>155</v>
      </c>
      <c r="AP11" s="5">
        <v>0.23218825868364204</v>
      </c>
    </row>
    <row r="12" spans="1:42">
      <c r="A12" t="s">
        <v>156</v>
      </c>
      <c r="B12" s="5">
        <v>1</v>
      </c>
      <c r="F12" t="s">
        <v>156</v>
      </c>
      <c r="G12" s="5">
        <v>5</v>
      </c>
      <c r="K12" t="s">
        <v>156</v>
      </c>
      <c r="L12" s="5">
        <v>6.7</v>
      </c>
      <c r="P12" t="s">
        <v>156</v>
      </c>
      <c r="Q12" s="5">
        <v>0</v>
      </c>
      <c r="U12" t="s">
        <v>156</v>
      </c>
      <c r="V12" s="5">
        <v>5</v>
      </c>
      <c r="Z12" t="s">
        <v>156</v>
      </c>
      <c r="AA12" s="5">
        <v>6.7</v>
      </c>
      <c r="AE12" t="s">
        <v>156</v>
      </c>
      <c r="AF12" s="5">
        <v>1.33</v>
      </c>
      <c r="AJ12" t="s">
        <v>156</v>
      </c>
      <c r="AK12" s="5">
        <v>1.7000000000000002</v>
      </c>
      <c r="AO12" t="s">
        <v>156</v>
      </c>
      <c r="AP12" s="5">
        <v>5.3526027030643651E-2</v>
      </c>
    </row>
    <row r="13" spans="1:42">
      <c r="A13" t="s">
        <v>157</v>
      </c>
      <c r="B13" s="5">
        <v>15</v>
      </c>
      <c r="F13" t="s">
        <v>157</v>
      </c>
      <c r="G13" s="5">
        <v>150</v>
      </c>
      <c r="K13" t="s">
        <v>157</v>
      </c>
      <c r="L13" s="5">
        <v>210</v>
      </c>
      <c r="P13" t="s">
        <v>157</v>
      </c>
      <c r="Q13" s="5">
        <v>0.54</v>
      </c>
      <c r="U13" t="s">
        <v>157</v>
      </c>
      <c r="V13" s="5">
        <v>2250</v>
      </c>
      <c r="Z13" t="s">
        <v>157</v>
      </c>
      <c r="AA13" s="5">
        <v>3150</v>
      </c>
      <c r="AE13" t="s">
        <v>157</v>
      </c>
      <c r="AF13" s="5">
        <v>60</v>
      </c>
      <c r="AJ13" t="s">
        <v>157</v>
      </c>
      <c r="AK13" s="5">
        <v>900</v>
      </c>
      <c r="AO13" t="s">
        <v>157</v>
      </c>
      <c r="AP13" s="5">
        <v>0.2857142857142857</v>
      </c>
    </row>
    <row r="14" spans="1:42">
      <c r="A14" t="s">
        <v>158</v>
      </c>
      <c r="B14" s="5">
        <v>4304</v>
      </c>
      <c r="F14" t="s">
        <v>158</v>
      </c>
      <c r="G14" s="5">
        <v>41083</v>
      </c>
      <c r="K14" t="s">
        <v>158</v>
      </c>
      <c r="L14" s="5">
        <v>49749.950000000077</v>
      </c>
      <c r="P14" t="s">
        <v>158</v>
      </c>
      <c r="Q14" s="5">
        <v>140.68000000000006</v>
      </c>
      <c r="U14" t="s">
        <v>158</v>
      </c>
      <c r="V14" s="5">
        <v>334880</v>
      </c>
      <c r="Z14" t="s">
        <v>158</v>
      </c>
      <c r="AA14" s="5">
        <v>404023.35999999969</v>
      </c>
      <c r="AE14" t="s">
        <v>158</v>
      </c>
      <c r="AF14" s="5">
        <v>8723.0299999999897</v>
      </c>
      <c r="AJ14" t="s">
        <v>158</v>
      </c>
      <c r="AK14" s="5">
        <v>69141.980000000025</v>
      </c>
      <c r="AO14" t="s">
        <v>158</v>
      </c>
      <c r="AP14" s="5">
        <v>89.129476222020273</v>
      </c>
    </row>
    <row r="15" spans="1:42">
      <c r="A15" t="s">
        <v>159</v>
      </c>
      <c r="B15" s="5">
        <v>529</v>
      </c>
      <c r="F15" t="s">
        <v>159</v>
      </c>
      <c r="G15" s="5">
        <v>529</v>
      </c>
      <c r="K15" t="s">
        <v>159</v>
      </c>
      <c r="L15" s="5">
        <v>529</v>
      </c>
      <c r="P15" t="s">
        <v>159</v>
      </c>
      <c r="Q15" s="5">
        <v>529</v>
      </c>
      <c r="U15" t="s">
        <v>159</v>
      </c>
      <c r="V15" s="5">
        <v>529</v>
      </c>
      <c r="Z15" t="s">
        <v>159</v>
      </c>
      <c r="AA15" s="5">
        <v>529</v>
      </c>
      <c r="AE15" t="s">
        <v>159</v>
      </c>
      <c r="AF15" s="5">
        <v>529</v>
      </c>
      <c r="AJ15" t="s">
        <v>159</v>
      </c>
      <c r="AK15" s="5">
        <v>529</v>
      </c>
      <c r="AO15" t="s">
        <v>159</v>
      </c>
      <c r="AP15" s="5">
        <v>529</v>
      </c>
    </row>
  </sheetData>
  <mergeCells count="9">
    <mergeCell ref="AE1:AF1"/>
    <mergeCell ref="AJ1:AK1"/>
    <mergeCell ref="AO1:AP1"/>
    <mergeCell ref="A1:B1"/>
    <mergeCell ref="F1:G1"/>
    <mergeCell ref="K1:L1"/>
    <mergeCell ref="P1:Q1"/>
    <mergeCell ref="U1:V1"/>
    <mergeCell ref="Z1:AA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14C2A-4BD9-40C4-B5A4-E8E5F34BA19E}">
  <dimension ref="A1:AP9"/>
  <sheetViews>
    <sheetView workbookViewId="0">
      <selection activeCell="AA1" sqref="AA1:AD1"/>
    </sheetView>
  </sheetViews>
  <sheetFormatPr baseColWidth="10" defaultRowHeight="14.4"/>
  <cols>
    <col min="1" max="1" width="18.44140625" bestFit="1" customWidth="1"/>
    <col min="2" max="2" width="21.44140625" bestFit="1" customWidth="1"/>
    <col min="3" max="4" width="8.44140625" bestFit="1" customWidth="1"/>
    <col min="5" max="5" width="11.88671875" bestFit="1" customWidth="1"/>
    <col min="6" max="6" width="10.5546875" bestFit="1" customWidth="1"/>
    <col min="7" max="7" width="11.88671875" bestFit="1" customWidth="1"/>
    <col min="8" max="8" width="6" bestFit="1" customWidth="1"/>
    <col min="9" max="9" width="18.44140625" bestFit="1" customWidth="1"/>
    <col min="10" max="10" width="21.44140625" bestFit="1" customWidth="1"/>
    <col min="11" max="14" width="10.5546875" bestFit="1" customWidth="1"/>
    <col min="15" max="15" width="11.88671875" bestFit="1" customWidth="1"/>
    <col min="16" max="18" width="9.6640625" bestFit="1" customWidth="1"/>
    <col min="19" max="19" width="18.44140625" bestFit="1" customWidth="1"/>
    <col min="20" max="20" width="21.44140625" bestFit="1" customWidth="1"/>
    <col min="21" max="21" width="7.44140625" bestFit="1" customWidth="1"/>
    <col min="22" max="25" width="11.88671875" bestFit="1" customWidth="1"/>
    <col min="26" max="26" width="11.88671875" customWidth="1"/>
    <col min="27" max="27" width="18.44140625" bestFit="1" customWidth="1"/>
    <col min="28" max="28" width="21.44140625" bestFit="1" customWidth="1"/>
    <col min="29" max="32" width="10.5546875" bestFit="1" customWidth="1"/>
    <col min="33" max="33" width="11.88671875" bestFit="1" customWidth="1"/>
    <col min="34" max="34" width="7" bestFit="1" customWidth="1"/>
    <col min="35" max="36" width="6" bestFit="1" customWidth="1"/>
    <col min="37" max="37" width="16.5546875" bestFit="1" customWidth="1"/>
    <col min="38" max="38" width="24.44140625" bestFit="1" customWidth="1"/>
    <col min="39" max="39" width="21.44140625" bestFit="1" customWidth="1"/>
    <col min="40" max="41" width="16.5546875" bestFit="1" customWidth="1"/>
    <col min="42" max="43" width="20.44140625" bestFit="1" customWidth="1"/>
    <col min="44" max="46" width="7" bestFit="1" customWidth="1"/>
    <col min="47" max="47" width="16.5546875" bestFit="1" customWidth="1"/>
    <col min="48" max="48" width="18.88671875" bestFit="1" customWidth="1"/>
    <col min="49" max="49" width="20.44140625" bestFit="1" customWidth="1"/>
    <col min="50" max="50" width="18.44140625" bestFit="1" customWidth="1"/>
    <col min="51" max="66" width="7" bestFit="1" customWidth="1"/>
    <col min="67" max="87" width="8" bestFit="1" customWidth="1"/>
    <col min="88" max="88" width="11.88671875" bestFit="1" customWidth="1"/>
    <col min="89" max="89" width="8" bestFit="1" customWidth="1"/>
    <col min="90" max="90" width="11.6640625" bestFit="1" customWidth="1"/>
    <col min="91" max="91" width="9" bestFit="1" customWidth="1"/>
    <col min="92" max="92" width="11.6640625" bestFit="1" customWidth="1"/>
    <col min="93" max="93" width="9" bestFit="1" customWidth="1"/>
    <col min="94" max="94" width="11.6640625" bestFit="1" customWidth="1"/>
    <col min="95" max="95" width="9" bestFit="1" customWidth="1"/>
    <col min="96" max="96" width="11.6640625" bestFit="1" customWidth="1"/>
    <col min="97" max="97" width="10" bestFit="1" customWidth="1"/>
    <col min="98" max="98" width="12.6640625" bestFit="1" customWidth="1"/>
    <col min="99" max="99" width="10" bestFit="1" customWidth="1"/>
    <col min="100" max="100" width="8" bestFit="1" customWidth="1"/>
    <col min="101" max="101" width="12.6640625" bestFit="1" customWidth="1"/>
    <col min="102" max="102" width="10" bestFit="1" customWidth="1"/>
    <col min="103" max="103" width="8" bestFit="1" customWidth="1"/>
    <col min="104" max="104" width="12.6640625" bestFit="1" customWidth="1"/>
    <col min="105" max="105" width="10" bestFit="1" customWidth="1"/>
    <col min="106" max="106" width="12.6640625" bestFit="1" customWidth="1"/>
    <col min="107" max="107" width="10" bestFit="1" customWidth="1"/>
    <col min="108" max="108" width="12.6640625" bestFit="1" customWidth="1"/>
    <col min="109" max="109" width="10" bestFit="1" customWidth="1"/>
    <col min="110" max="110" width="12.6640625" bestFit="1" customWidth="1"/>
    <col min="111" max="111" width="10" bestFit="1" customWidth="1"/>
    <col min="112" max="112" width="12.6640625" bestFit="1" customWidth="1"/>
    <col min="113" max="113" width="10" bestFit="1" customWidth="1"/>
    <col min="114" max="114" width="12.6640625" bestFit="1" customWidth="1"/>
    <col min="115" max="115" width="10" bestFit="1" customWidth="1"/>
    <col min="116" max="116" width="8" bestFit="1" customWidth="1"/>
    <col min="117" max="117" width="12.6640625" bestFit="1" customWidth="1"/>
    <col min="118" max="118" width="10" bestFit="1" customWidth="1"/>
    <col min="119" max="119" width="12.6640625" bestFit="1" customWidth="1"/>
    <col min="120" max="120" width="10" bestFit="1" customWidth="1"/>
    <col min="121" max="121" width="8" bestFit="1" customWidth="1"/>
    <col min="122" max="122" width="12.6640625" bestFit="1" customWidth="1"/>
    <col min="123" max="123" width="10" bestFit="1" customWidth="1"/>
    <col min="124" max="124" width="12.6640625" bestFit="1" customWidth="1"/>
    <col min="125" max="125" width="11.88671875" bestFit="1" customWidth="1"/>
  </cols>
  <sheetData>
    <row r="1" spans="1:42">
      <c r="A1" s="63" t="s">
        <v>198</v>
      </c>
      <c r="B1" s="63"/>
      <c r="C1" s="63"/>
      <c r="D1" s="63"/>
      <c r="I1" s="63" t="s">
        <v>168</v>
      </c>
      <c r="J1" s="63"/>
      <c r="K1" s="63"/>
      <c r="L1" s="63"/>
      <c r="S1" s="63" t="s">
        <v>199</v>
      </c>
      <c r="T1" s="63"/>
      <c r="U1" s="63"/>
      <c r="V1" s="63"/>
      <c r="AA1" s="63" t="s">
        <v>200</v>
      </c>
      <c r="AB1" s="63"/>
      <c r="AC1" s="63"/>
      <c r="AD1" s="63"/>
    </row>
    <row r="2" spans="1:42">
      <c r="AK2" t="s">
        <v>202</v>
      </c>
      <c r="AN2" t="s">
        <v>203</v>
      </c>
    </row>
    <row r="3" spans="1:42">
      <c r="A3" s="8" t="s">
        <v>167</v>
      </c>
      <c r="B3" s="8" t="s">
        <v>164</v>
      </c>
      <c r="I3" s="8" t="s">
        <v>167</v>
      </c>
      <c r="J3" s="8" t="s">
        <v>164</v>
      </c>
      <c r="S3" s="8" t="s">
        <v>167</v>
      </c>
      <c r="T3" s="8" t="s">
        <v>164</v>
      </c>
      <c r="AA3" s="8" t="s">
        <v>167</v>
      </c>
      <c r="AB3" s="8" t="s">
        <v>164</v>
      </c>
      <c r="AK3" s="8" t="s">
        <v>162</v>
      </c>
      <c r="AL3" t="s">
        <v>201</v>
      </c>
      <c r="AO3" s="8" t="s">
        <v>162</v>
      </c>
      <c r="AP3" t="s">
        <v>197</v>
      </c>
    </row>
    <row r="4" spans="1:42">
      <c r="A4" s="8" t="s">
        <v>162</v>
      </c>
      <c r="B4" t="s">
        <v>165</v>
      </c>
      <c r="C4" t="s">
        <v>149</v>
      </c>
      <c r="D4" t="s">
        <v>166</v>
      </c>
      <c r="E4" t="s">
        <v>163</v>
      </c>
      <c r="I4" s="8" t="s">
        <v>162</v>
      </c>
      <c r="J4" t="s">
        <v>119</v>
      </c>
      <c r="K4" t="s">
        <v>120</v>
      </c>
      <c r="L4" t="s">
        <v>117</v>
      </c>
      <c r="M4" t="s">
        <v>121</v>
      </c>
      <c r="N4" t="s">
        <v>118</v>
      </c>
      <c r="O4" t="s">
        <v>163</v>
      </c>
      <c r="S4" s="8" t="s">
        <v>162</v>
      </c>
      <c r="T4" t="s">
        <v>138</v>
      </c>
      <c r="U4" t="s">
        <v>71</v>
      </c>
      <c r="V4" t="s">
        <v>163</v>
      </c>
      <c r="AA4" s="8" t="s">
        <v>162</v>
      </c>
      <c r="AB4" t="s">
        <v>119</v>
      </c>
      <c r="AC4" t="s">
        <v>120</v>
      </c>
      <c r="AD4" t="s">
        <v>117</v>
      </c>
      <c r="AE4" t="s">
        <v>121</v>
      </c>
      <c r="AF4" t="s">
        <v>118</v>
      </c>
      <c r="AG4" t="s">
        <v>163</v>
      </c>
      <c r="AK4" s="9" t="s">
        <v>119</v>
      </c>
      <c r="AL4" s="10">
        <v>0.19281663516068054</v>
      </c>
      <c r="AO4" s="9" t="s">
        <v>119</v>
      </c>
      <c r="AP4" s="10">
        <v>0.16575021726060943</v>
      </c>
    </row>
    <row r="5" spans="1:42">
      <c r="A5" s="9" t="s">
        <v>70</v>
      </c>
      <c r="B5" s="10">
        <v>7.3179658378450016E-2</v>
      </c>
      <c r="C5" s="10">
        <v>0.27310513481175219</v>
      </c>
      <c r="D5" s="10">
        <v>0.65371520680979789</v>
      </c>
      <c r="E5" s="10">
        <v>1</v>
      </c>
      <c r="I5" s="9" t="s">
        <v>138</v>
      </c>
      <c r="J5" s="10">
        <v>0.13961221760855794</v>
      </c>
      <c r="K5" s="10">
        <v>0.25201939252495581</v>
      </c>
      <c r="L5" s="10">
        <v>0.12119136213077125</v>
      </c>
      <c r="M5" s="10">
        <v>0.24820394388835787</v>
      </c>
      <c r="N5" s="10">
        <v>0.2389730838473571</v>
      </c>
      <c r="O5" s="10">
        <v>1</v>
      </c>
      <c r="S5" s="9" t="s">
        <v>70</v>
      </c>
      <c r="T5" s="10">
        <v>0.52163405340579605</v>
      </c>
      <c r="U5" s="10">
        <v>0.47836594659420406</v>
      </c>
      <c r="V5" s="10">
        <v>1</v>
      </c>
      <c r="AA5" s="9" t="s">
        <v>70</v>
      </c>
      <c r="AB5" s="10">
        <v>0.12981094475181587</v>
      </c>
      <c r="AC5" s="10">
        <v>0.28716662779480628</v>
      </c>
      <c r="AD5" s="10">
        <v>8.5349908846637373E-2</v>
      </c>
      <c r="AE5" s="10">
        <v>0.25573313938805114</v>
      </c>
      <c r="AF5" s="10">
        <v>0.24193937921868941</v>
      </c>
      <c r="AG5" s="10">
        <v>1</v>
      </c>
      <c r="AK5" s="9" t="s">
        <v>120</v>
      </c>
      <c r="AL5" s="10">
        <v>0.22306238185255198</v>
      </c>
      <c r="AO5" s="9" t="s">
        <v>120</v>
      </c>
      <c r="AP5" s="10">
        <v>0.25346016525183684</v>
      </c>
    </row>
    <row r="6" spans="1:42">
      <c r="A6" s="9" t="s">
        <v>71</v>
      </c>
      <c r="B6" s="10">
        <v>3.7876563350869155E-2</v>
      </c>
      <c r="C6" s="10">
        <v>0.33519034062421166</v>
      </c>
      <c r="D6" s="10">
        <v>0.6269330960249192</v>
      </c>
      <c r="E6" s="10">
        <v>1</v>
      </c>
      <c r="I6" s="9" t="s">
        <v>71</v>
      </c>
      <c r="J6" s="10">
        <v>0.14943076942135453</v>
      </c>
      <c r="K6" s="10">
        <v>0.25566944689747356</v>
      </c>
      <c r="L6" s="10">
        <v>8.7400298374865709E-2</v>
      </c>
      <c r="M6" s="10">
        <v>0.26088953228058559</v>
      </c>
      <c r="N6" s="10">
        <v>0.2466099530257205</v>
      </c>
      <c r="O6" s="10">
        <v>1</v>
      </c>
      <c r="S6" s="9" t="s">
        <v>71</v>
      </c>
      <c r="T6" s="10">
        <v>0.50292401079399551</v>
      </c>
      <c r="U6" s="10">
        <v>0.49707598920600443</v>
      </c>
      <c r="V6" s="10">
        <v>1</v>
      </c>
      <c r="AA6" s="9" t="s">
        <v>71</v>
      </c>
      <c r="AB6" s="10">
        <v>0.18281621473593523</v>
      </c>
      <c r="AC6" s="10">
        <v>0.19201206567591311</v>
      </c>
      <c r="AD6" s="10">
        <v>0.14518202613600237</v>
      </c>
      <c r="AE6" s="10">
        <v>0.28206620203262028</v>
      </c>
      <c r="AF6" s="10">
        <v>0.19792349141952917</v>
      </c>
      <c r="AG6" s="10">
        <v>1</v>
      </c>
      <c r="AK6" s="9" t="s">
        <v>117</v>
      </c>
      <c r="AL6" s="10">
        <v>0.10396975425330812</v>
      </c>
      <c r="AO6" s="9" t="s">
        <v>117</v>
      </c>
      <c r="AP6" s="10">
        <v>9.113965005521793E-2</v>
      </c>
    </row>
    <row r="7" spans="1:42">
      <c r="A7" s="9" t="s">
        <v>68</v>
      </c>
      <c r="B7" s="10">
        <v>2.5495758670506678E-2</v>
      </c>
      <c r="C7" s="10">
        <v>0.39340275110225836</v>
      </c>
      <c r="D7" s="10">
        <v>0.58110149022723501</v>
      </c>
      <c r="E7" s="10">
        <v>1</v>
      </c>
      <c r="I7" s="9" t="s">
        <v>163</v>
      </c>
      <c r="J7" s="10">
        <v>0.14442672888453584</v>
      </c>
      <c r="K7" s="10">
        <v>0.25380919088519016</v>
      </c>
      <c r="L7" s="10">
        <v>0.10462196772496245</v>
      </c>
      <c r="M7" s="10">
        <v>0.25442430199424432</v>
      </c>
      <c r="N7" s="10">
        <v>0.24271781051106722</v>
      </c>
      <c r="O7" s="10">
        <v>1</v>
      </c>
      <c r="S7" s="9" t="s">
        <v>68</v>
      </c>
      <c r="T7" s="10">
        <v>0.48299533238269593</v>
      </c>
      <c r="U7" s="10">
        <v>0.51700466761730413</v>
      </c>
      <c r="V7" s="10">
        <v>1</v>
      </c>
      <c r="AA7" s="9" t="s">
        <v>68</v>
      </c>
      <c r="AB7" s="10">
        <v>0.11405400644959408</v>
      </c>
      <c r="AC7" s="10">
        <v>0.26933519713234783</v>
      </c>
      <c r="AD7" s="10">
        <v>8.5532072770608439E-2</v>
      </c>
      <c r="AE7" s="10">
        <v>0.1923897788362624</v>
      </c>
      <c r="AF7" s="10">
        <v>0.33868894481118728</v>
      </c>
      <c r="AG7" s="10">
        <v>1</v>
      </c>
      <c r="AK7" s="9" t="s">
        <v>121</v>
      </c>
      <c r="AL7" s="10">
        <v>0.28166351606805295</v>
      </c>
      <c r="AO7" s="9" t="s">
        <v>121</v>
      </c>
      <c r="AP7" s="10">
        <v>0.28710342413615153</v>
      </c>
    </row>
    <row r="8" spans="1:42">
      <c r="A8" s="9" t="s">
        <v>163</v>
      </c>
      <c r="B8" s="10">
        <v>5.4464017374104709E-2</v>
      </c>
      <c r="C8" s="10">
        <v>0.31164424275960861</v>
      </c>
      <c r="D8" s="10">
        <v>0.63389173986628677</v>
      </c>
      <c r="E8" s="10">
        <v>1</v>
      </c>
      <c r="S8" s="9" t="s">
        <v>163</v>
      </c>
      <c r="T8" s="10">
        <v>0.50965158938173305</v>
      </c>
      <c r="U8" s="10">
        <v>0.49034841061826689</v>
      </c>
      <c r="V8" s="10">
        <v>1</v>
      </c>
      <c r="AA8" s="9" t="s">
        <v>163</v>
      </c>
      <c r="AB8" s="10">
        <v>0.14442672888453589</v>
      </c>
      <c r="AC8" s="10">
        <v>0.25380919088519016</v>
      </c>
      <c r="AD8" s="10">
        <v>0.10462196772496243</v>
      </c>
      <c r="AE8" s="10">
        <v>0.25442430199424432</v>
      </c>
      <c r="AF8" s="10">
        <v>0.24271781051106717</v>
      </c>
      <c r="AG8" s="10">
        <v>1</v>
      </c>
      <c r="AK8" s="9" t="s">
        <v>118</v>
      </c>
      <c r="AL8" s="10">
        <v>0.19848771266540643</v>
      </c>
      <c r="AO8" s="9" t="s">
        <v>118</v>
      </c>
      <c r="AP8" s="10">
        <v>0.20254654329618432</v>
      </c>
    </row>
    <row r="9" spans="1:42">
      <c r="AK9" s="9" t="s">
        <v>163</v>
      </c>
      <c r="AL9" s="10">
        <v>1</v>
      </c>
      <c r="AO9" s="9" t="s">
        <v>163</v>
      </c>
      <c r="AP9" s="10">
        <v>1</v>
      </c>
    </row>
  </sheetData>
  <mergeCells count="4">
    <mergeCell ref="A1:D1"/>
    <mergeCell ref="I1:L1"/>
    <mergeCell ref="S1:V1"/>
    <mergeCell ref="AA1:AD1"/>
  </mergeCells>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3D2D-2821-424F-A1C4-D7A8593AE85A}">
  <dimension ref="A1:AP100"/>
  <sheetViews>
    <sheetView workbookViewId="0">
      <selection activeCell="Y1" sqref="Y1:AB1"/>
    </sheetView>
  </sheetViews>
  <sheetFormatPr baseColWidth="10" defaultRowHeight="14.4"/>
  <cols>
    <col min="1" max="1" width="18.44140625" bestFit="1" customWidth="1"/>
    <col min="2" max="2" width="21.21875" bestFit="1" customWidth="1"/>
    <col min="3" max="3" width="21.44140625" bestFit="1" customWidth="1"/>
    <col min="4" max="6" width="10.5546875" bestFit="1" customWidth="1"/>
    <col min="7" max="8" width="11.88671875" bestFit="1" customWidth="1"/>
    <col min="9" max="9" width="24.44140625" bestFit="1" customWidth="1"/>
    <col min="10" max="10" width="24.6640625" bestFit="1" customWidth="1"/>
    <col min="11" max="11" width="18.44140625" bestFit="1" customWidth="1"/>
    <col min="12" max="12" width="21.44140625" bestFit="1" customWidth="1"/>
    <col min="13" max="13" width="7" customWidth="1"/>
    <col min="14" max="14" width="11.88671875" bestFit="1" customWidth="1"/>
    <col min="15" max="17" width="7" bestFit="1" customWidth="1"/>
    <col min="18" max="18" width="18.44140625" bestFit="1" customWidth="1"/>
    <col min="19" max="19" width="21.44140625" bestFit="1" customWidth="1"/>
    <col min="20" max="20" width="7" bestFit="1" customWidth="1"/>
    <col min="21" max="21" width="11.88671875" bestFit="1" customWidth="1"/>
    <col min="22" max="24" width="7" bestFit="1" customWidth="1"/>
    <col min="25" max="25" width="18.44140625" bestFit="1" customWidth="1"/>
    <col min="26" max="26" width="21.44140625" bestFit="1" customWidth="1"/>
    <col min="27" max="27" width="7" bestFit="1" customWidth="1"/>
    <col min="28" max="28" width="11.88671875" bestFit="1" customWidth="1"/>
    <col min="29" max="37" width="7" bestFit="1" customWidth="1"/>
    <col min="38" max="58" width="8" bestFit="1" customWidth="1"/>
    <col min="59" max="59" width="11.88671875" bestFit="1" customWidth="1"/>
    <col min="60" max="66" width="6" bestFit="1" customWidth="1"/>
    <col min="67" max="67" width="11.88671875" bestFit="1" customWidth="1"/>
  </cols>
  <sheetData>
    <row r="1" spans="1:42">
      <c r="A1" s="63" t="s">
        <v>193</v>
      </c>
      <c r="B1" s="63"/>
      <c r="C1" s="63"/>
      <c r="D1" s="63"/>
      <c r="K1" s="63" t="s">
        <v>194</v>
      </c>
      <c r="L1" s="63"/>
      <c r="M1" s="63"/>
      <c r="N1" s="63"/>
      <c r="R1" s="63" t="s">
        <v>195</v>
      </c>
      <c r="S1" s="63"/>
      <c r="T1" s="63"/>
      <c r="U1" s="63"/>
      <c r="Y1" s="63" t="s">
        <v>196</v>
      </c>
      <c r="Z1" s="63"/>
      <c r="AA1" s="63"/>
      <c r="AB1" s="63"/>
      <c r="AF1" s="64" t="s">
        <v>196</v>
      </c>
      <c r="AG1" s="64"/>
      <c r="AH1" s="64"/>
      <c r="AI1" s="64"/>
      <c r="AM1" s="64"/>
      <c r="AN1" s="64"/>
      <c r="AO1" s="64"/>
      <c r="AP1" s="64"/>
    </row>
    <row r="3" spans="1:42">
      <c r="A3" s="8" t="s">
        <v>167</v>
      </c>
      <c r="B3" s="8" t="s">
        <v>164</v>
      </c>
      <c r="K3" s="8" t="s">
        <v>167</v>
      </c>
      <c r="L3" s="8" t="s">
        <v>164</v>
      </c>
      <c r="R3" s="8" t="s">
        <v>167</v>
      </c>
      <c r="S3" s="8" t="s">
        <v>164</v>
      </c>
      <c r="Y3" s="8" t="s">
        <v>167</v>
      </c>
      <c r="Z3" s="8" t="s">
        <v>164</v>
      </c>
    </row>
    <row r="4" spans="1:42">
      <c r="A4" s="8" t="s">
        <v>162</v>
      </c>
      <c r="B4" t="s">
        <v>119</v>
      </c>
      <c r="C4" t="s">
        <v>120</v>
      </c>
      <c r="D4" t="s">
        <v>117</v>
      </c>
      <c r="E4" t="s">
        <v>121</v>
      </c>
      <c r="F4" t="s">
        <v>118</v>
      </c>
      <c r="G4" t="s">
        <v>163</v>
      </c>
      <c r="K4" s="8" t="s">
        <v>162</v>
      </c>
      <c r="L4">
        <v>2021</v>
      </c>
      <c r="M4">
        <v>2022</v>
      </c>
      <c r="N4" t="s">
        <v>163</v>
      </c>
      <c r="R4" s="8" t="s">
        <v>162</v>
      </c>
      <c r="S4">
        <v>2021</v>
      </c>
      <c r="T4">
        <v>2022</v>
      </c>
      <c r="U4" t="s">
        <v>163</v>
      </c>
      <c r="Y4" s="8" t="s">
        <v>162</v>
      </c>
      <c r="Z4">
        <v>2021</v>
      </c>
      <c r="AA4">
        <v>2022</v>
      </c>
      <c r="AB4" t="s">
        <v>163</v>
      </c>
    </row>
    <row r="5" spans="1:42">
      <c r="A5" s="9" t="s">
        <v>169</v>
      </c>
      <c r="B5" s="10">
        <v>2.7552346852672979E-2</v>
      </c>
      <c r="C5" s="10">
        <v>0.33605262214808612</v>
      </c>
      <c r="D5" s="10">
        <v>9.3821979976738315E-2</v>
      </c>
      <c r="E5" s="10">
        <v>0.36773928709890757</v>
      </c>
      <c r="F5" s="10">
        <v>0.17483376392359495</v>
      </c>
      <c r="G5" s="10">
        <v>1</v>
      </c>
      <c r="K5" s="9" t="s">
        <v>119</v>
      </c>
      <c r="L5" s="10">
        <v>0.35957420175346366</v>
      </c>
      <c r="M5" s="10">
        <v>0.64042579824653634</v>
      </c>
      <c r="N5" s="10">
        <v>1</v>
      </c>
      <c r="R5" s="9" t="s">
        <v>138</v>
      </c>
      <c r="S5" s="10">
        <v>0.43253253844110623</v>
      </c>
      <c r="T5" s="10">
        <v>0.56746746155889372</v>
      </c>
      <c r="U5" s="10">
        <v>1</v>
      </c>
      <c r="Y5" s="9" t="s">
        <v>165</v>
      </c>
      <c r="Z5" s="10">
        <v>0.56036380535085972</v>
      </c>
      <c r="AA5" s="10">
        <v>0.43963619464914022</v>
      </c>
      <c r="AB5" s="10">
        <v>1</v>
      </c>
    </row>
    <row r="6" spans="1:42">
      <c r="A6" s="9" t="s">
        <v>170</v>
      </c>
      <c r="B6" s="10">
        <v>0.29280686633627817</v>
      </c>
      <c r="C6" s="10">
        <v>0.31129246570423036</v>
      </c>
      <c r="D6" s="10">
        <v>0</v>
      </c>
      <c r="E6" s="10">
        <v>0.15748222365869421</v>
      </c>
      <c r="F6" s="10">
        <v>0.23841844430079717</v>
      </c>
      <c r="G6" s="10">
        <v>1</v>
      </c>
      <c r="K6" s="9" t="s">
        <v>120</v>
      </c>
      <c r="L6" s="10">
        <v>0.39408349369503559</v>
      </c>
      <c r="M6" s="10">
        <v>0.60591650630496441</v>
      </c>
      <c r="N6" s="10">
        <v>1</v>
      </c>
      <c r="R6" s="9" t="s">
        <v>71</v>
      </c>
      <c r="S6" s="10">
        <v>0.45150464581110122</v>
      </c>
      <c r="T6" s="10">
        <v>0.54849535418889872</v>
      </c>
      <c r="U6" s="10">
        <v>1</v>
      </c>
      <c r="Y6" s="9" t="s">
        <v>149</v>
      </c>
      <c r="Z6" s="10">
        <v>0.36929138608761025</v>
      </c>
      <c r="AA6" s="10">
        <v>0.63070861391238975</v>
      </c>
      <c r="AB6" s="10">
        <v>1</v>
      </c>
    </row>
    <row r="7" spans="1:42">
      <c r="A7" s="9" t="s">
        <v>171</v>
      </c>
      <c r="B7" s="10">
        <v>0.17047953523484427</v>
      </c>
      <c r="C7" s="10">
        <v>0.12356976400695832</v>
      </c>
      <c r="D7" s="10">
        <v>0.36981652279515542</v>
      </c>
      <c r="E7" s="10">
        <v>0.26933403354449076</v>
      </c>
      <c r="F7" s="10">
        <v>6.6800144418551213E-2</v>
      </c>
      <c r="G7" s="10">
        <v>1</v>
      </c>
      <c r="K7" s="9" t="s">
        <v>117</v>
      </c>
      <c r="L7" s="10">
        <v>0.70506803506332105</v>
      </c>
      <c r="M7" s="10">
        <v>0.29493196493667895</v>
      </c>
      <c r="N7" s="10">
        <v>1</v>
      </c>
      <c r="R7" s="9" t="s">
        <v>163</v>
      </c>
      <c r="S7" s="10">
        <v>0.44183548113606236</v>
      </c>
      <c r="T7" s="10">
        <v>0.55816451886393748</v>
      </c>
      <c r="U7" s="10">
        <v>1</v>
      </c>
      <c r="Y7" s="9" t="s">
        <v>166</v>
      </c>
      <c r="Z7" s="10">
        <v>0.4673168367727597</v>
      </c>
      <c r="AA7" s="10">
        <v>0.5326831632272403</v>
      </c>
      <c r="AB7" s="10">
        <v>1</v>
      </c>
    </row>
    <row r="8" spans="1:42">
      <c r="A8" s="9" t="s">
        <v>172</v>
      </c>
      <c r="B8" s="10">
        <v>9.8529798175698541E-2</v>
      </c>
      <c r="C8" s="10">
        <v>0.27312220818057825</v>
      </c>
      <c r="D8" s="10">
        <v>0.12977064851540898</v>
      </c>
      <c r="E8" s="10">
        <v>0.39236245792720315</v>
      </c>
      <c r="F8" s="10">
        <v>0.10621488720111108</v>
      </c>
      <c r="G8" s="10">
        <v>1</v>
      </c>
      <c r="K8" s="9" t="s">
        <v>121</v>
      </c>
      <c r="L8" s="10">
        <v>0.37529645167525044</v>
      </c>
      <c r="M8" s="10">
        <v>0.62470354832474961</v>
      </c>
      <c r="N8" s="10">
        <v>1</v>
      </c>
      <c r="Y8" s="9" t="s">
        <v>163</v>
      </c>
      <c r="Z8" s="10">
        <v>0.44183548113606236</v>
      </c>
      <c r="AA8" s="10">
        <v>0.5581645188639377</v>
      </c>
      <c r="AB8" s="10">
        <v>1</v>
      </c>
    </row>
    <row r="9" spans="1:42">
      <c r="A9" s="9" t="s">
        <v>173</v>
      </c>
      <c r="B9" s="10">
        <v>3.2117021535213092E-2</v>
      </c>
      <c r="C9" s="10">
        <v>0.40470642166787629</v>
      </c>
      <c r="D9" s="10">
        <v>9.2405894140241099E-2</v>
      </c>
      <c r="E9" s="10">
        <v>9.1728686181832039E-2</v>
      </c>
      <c r="F9" s="10">
        <v>0.37904197647483739</v>
      </c>
      <c r="G9" s="10">
        <v>1</v>
      </c>
      <c r="K9" s="9" t="s">
        <v>118</v>
      </c>
      <c r="L9" s="10">
        <v>0.49700184543072662</v>
      </c>
      <c r="M9" s="10">
        <v>0.50299815456927344</v>
      </c>
      <c r="N9" s="10">
        <v>1</v>
      </c>
    </row>
    <row r="10" spans="1:42">
      <c r="A10" s="9" t="s">
        <v>174</v>
      </c>
      <c r="B10" s="10">
        <v>0.13434224560789237</v>
      </c>
      <c r="C10" s="10">
        <v>0.19012420125076593</v>
      </c>
      <c r="D10" s="10">
        <v>0</v>
      </c>
      <c r="E10" s="10">
        <v>0.29572606345902591</v>
      </c>
      <c r="F10" s="10">
        <v>0.37980748968231581</v>
      </c>
      <c r="G10" s="10">
        <v>1</v>
      </c>
      <c r="K10" s="9" t="s">
        <v>163</v>
      </c>
      <c r="L10" s="10">
        <v>0.4418354811360623</v>
      </c>
      <c r="M10" s="10">
        <v>0.5581645188639377</v>
      </c>
      <c r="N10" s="10">
        <v>1</v>
      </c>
    </row>
    <row r="11" spans="1:42">
      <c r="A11" s="9" t="s">
        <v>175</v>
      </c>
      <c r="B11" s="10">
        <v>0.1357561568673534</v>
      </c>
      <c r="C11" s="10">
        <v>0.16646252999905087</v>
      </c>
      <c r="D11" s="10">
        <v>5.480956534708508E-2</v>
      </c>
      <c r="E11" s="10">
        <v>0.49277536981880793</v>
      </c>
      <c r="F11" s="10">
        <v>0.15019637796770272</v>
      </c>
      <c r="G11" s="10">
        <v>1</v>
      </c>
    </row>
    <row r="12" spans="1:42">
      <c r="A12" s="9" t="s">
        <v>176</v>
      </c>
      <c r="B12" s="10">
        <v>0.46131796484579563</v>
      </c>
      <c r="C12" s="10">
        <v>0.28844669509917575</v>
      </c>
      <c r="D12" s="10">
        <v>0</v>
      </c>
      <c r="E12" s="10">
        <v>0.16505888798418755</v>
      </c>
      <c r="F12" s="10">
        <v>8.5176452070841152E-2</v>
      </c>
      <c r="G12" s="10">
        <v>1</v>
      </c>
    </row>
    <row r="13" spans="1:42">
      <c r="A13" s="9" t="s">
        <v>177</v>
      </c>
      <c r="B13" s="10">
        <v>0.15671685426107293</v>
      </c>
      <c r="C13" s="10">
        <v>7.2854845782780273E-2</v>
      </c>
      <c r="D13" s="10">
        <v>0.11825756468352583</v>
      </c>
      <c r="E13" s="10">
        <v>0.12445548896360177</v>
      </c>
      <c r="F13" s="10">
        <v>0.52771524630901911</v>
      </c>
      <c r="G13" s="10">
        <v>1</v>
      </c>
    </row>
    <row r="14" spans="1:42">
      <c r="A14" s="9" t="s">
        <v>178</v>
      </c>
      <c r="B14" s="10">
        <v>7.2203608643531203E-2</v>
      </c>
      <c r="C14" s="10">
        <v>0.37243063087590184</v>
      </c>
      <c r="D14" s="10">
        <v>7.6869200943218086E-2</v>
      </c>
      <c r="E14" s="10">
        <v>0.2799201689712863</v>
      </c>
      <c r="F14" s="10">
        <v>0.19857639056606258</v>
      </c>
      <c r="G14" s="10">
        <v>1</v>
      </c>
    </row>
    <row r="15" spans="1:42">
      <c r="A15" s="9" t="s">
        <v>179</v>
      </c>
      <c r="B15" s="10">
        <v>0.26139711145097988</v>
      </c>
      <c r="C15" s="10">
        <v>9.0061854427375659E-2</v>
      </c>
      <c r="D15" s="10">
        <v>9.3843939998945289E-2</v>
      </c>
      <c r="E15" s="10">
        <v>0.19796053672465361</v>
      </c>
      <c r="F15" s="10">
        <v>0.35673655739804561</v>
      </c>
      <c r="G15" s="10">
        <v>1</v>
      </c>
    </row>
    <row r="16" spans="1:42">
      <c r="A16" s="9" t="s">
        <v>180</v>
      </c>
      <c r="B16" s="10">
        <v>0.15387416012974545</v>
      </c>
      <c r="C16" s="10">
        <v>0.20128200884828829</v>
      </c>
      <c r="D16" s="10">
        <v>6.8476777840296857E-3</v>
      </c>
      <c r="E16" s="10">
        <v>0.37800505301250015</v>
      </c>
      <c r="F16" s="10">
        <v>0.25999110022543642</v>
      </c>
      <c r="G16" s="10">
        <v>1</v>
      </c>
    </row>
    <row r="17" spans="1:7">
      <c r="A17" s="9" t="s">
        <v>181</v>
      </c>
      <c r="B17" s="10">
        <v>0.11772230982060518</v>
      </c>
      <c r="C17" s="10">
        <v>0.18475655913551964</v>
      </c>
      <c r="D17" s="10">
        <v>0.35787079734362026</v>
      </c>
      <c r="E17" s="10">
        <v>0.18900425430636958</v>
      </c>
      <c r="F17" s="10">
        <v>0.15064607939388527</v>
      </c>
      <c r="G17" s="10">
        <v>1</v>
      </c>
    </row>
    <row r="18" spans="1:7">
      <c r="A18" s="9" t="s">
        <v>182</v>
      </c>
      <c r="B18" s="10">
        <v>0.20053697604904286</v>
      </c>
      <c r="C18" s="10">
        <v>0.21014321896605487</v>
      </c>
      <c r="D18" s="10">
        <v>8.3375799569506442E-2</v>
      </c>
      <c r="E18" s="10">
        <v>6.9704206819443712E-2</v>
      </c>
      <c r="F18" s="10">
        <v>0.43623979859595213</v>
      </c>
      <c r="G18" s="10">
        <v>1</v>
      </c>
    </row>
    <row r="19" spans="1:7">
      <c r="A19" s="9" t="s">
        <v>183</v>
      </c>
      <c r="B19" s="10">
        <v>0.14836971028854137</v>
      </c>
      <c r="C19" s="10">
        <v>0.1945231626559992</v>
      </c>
      <c r="D19" s="10">
        <v>0.26443712314291046</v>
      </c>
      <c r="E19" s="10">
        <v>0.14315175936726404</v>
      </c>
      <c r="F19" s="10">
        <v>0.24951824454528498</v>
      </c>
      <c r="G19" s="10">
        <v>1</v>
      </c>
    </row>
    <row r="20" spans="1:7">
      <c r="A20" s="9" t="s">
        <v>184</v>
      </c>
      <c r="B20" s="10">
        <v>6.5876982731117528E-2</v>
      </c>
      <c r="C20" s="10">
        <v>5.2060240668177327E-2</v>
      </c>
      <c r="D20" s="10">
        <v>0</v>
      </c>
      <c r="E20" s="10">
        <v>0.77908755511563044</v>
      </c>
      <c r="F20" s="10">
        <v>0.10297522148507481</v>
      </c>
      <c r="G20" s="10">
        <v>1</v>
      </c>
    </row>
    <row r="21" spans="1:7">
      <c r="A21" s="9" t="s">
        <v>185</v>
      </c>
      <c r="B21" s="10">
        <v>0.18222276306868557</v>
      </c>
      <c r="C21" s="10">
        <v>0.28625071710446254</v>
      </c>
      <c r="D21" s="10">
        <v>9.5596543991099278E-2</v>
      </c>
      <c r="E21" s="10">
        <v>8.5461467586878281E-2</v>
      </c>
      <c r="F21" s="10">
        <v>0.35046850824887432</v>
      </c>
      <c r="G21" s="10">
        <v>1</v>
      </c>
    </row>
    <row r="22" spans="1:7">
      <c r="A22" s="9" t="s">
        <v>186</v>
      </c>
      <c r="B22" s="10">
        <v>0.19946258337224304</v>
      </c>
      <c r="C22" s="10">
        <v>0.26840219048296377</v>
      </c>
      <c r="D22" s="10">
        <v>0.18127452465839411</v>
      </c>
      <c r="E22" s="10">
        <v>0.17520153123540885</v>
      </c>
      <c r="F22" s="10">
        <v>0.17565917025099023</v>
      </c>
      <c r="G22" s="10">
        <v>1</v>
      </c>
    </row>
    <row r="23" spans="1:7">
      <c r="A23" s="9" t="s">
        <v>187</v>
      </c>
      <c r="B23" s="10">
        <v>0.15160098522167487</v>
      </c>
      <c r="C23" s="10">
        <v>0.27084902926687915</v>
      </c>
      <c r="D23" s="10">
        <v>0</v>
      </c>
      <c r="E23" s="10">
        <v>7.9107505070993858E-2</v>
      </c>
      <c r="F23" s="10">
        <v>0.49844248044045208</v>
      </c>
      <c r="G23" s="10">
        <v>1</v>
      </c>
    </row>
    <row r="24" spans="1:7">
      <c r="A24" s="9" t="s">
        <v>188</v>
      </c>
      <c r="B24" s="10">
        <v>3.2771389216337155E-2</v>
      </c>
      <c r="C24" s="10">
        <v>0.45851256144635483</v>
      </c>
      <c r="D24" s="10">
        <v>4.7676670338582521E-2</v>
      </c>
      <c r="E24" s="10">
        <v>0.26193939683724826</v>
      </c>
      <c r="F24" s="10">
        <v>0.19909998216147723</v>
      </c>
      <c r="G24" s="10">
        <v>1</v>
      </c>
    </row>
    <row r="25" spans="1:7">
      <c r="A25" s="9" t="s">
        <v>189</v>
      </c>
      <c r="B25" s="10">
        <v>3.2691197889472084E-2</v>
      </c>
      <c r="C25" s="10">
        <v>0.3217455824562368</v>
      </c>
      <c r="D25" s="10">
        <v>0.23928110143175138</v>
      </c>
      <c r="E25" s="10">
        <v>0.34989145071312766</v>
      </c>
      <c r="F25" s="10">
        <v>5.6390667509412198E-2</v>
      </c>
      <c r="G25" s="10">
        <v>1</v>
      </c>
    </row>
    <row r="26" spans="1:7">
      <c r="A26" s="9" t="s">
        <v>190</v>
      </c>
      <c r="B26" s="10">
        <v>0.37338040093277025</v>
      </c>
      <c r="C26" s="10">
        <v>0.2966645047257388</v>
      </c>
      <c r="D26" s="10">
        <v>8.983112105713964E-2</v>
      </c>
      <c r="E26" s="10">
        <v>1.0199080102386874E-2</v>
      </c>
      <c r="F26" s="10">
        <v>0.22992489318196441</v>
      </c>
      <c r="G26" s="10">
        <v>1</v>
      </c>
    </row>
    <row r="27" spans="1:7">
      <c r="A27" s="9" t="s">
        <v>191</v>
      </c>
      <c r="B27" s="10">
        <v>0.12163710346462291</v>
      </c>
      <c r="C27" s="10">
        <v>0.21417566354950307</v>
      </c>
      <c r="D27" s="10">
        <v>0.14176510093627781</v>
      </c>
      <c r="E27" s="10">
        <v>0.11243516882911661</v>
      </c>
      <c r="F27" s="10">
        <v>0.40998696322047962</v>
      </c>
      <c r="G27" s="10">
        <v>1</v>
      </c>
    </row>
    <row r="28" spans="1:7">
      <c r="A28" s="9" t="s">
        <v>192</v>
      </c>
      <c r="B28" s="10">
        <v>0.13524017422704604</v>
      </c>
      <c r="C28" s="10">
        <v>0.1445023614497159</v>
      </c>
      <c r="D28" s="10">
        <v>0</v>
      </c>
      <c r="E28" s="10">
        <v>0.41170830230636618</v>
      </c>
      <c r="F28" s="10">
        <v>0.30854916201687188</v>
      </c>
      <c r="G28" s="10">
        <v>1</v>
      </c>
    </row>
    <row r="29" spans="1:7">
      <c r="A29" s="9" t="s">
        <v>163</v>
      </c>
      <c r="B29" s="10">
        <v>0.14442672888453584</v>
      </c>
      <c r="C29" s="10">
        <v>0.25380919088519011</v>
      </c>
      <c r="D29" s="10">
        <v>0.10462196772496246</v>
      </c>
      <c r="E29" s="10">
        <v>0.25442430199424432</v>
      </c>
      <c r="F29" s="10">
        <v>0.24271781051106717</v>
      </c>
      <c r="G29" s="10">
        <v>1</v>
      </c>
    </row>
    <row r="79" spans="2:3">
      <c r="B79" s="8" t="s">
        <v>145</v>
      </c>
      <c r="C79" t="s">
        <v>184</v>
      </c>
    </row>
    <row r="81" spans="2:7">
      <c r="B81" s="8" t="s">
        <v>735</v>
      </c>
      <c r="C81" s="8" t="s">
        <v>164</v>
      </c>
    </row>
    <row r="82" spans="2:7">
      <c r="B82" s="8" t="s">
        <v>162</v>
      </c>
      <c r="C82" t="s">
        <v>119</v>
      </c>
      <c r="D82" t="s">
        <v>120</v>
      </c>
      <c r="E82" t="s">
        <v>121</v>
      </c>
      <c r="F82" t="s">
        <v>118</v>
      </c>
      <c r="G82" t="s">
        <v>163</v>
      </c>
    </row>
    <row r="83" spans="2:7">
      <c r="B83" s="9" t="s">
        <v>508</v>
      </c>
      <c r="C83" s="4"/>
      <c r="D83" s="4"/>
      <c r="E83" s="4">
        <v>24.66</v>
      </c>
      <c r="F83" s="4"/>
      <c r="G83" s="4">
        <v>24.66</v>
      </c>
    </row>
    <row r="84" spans="2:7">
      <c r="B84" s="9" t="s">
        <v>509</v>
      </c>
      <c r="C84" s="4">
        <v>48.84</v>
      </c>
      <c r="D84" s="4"/>
      <c r="E84" s="4"/>
      <c r="F84" s="4"/>
      <c r="G84" s="4">
        <v>48.84</v>
      </c>
    </row>
    <row r="85" spans="2:7">
      <c r="B85" s="9" t="s">
        <v>510</v>
      </c>
      <c r="C85" s="4">
        <v>80.94</v>
      </c>
      <c r="D85" s="4"/>
      <c r="E85" s="4"/>
      <c r="F85" s="4"/>
      <c r="G85" s="4">
        <v>80.94</v>
      </c>
    </row>
    <row r="86" spans="2:7">
      <c r="B86" s="9" t="s">
        <v>511</v>
      </c>
      <c r="C86" s="4"/>
      <c r="D86" s="4"/>
      <c r="E86" s="4"/>
      <c r="F86" s="4">
        <v>82.08</v>
      </c>
      <c r="G86" s="4">
        <v>82.08</v>
      </c>
    </row>
    <row r="87" spans="2:7">
      <c r="B87" s="9" t="s">
        <v>512</v>
      </c>
      <c r="C87" s="4">
        <v>48.84</v>
      </c>
      <c r="D87" s="4"/>
      <c r="E87" s="4"/>
      <c r="F87" s="4"/>
      <c r="G87" s="4">
        <v>48.84</v>
      </c>
    </row>
    <row r="88" spans="2:7">
      <c r="B88" s="9" t="s">
        <v>513</v>
      </c>
      <c r="C88" s="4"/>
      <c r="D88" s="4"/>
      <c r="E88" s="4">
        <v>201.28</v>
      </c>
      <c r="F88" s="4"/>
      <c r="G88" s="4">
        <v>201.28</v>
      </c>
    </row>
    <row r="89" spans="2:7">
      <c r="B89" s="9" t="s">
        <v>514</v>
      </c>
      <c r="C89" s="4"/>
      <c r="D89" s="4"/>
      <c r="E89" s="4">
        <v>119.7</v>
      </c>
      <c r="F89" s="4"/>
      <c r="G89" s="4">
        <v>119.7</v>
      </c>
    </row>
    <row r="90" spans="2:7">
      <c r="B90" s="9" t="s">
        <v>515</v>
      </c>
      <c r="C90" s="4"/>
      <c r="D90" s="4">
        <v>16.64</v>
      </c>
      <c r="E90" s="4"/>
      <c r="F90" s="4"/>
      <c r="G90" s="4">
        <v>16.64</v>
      </c>
    </row>
    <row r="91" spans="2:7">
      <c r="B91" s="9" t="s">
        <v>516</v>
      </c>
      <c r="C91" s="4"/>
      <c r="D91" s="4"/>
      <c r="E91" s="4">
        <v>24.66</v>
      </c>
      <c r="F91" s="4"/>
      <c r="G91" s="4">
        <v>24.66</v>
      </c>
    </row>
    <row r="92" spans="2:7">
      <c r="B92" s="9" t="s">
        <v>517</v>
      </c>
      <c r="C92" s="4"/>
      <c r="D92" s="4">
        <v>210</v>
      </c>
      <c r="E92" s="4"/>
      <c r="F92" s="4"/>
      <c r="G92" s="4">
        <v>210</v>
      </c>
    </row>
    <row r="93" spans="2:7">
      <c r="B93" s="9" t="s">
        <v>518</v>
      </c>
      <c r="C93" s="4"/>
      <c r="D93" s="4"/>
      <c r="E93" s="4">
        <v>57.12</v>
      </c>
      <c r="F93" s="4"/>
      <c r="G93" s="4">
        <v>57.12</v>
      </c>
    </row>
    <row r="94" spans="2:7">
      <c r="B94" s="9" t="s">
        <v>519</v>
      </c>
      <c r="C94" s="4"/>
      <c r="D94" s="4"/>
      <c r="E94" s="4"/>
      <c r="F94" s="4">
        <v>173.88</v>
      </c>
      <c r="G94" s="4">
        <v>173.88</v>
      </c>
    </row>
    <row r="95" spans="2:7">
      <c r="B95" s="9" t="s">
        <v>520</v>
      </c>
      <c r="C95" s="4"/>
      <c r="D95" s="4"/>
      <c r="E95" s="4">
        <v>117.48</v>
      </c>
      <c r="F95" s="4"/>
      <c r="G95" s="4">
        <v>117.48</v>
      </c>
    </row>
    <row r="96" spans="2:7">
      <c r="B96" s="9" t="s">
        <v>521</v>
      </c>
      <c r="C96" s="4">
        <v>103.88</v>
      </c>
      <c r="D96" s="4"/>
      <c r="E96" s="4"/>
      <c r="F96" s="4"/>
      <c r="G96" s="4">
        <v>103.88</v>
      </c>
    </row>
    <row r="97" spans="2:7">
      <c r="B97" s="9" t="s">
        <v>522</v>
      </c>
      <c r="C97" s="4"/>
      <c r="D97" s="4"/>
      <c r="E97" s="4">
        <v>201.28</v>
      </c>
      <c r="F97" s="4"/>
      <c r="G97" s="4">
        <v>201.28</v>
      </c>
    </row>
    <row r="98" spans="2:7">
      <c r="B98" s="9" t="s">
        <v>523</v>
      </c>
      <c r="C98" s="4"/>
      <c r="D98" s="4"/>
      <c r="E98" s="4">
        <v>117.48</v>
      </c>
      <c r="F98" s="4"/>
      <c r="G98" s="4">
        <v>117.48</v>
      </c>
    </row>
    <row r="99" spans="2:7">
      <c r="B99" s="9" t="s">
        <v>524</v>
      </c>
      <c r="C99" s="4">
        <v>103.88</v>
      </c>
      <c r="D99" s="4"/>
      <c r="E99" s="4"/>
      <c r="F99" s="4"/>
      <c r="G99" s="4">
        <v>103.88</v>
      </c>
    </row>
    <row r="100" spans="2:7">
      <c r="B100" s="9" t="s">
        <v>163</v>
      </c>
      <c r="C100" s="4">
        <v>386.38</v>
      </c>
      <c r="D100" s="4">
        <v>226.64</v>
      </c>
      <c r="E100" s="4">
        <v>863.66</v>
      </c>
      <c r="F100" s="4">
        <v>255.95999999999998</v>
      </c>
      <c r="G100" s="4">
        <v>1732.6399999999999</v>
      </c>
    </row>
  </sheetData>
  <mergeCells count="6">
    <mergeCell ref="AM1:AP1"/>
    <mergeCell ref="A1:D1"/>
    <mergeCell ref="K1:N1"/>
    <mergeCell ref="R1:U1"/>
    <mergeCell ref="Y1:AB1"/>
    <mergeCell ref="AF1:AI1"/>
  </mergeCells>
  <pageMargins left="0.7" right="0.7" top="0.75" bottom="0.75" header="0.3" footer="0.3"/>
  <drawing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68341-C040-411B-8586-38B5BBE1CAFC}">
  <dimension ref="A1:J530"/>
  <sheetViews>
    <sheetView workbookViewId="0">
      <selection activeCell="G17" sqref="G17"/>
    </sheetView>
  </sheetViews>
  <sheetFormatPr baseColWidth="10" defaultRowHeight="14.4"/>
  <cols>
    <col min="6" max="6" width="17.77734375" customWidth="1"/>
    <col min="7" max="7" width="20.77734375" customWidth="1"/>
    <col min="8" max="8" width="17.88671875" customWidth="1"/>
    <col min="10" max="10" width="13.5546875" customWidth="1"/>
  </cols>
  <sheetData>
    <row r="1" spans="1:10" ht="15" thickBot="1">
      <c r="A1" s="44" t="s">
        <v>2</v>
      </c>
      <c r="B1" s="44" t="s">
        <v>5</v>
      </c>
      <c r="C1" s="44" t="s">
        <v>9</v>
      </c>
      <c r="D1" s="44" t="s">
        <v>10</v>
      </c>
      <c r="E1" s="44" t="s">
        <v>11</v>
      </c>
      <c r="F1" s="44" t="s">
        <v>12</v>
      </c>
      <c r="G1" s="45" t="s">
        <v>139</v>
      </c>
      <c r="H1" s="45" t="s">
        <v>140</v>
      </c>
      <c r="I1" s="45" t="s">
        <v>141</v>
      </c>
      <c r="J1" s="45" t="s">
        <v>142</v>
      </c>
    </row>
    <row r="2" spans="1:10" ht="15" thickTop="1">
      <c r="A2" s="46">
        <v>9</v>
      </c>
      <c r="B2" s="47">
        <v>0.28000000000000003</v>
      </c>
      <c r="C2" s="48">
        <v>144</v>
      </c>
      <c r="D2" s="48">
        <v>156.96</v>
      </c>
      <c r="E2" s="48">
        <v>1296</v>
      </c>
      <c r="F2" s="48">
        <v>1412.64</v>
      </c>
      <c r="G2" s="48">
        <f t="shared" ref="G2:G65" si="0">B2*F2</f>
        <v>395.53920000000005</v>
      </c>
      <c r="H2" s="48">
        <f t="shared" ref="H2:H65" si="1">D2-C2</f>
        <v>12.960000000000008</v>
      </c>
      <c r="I2" s="48">
        <f t="shared" ref="I2:I65" si="2">H2*A2</f>
        <v>116.64000000000007</v>
      </c>
      <c r="J2" s="47">
        <f t="shared" ref="J2:J65" si="3">IFERROR(I2/F2,0)</f>
        <v>8.2568807339449588E-2</v>
      </c>
    </row>
    <row r="3" spans="1:10">
      <c r="A3" s="49">
        <v>9</v>
      </c>
      <c r="B3" s="50">
        <v>0.5</v>
      </c>
      <c r="C3" s="51">
        <v>144</v>
      </c>
      <c r="D3" s="51">
        <v>156.96</v>
      </c>
      <c r="E3" s="51">
        <v>1296</v>
      </c>
      <c r="F3" s="51">
        <v>1412.64</v>
      </c>
      <c r="G3" s="51">
        <f t="shared" si="0"/>
        <v>706.32</v>
      </c>
      <c r="H3" s="51">
        <f t="shared" si="1"/>
        <v>12.960000000000008</v>
      </c>
      <c r="I3" s="51">
        <f t="shared" si="2"/>
        <v>116.64000000000007</v>
      </c>
      <c r="J3" s="50">
        <f t="shared" si="3"/>
        <v>8.2568807339449588E-2</v>
      </c>
    </row>
    <row r="4" spans="1:10">
      <c r="A4" s="52">
        <v>6</v>
      </c>
      <c r="B4" s="53">
        <v>0.38</v>
      </c>
      <c r="C4" s="54">
        <v>112</v>
      </c>
      <c r="D4" s="54">
        <v>122.08</v>
      </c>
      <c r="E4" s="54">
        <v>672</v>
      </c>
      <c r="F4" s="54">
        <v>732.48</v>
      </c>
      <c r="G4" s="54">
        <f t="shared" si="0"/>
        <v>278.3424</v>
      </c>
      <c r="H4" s="54">
        <f t="shared" si="1"/>
        <v>10.079999999999998</v>
      </c>
      <c r="I4" s="54">
        <f t="shared" si="2"/>
        <v>60.47999999999999</v>
      </c>
      <c r="J4" s="53">
        <f t="shared" si="3"/>
        <v>8.2568807339449532E-2</v>
      </c>
    </row>
    <row r="5" spans="1:10">
      <c r="A5" s="49">
        <v>15</v>
      </c>
      <c r="B5" s="50">
        <v>0.36</v>
      </c>
      <c r="C5" s="51">
        <v>72</v>
      </c>
      <c r="D5" s="51">
        <v>79.92</v>
      </c>
      <c r="E5" s="51">
        <v>1080</v>
      </c>
      <c r="F5" s="51">
        <v>1198.8</v>
      </c>
      <c r="G5" s="51">
        <f t="shared" si="0"/>
        <v>431.56799999999998</v>
      </c>
      <c r="H5" s="51">
        <f t="shared" si="1"/>
        <v>7.9200000000000017</v>
      </c>
      <c r="I5" s="51">
        <f t="shared" si="2"/>
        <v>118.80000000000003</v>
      </c>
      <c r="J5" s="50">
        <f t="shared" si="3"/>
        <v>9.9099099099099128E-2</v>
      </c>
    </row>
    <row r="6" spans="1:10">
      <c r="A6" s="52">
        <v>15</v>
      </c>
      <c r="B6" s="53">
        <v>0.34</v>
      </c>
      <c r="C6" s="54">
        <v>72</v>
      </c>
      <c r="D6" s="54">
        <v>79.92</v>
      </c>
      <c r="E6" s="54">
        <v>1080</v>
      </c>
      <c r="F6" s="54">
        <v>1198.8</v>
      </c>
      <c r="G6" s="54">
        <f t="shared" si="0"/>
        <v>407.59200000000004</v>
      </c>
      <c r="H6" s="54">
        <f t="shared" si="1"/>
        <v>7.9200000000000017</v>
      </c>
      <c r="I6" s="54">
        <f t="shared" si="2"/>
        <v>118.80000000000003</v>
      </c>
      <c r="J6" s="53">
        <f t="shared" si="3"/>
        <v>9.9099099099099128E-2</v>
      </c>
    </row>
    <row r="7" spans="1:10">
      <c r="A7" s="49">
        <v>5</v>
      </c>
      <c r="B7" s="50">
        <v>0.43</v>
      </c>
      <c r="C7" s="51">
        <v>44</v>
      </c>
      <c r="D7" s="51">
        <v>48.84</v>
      </c>
      <c r="E7" s="51">
        <v>220</v>
      </c>
      <c r="F7" s="51">
        <v>244.2</v>
      </c>
      <c r="G7" s="51">
        <f t="shared" si="0"/>
        <v>105.006</v>
      </c>
      <c r="H7" s="51">
        <f t="shared" si="1"/>
        <v>4.8400000000000034</v>
      </c>
      <c r="I7" s="51">
        <f t="shared" si="2"/>
        <v>24.200000000000017</v>
      </c>
      <c r="J7" s="50">
        <f t="shared" si="3"/>
        <v>9.9099099099099169E-2</v>
      </c>
    </row>
    <row r="8" spans="1:10">
      <c r="A8" s="52">
        <v>12</v>
      </c>
      <c r="B8" s="53">
        <v>0.12</v>
      </c>
      <c r="C8" s="54">
        <v>5</v>
      </c>
      <c r="D8" s="54">
        <v>6.7</v>
      </c>
      <c r="E8" s="54">
        <v>60</v>
      </c>
      <c r="F8" s="54">
        <v>80.400000000000006</v>
      </c>
      <c r="G8" s="54">
        <f t="shared" si="0"/>
        <v>9.6479999999999997</v>
      </c>
      <c r="H8" s="54">
        <f t="shared" si="1"/>
        <v>1.7000000000000002</v>
      </c>
      <c r="I8" s="54">
        <f t="shared" si="2"/>
        <v>20.400000000000002</v>
      </c>
      <c r="J8" s="53">
        <f t="shared" si="3"/>
        <v>0.2537313432835821</v>
      </c>
    </row>
    <row r="9" spans="1:10">
      <c r="A9" s="49">
        <v>4</v>
      </c>
      <c r="B9" s="50">
        <v>0.18</v>
      </c>
      <c r="C9" s="51">
        <v>7</v>
      </c>
      <c r="D9" s="51">
        <v>8.33</v>
      </c>
      <c r="E9" s="51">
        <v>28</v>
      </c>
      <c r="F9" s="51">
        <v>33.32</v>
      </c>
      <c r="G9" s="51">
        <f t="shared" si="0"/>
        <v>5.9976000000000003</v>
      </c>
      <c r="H9" s="51">
        <f t="shared" si="1"/>
        <v>1.33</v>
      </c>
      <c r="I9" s="51">
        <f t="shared" si="2"/>
        <v>5.32</v>
      </c>
      <c r="J9" s="50">
        <f t="shared" si="3"/>
        <v>0.1596638655462185</v>
      </c>
    </row>
    <row r="10" spans="1:10">
      <c r="A10" s="49">
        <v>1</v>
      </c>
      <c r="B10" s="50">
        <v>0.28000000000000003</v>
      </c>
      <c r="C10" s="51">
        <v>93</v>
      </c>
      <c r="D10" s="51">
        <v>104.16</v>
      </c>
      <c r="E10" s="51">
        <v>93</v>
      </c>
      <c r="F10" s="51">
        <v>104.16</v>
      </c>
      <c r="G10" s="51">
        <f t="shared" si="0"/>
        <v>29.164800000000003</v>
      </c>
      <c r="H10" s="51">
        <f t="shared" si="1"/>
        <v>11.159999999999997</v>
      </c>
      <c r="I10" s="51">
        <f t="shared" si="2"/>
        <v>11.159999999999997</v>
      </c>
      <c r="J10" s="50">
        <f t="shared" si="3"/>
        <v>0.10714285714285711</v>
      </c>
    </row>
    <row r="11" spans="1:10">
      <c r="A11" s="52">
        <v>8</v>
      </c>
      <c r="B11" s="53">
        <v>0.45</v>
      </c>
      <c r="C11" s="54">
        <v>71</v>
      </c>
      <c r="D11" s="54">
        <v>80.94</v>
      </c>
      <c r="E11" s="54">
        <v>568</v>
      </c>
      <c r="F11" s="54">
        <v>647.52</v>
      </c>
      <c r="G11" s="54">
        <f t="shared" si="0"/>
        <v>291.38400000000001</v>
      </c>
      <c r="H11" s="54">
        <f t="shared" si="1"/>
        <v>9.9399999999999977</v>
      </c>
      <c r="I11" s="54">
        <f t="shared" si="2"/>
        <v>79.519999999999982</v>
      </c>
      <c r="J11" s="53">
        <f t="shared" si="3"/>
        <v>0.12280701754385963</v>
      </c>
    </row>
    <row r="12" spans="1:10">
      <c r="A12" s="52">
        <v>3</v>
      </c>
      <c r="B12" s="53">
        <v>0.33</v>
      </c>
      <c r="C12" s="54">
        <v>67</v>
      </c>
      <c r="D12" s="54">
        <v>85.76</v>
      </c>
      <c r="E12" s="54">
        <v>201</v>
      </c>
      <c r="F12" s="54">
        <v>257.27999999999997</v>
      </c>
      <c r="G12" s="54">
        <f t="shared" si="0"/>
        <v>84.9024</v>
      </c>
      <c r="H12" s="54">
        <f t="shared" si="1"/>
        <v>18.760000000000005</v>
      </c>
      <c r="I12" s="54">
        <f t="shared" si="2"/>
        <v>56.280000000000015</v>
      </c>
      <c r="J12" s="53">
        <f t="shared" si="3"/>
        <v>0.21875000000000008</v>
      </c>
    </row>
    <row r="13" spans="1:10">
      <c r="A13" s="49">
        <v>4</v>
      </c>
      <c r="B13" s="50">
        <v>0.15</v>
      </c>
      <c r="C13" s="51">
        <v>112</v>
      </c>
      <c r="D13" s="51">
        <v>146.72</v>
      </c>
      <c r="E13" s="51">
        <v>448</v>
      </c>
      <c r="F13" s="51">
        <v>586.88</v>
      </c>
      <c r="G13" s="51">
        <f t="shared" si="0"/>
        <v>88.031999999999996</v>
      </c>
      <c r="H13" s="51">
        <f t="shared" si="1"/>
        <v>34.72</v>
      </c>
      <c r="I13" s="51">
        <f t="shared" si="2"/>
        <v>138.88</v>
      </c>
      <c r="J13" s="50">
        <f t="shared" si="3"/>
        <v>0.23664122137404581</v>
      </c>
    </row>
    <row r="14" spans="1:10">
      <c r="A14" s="52">
        <v>4</v>
      </c>
      <c r="B14" s="53">
        <v>0.23</v>
      </c>
      <c r="C14" s="54">
        <v>120</v>
      </c>
      <c r="D14" s="54">
        <v>162</v>
      </c>
      <c r="E14" s="54">
        <v>480</v>
      </c>
      <c r="F14" s="54">
        <v>648</v>
      </c>
      <c r="G14" s="54">
        <f t="shared" si="0"/>
        <v>149.04000000000002</v>
      </c>
      <c r="H14" s="54">
        <f t="shared" si="1"/>
        <v>42</v>
      </c>
      <c r="I14" s="54">
        <f t="shared" si="2"/>
        <v>168</v>
      </c>
      <c r="J14" s="53">
        <f t="shared" si="3"/>
        <v>0.25925925925925924</v>
      </c>
    </row>
    <row r="15" spans="1:10">
      <c r="A15" s="49">
        <v>10</v>
      </c>
      <c r="B15" s="50">
        <v>0.16</v>
      </c>
      <c r="C15" s="51">
        <v>120</v>
      </c>
      <c r="D15" s="51">
        <v>162</v>
      </c>
      <c r="E15" s="51">
        <v>1200</v>
      </c>
      <c r="F15" s="51">
        <v>1620</v>
      </c>
      <c r="G15" s="51">
        <f t="shared" si="0"/>
        <v>259.2</v>
      </c>
      <c r="H15" s="51">
        <f t="shared" si="1"/>
        <v>42</v>
      </c>
      <c r="I15" s="51">
        <f t="shared" si="2"/>
        <v>420</v>
      </c>
      <c r="J15" s="50">
        <f t="shared" si="3"/>
        <v>0.25925925925925924</v>
      </c>
    </row>
    <row r="16" spans="1:10">
      <c r="A16" s="52">
        <v>13</v>
      </c>
      <c r="B16" s="53">
        <v>0.51</v>
      </c>
      <c r="C16" s="54">
        <v>76</v>
      </c>
      <c r="D16" s="54">
        <v>82.08</v>
      </c>
      <c r="E16" s="54">
        <v>988</v>
      </c>
      <c r="F16" s="54">
        <v>1067.04</v>
      </c>
      <c r="G16" s="54">
        <f t="shared" si="0"/>
        <v>544.19039999999995</v>
      </c>
      <c r="H16" s="54">
        <f t="shared" si="1"/>
        <v>6.0799999999999983</v>
      </c>
      <c r="I16" s="54">
        <f t="shared" si="2"/>
        <v>79.039999999999978</v>
      </c>
      <c r="J16" s="50">
        <f t="shared" si="3"/>
        <v>7.4074074074074056E-2</v>
      </c>
    </row>
    <row r="17" spans="1:10">
      <c r="A17" s="49">
        <v>3</v>
      </c>
      <c r="B17" s="50">
        <v>0.09</v>
      </c>
      <c r="C17" s="51">
        <v>141</v>
      </c>
      <c r="D17" s="51">
        <v>149</v>
      </c>
      <c r="E17" s="51">
        <v>423</v>
      </c>
      <c r="F17" s="51">
        <v>448.38</v>
      </c>
      <c r="G17" s="51">
        <f t="shared" si="0"/>
        <v>40.354199999999999</v>
      </c>
      <c r="H17" s="51">
        <f t="shared" si="1"/>
        <v>8</v>
      </c>
      <c r="I17" s="51">
        <f t="shared" si="2"/>
        <v>24</v>
      </c>
      <c r="J17" s="50">
        <f t="shared" si="3"/>
        <v>5.3526027030643651E-2</v>
      </c>
    </row>
    <row r="18" spans="1:10">
      <c r="A18" s="52">
        <v>6</v>
      </c>
      <c r="B18" s="53">
        <v>0.43</v>
      </c>
      <c r="C18" s="54">
        <v>5</v>
      </c>
      <c r="D18" s="54">
        <v>6.7</v>
      </c>
      <c r="E18" s="54">
        <v>30</v>
      </c>
      <c r="F18" s="54">
        <v>40.200000000000003</v>
      </c>
      <c r="G18" s="54">
        <f t="shared" si="0"/>
        <v>17.286000000000001</v>
      </c>
      <c r="H18" s="54">
        <f t="shared" si="1"/>
        <v>1.7000000000000002</v>
      </c>
      <c r="I18" s="54">
        <f t="shared" si="2"/>
        <v>10.200000000000001</v>
      </c>
      <c r="J18" s="53">
        <f t="shared" si="3"/>
        <v>0.2537313432835821</v>
      </c>
    </row>
    <row r="19" spans="1:10">
      <c r="A19" s="49">
        <v>4</v>
      </c>
      <c r="B19" s="50">
        <v>0.45</v>
      </c>
      <c r="C19" s="51">
        <v>55</v>
      </c>
      <c r="D19" s="51">
        <v>58.3</v>
      </c>
      <c r="E19" s="51">
        <v>220</v>
      </c>
      <c r="F19" s="51">
        <v>233.2</v>
      </c>
      <c r="G19" s="51">
        <f t="shared" si="0"/>
        <v>104.94</v>
      </c>
      <c r="H19" s="51">
        <f t="shared" si="1"/>
        <v>3.2999999999999972</v>
      </c>
      <c r="I19" s="51">
        <f t="shared" si="2"/>
        <v>13.199999999999989</v>
      </c>
      <c r="J19" s="50">
        <f t="shared" si="3"/>
        <v>5.6603773584905613E-2</v>
      </c>
    </row>
    <row r="20" spans="1:10">
      <c r="A20" s="52">
        <v>4</v>
      </c>
      <c r="B20" s="53">
        <v>0.53</v>
      </c>
      <c r="C20" s="54">
        <v>61</v>
      </c>
      <c r="D20" s="54">
        <v>76.25</v>
      </c>
      <c r="E20" s="54">
        <v>244</v>
      </c>
      <c r="F20" s="54">
        <v>305</v>
      </c>
      <c r="G20" s="54">
        <f t="shared" si="0"/>
        <v>161.65</v>
      </c>
      <c r="H20" s="54">
        <f t="shared" si="1"/>
        <v>15.25</v>
      </c>
      <c r="I20" s="54">
        <f t="shared" si="2"/>
        <v>61</v>
      </c>
      <c r="J20" s="53">
        <f t="shared" si="3"/>
        <v>0.2</v>
      </c>
    </row>
    <row r="21" spans="1:10">
      <c r="A21" s="49">
        <v>15</v>
      </c>
      <c r="B21" s="50">
        <v>0.34</v>
      </c>
      <c r="C21" s="51">
        <v>44</v>
      </c>
      <c r="D21" s="51">
        <v>48.84</v>
      </c>
      <c r="E21" s="51">
        <v>660</v>
      </c>
      <c r="F21" s="51">
        <v>732.6</v>
      </c>
      <c r="G21" s="51">
        <f t="shared" si="0"/>
        <v>249.08400000000003</v>
      </c>
      <c r="H21" s="51">
        <f t="shared" si="1"/>
        <v>4.8400000000000034</v>
      </c>
      <c r="I21" s="51">
        <f t="shared" si="2"/>
        <v>72.600000000000051</v>
      </c>
      <c r="J21" s="50">
        <f t="shared" si="3"/>
        <v>9.9099099099099169E-2</v>
      </c>
    </row>
    <row r="22" spans="1:10">
      <c r="A22" s="52">
        <v>9</v>
      </c>
      <c r="B22" s="53">
        <v>0.28000000000000003</v>
      </c>
      <c r="C22" s="54">
        <v>71</v>
      </c>
      <c r="D22" s="54">
        <v>80.94</v>
      </c>
      <c r="E22" s="54">
        <v>639</v>
      </c>
      <c r="F22" s="54">
        <v>728.46</v>
      </c>
      <c r="G22" s="54">
        <f t="shared" si="0"/>
        <v>203.96880000000002</v>
      </c>
      <c r="H22" s="54">
        <f t="shared" si="1"/>
        <v>9.9399999999999977</v>
      </c>
      <c r="I22" s="54">
        <f t="shared" si="2"/>
        <v>89.45999999999998</v>
      </c>
      <c r="J22" s="53">
        <f t="shared" si="3"/>
        <v>0.12280701754385961</v>
      </c>
    </row>
    <row r="23" spans="1:10">
      <c r="A23" s="49">
        <v>6</v>
      </c>
      <c r="B23" s="50">
        <v>0</v>
      </c>
      <c r="C23" s="51">
        <v>120</v>
      </c>
      <c r="D23" s="51">
        <v>162</v>
      </c>
      <c r="E23" s="51">
        <v>720</v>
      </c>
      <c r="F23" s="51">
        <v>972</v>
      </c>
      <c r="G23" s="51">
        <f t="shared" si="0"/>
        <v>0</v>
      </c>
      <c r="H23" s="51">
        <f t="shared" si="1"/>
        <v>42</v>
      </c>
      <c r="I23" s="51">
        <f t="shared" si="2"/>
        <v>252</v>
      </c>
      <c r="J23" s="50">
        <f t="shared" si="3"/>
        <v>0.25925925925925924</v>
      </c>
    </row>
    <row r="24" spans="1:10">
      <c r="A24" s="49">
        <v>7</v>
      </c>
      <c r="B24" s="50">
        <v>0.25</v>
      </c>
      <c r="C24" s="51">
        <v>5</v>
      </c>
      <c r="D24" s="51">
        <v>6.7</v>
      </c>
      <c r="E24" s="51">
        <v>35</v>
      </c>
      <c r="F24" s="51">
        <v>46.9</v>
      </c>
      <c r="G24" s="51">
        <f t="shared" si="0"/>
        <v>11.725</v>
      </c>
      <c r="H24" s="51">
        <f t="shared" si="1"/>
        <v>1.7000000000000002</v>
      </c>
      <c r="I24" s="51">
        <f t="shared" si="2"/>
        <v>11.900000000000002</v>
      </c>
      <c r="J24" s="50">
        <f t="shared" si="3"/>
        <v>0.25373134328358216</v>
      </c>
    </row>
    <row r="25" spans="1:10">
      <c r="A25" s="52">
        <v>6</v>
      </c>
      <c r="B25" s="53">
        <v>0.13</v>
      </c>
      <c r="C25" s="54">
        <v>55</v>
      </c>
      <c r="D25" s="54">
        <v>58.3</v>
      </c>
      <c r="E25" s="54">
        <v>330</v>
      </c>
      <c r="F25" s="54">
        <v>349.8</v>
      </c>
      <c r="G25" s="54">
        <f t="shared" si="0"/>
        <v>45.474000000000004</v>
      </c>
      <c r="H25" s="54">
        <f t="shared" si="1"/>
        <v>3.2999999999999972</v>
      </c>
      <c r="I25" s="54">
        <f t="shared" si="2"/>
        <v>19.799999999999983</v>
      </c>
      <c r="J25" s="53">
        <f t="shared" si="3"/>
        <v>5.6603773584905613E-2</v>
      </c>
    </row>
    <row r="26" spans="1:10">
      <c r="A26" s="52">
        <v>14</v>
      </c>
      <c r="B26" s="53">
        <v>0.08</v>
      </c>
      <c r="C26" s="54">
        <v>93</v>
      </c>
      <c r="D26" s="54">
        <v>104.16</v>
      </c>
      <c r="E26" s="54">
        <v>1302</v>
      </c>
      <c r="F26" s="54">
        <v>1458.24</v>
      </c>
      <c r="G26" s="54">
        <f t="shared" si="0"/>
        <v>116.6592</v>
      </c>
      <c r="H26" s="54">
        <f t="shared" si="1"/>
        <v>11.159999999999997</v>
      </c>
      <c r="I26" s="54">
        <f t="shared" si="2"/>
        <v>156.23999999999995</v>
      </c>
      <c r="J26" s="53">
        <f t="shared" si="3"/>
        <v>0.10714285714285711</v>
      </c>
    </row>
    <row r="27" spans="1:10">
      <c r="A27" s="49">
        <v>7</v>
      </c>
      <c r="B27" s="50">
        <v>0.53</v>
      </c>
      <c r="C27" s="51">
        <v>98</v>
      </c>
      <c r="D27" s="51">
        <v>103.88</v>
      </c>
      <c r="E27" s="51">
        <v>686</v>
      </c>
      <c r="F27" s="51">
        <v>727.16</v>
      </c>
      <c r="G27" s="51">
        <f t="shared" si="0"/>
        <v>385.39479999999998</v>
      </c>
      <c r="H27" s="51">
        <f t="shared" si="1"/>
        <v>5.8799999999999955</v>
      </c>
      <c r="I27" s="51">
        <f t="shared" si="2"/>
        <v>41.159999999999968</v>
      </c>
      <c r="J27" s="50">
        <f t="shared" si="3"/>
        <v>5.660377358490562E-2</v>
      </c>
    </row>
    <row r="28" spans="1:10">
      <c r="A28" s="49">
        <v>9</v>
      </c>
      <c r="B28" s="50">
        <v>0.05</v>
      </c>
      <c r="C28" s="51">
        <v>76</v>
      </c>
      <c r="D28" s="51">
        <v>82.08</v>
      </c>
      <c r="E28" s="51">
        <v>684</v>
      </c>
      <c r="F28" s="51">
        <v>738.72</v>
      </c>
      <c r="G28" s="51">
        <f t="shared" si="0"/>
        <v>36.936</v>
      </c>
      <c r="H28" s="51">
        <f t="shared" si="1"/>
        <v>6.0799999999999983</v>
      </c>
      <c r="I28" s="51">
        <f t="shared" si="2"/>
        <v>54.719999999999985</v>
      </c>
      <c r="J28" s="50">
        <f t="shared" si="3"/>
        <v>7.4074074074074056E-2</v>
      </c>
    </row>
    <row r="29" spans="1:10">
      <c r="A29" s="52">
        <v>7</v>
      </c>
      <c r="B29" s="53">
        <v>0.53</v>
      </c>
      <c r="C29" s="54">
        <v>75</v>
      </c>
      <c r="D29" s="54">
        <v>85.5</v>
      </c>
      <c r="E29" s="54">
        <v>525</v>
      </c>
      <c r="F29" s="54">
        <v>598.5</v>
      </c>
      <c r="G29" s="54">
        <f t="shared" si="0"/>
        <v>317.20500000000004</v>
      </c>
      <c r="H29" s="54">
        <f t="shared" si="1"/>
        <v>10.5</v>
      </c>
      <c r="I29" s="54">
        <f t="shared" si="2"/>
        <v>73.5</v>
      </c>
      <c r="J29" s="53">
        <f t="shared" si="3"/>
        <v>0.12280701754385964</v>
      </c>
    </row>
    <row r="30" spans="1:10">
      <c r="A30" s="49">
        <v>3</v>
      </c>
      <c r="B30" s="50">
        <v>0.22</v>
      </c>
      <c r="C30" s="51">
        <v>89</v>
      </c>
      <c r="D30" s="51">
        <v>117.48</v>
      </c>
      <c r="E30" s="51">
        <v>267</v>
      </c>
      <c r="F30" s="51">
        <v>352.44</v>
      </c>
      <c r="G30" s="51">
        <f t="shared" si="0"/>
        <v>77.536799999999999</v>
      </c>
      <c r="H30" s="51">
        <f t="shared" si="1"/>
        <v>28.480000000000004</v>
      </c>
      <c r="I30" s="51">
        <f t="shared" si="2"/>
        <v>85.440000000000012</v>
      </c>
      <c r="J30" s="50">
        <f t="shared" si="3"/>
        <v>0.24242424242424246</v>
      </c>
    </row>
    <row r="31" spans="1:10">
      <c r="A31" s="52">
        <v>7</v>
      </c>
      <c r="B31" s="53">
        <v>0.35</v>
      </c>
      <c r="C31" s="54">
        <v>90</v>
      </c>
      <c r="D31" s="54">
        <v>115.2</v>
      </c>
      <c r="E31" s="54">
        <v>630</v>
      </c>
      <c r="F31" s="54">
        <v>806.4</v>
      </c>
      <c r="G31" s="54">
        <f t="shared" si="0"/>
        <v>282.23999999999995</v>
      </c>
      <c r="H31" s="54">
        <f t="shared" si="1"/>
        <v>25.200000000000003</v>
      </c>
      <c r="I31" s="54">
        <f t="shared" si="2"/>
        <v>176.40000000000003</v>
      </c>
      <c r="J31" s="53">
        <f t="shared" si="3"/>
        <v>0.21875000000000006</v>
      </c>
    </row>
    <row r="32" spans="1:10">
      <c r="A32" s="49">
        <v>2</v>
      </c>
      <c r="B32" s="50">
        <v>0.28000000000000003</v>
      </c>
      <c r="C32" s="51">
        <v>47</v>
      </c>
      <c r="D32" s="51">
        <v>53.11</v>
      </c>
      <c r="E32" s="51">
        <v>94</v>
      </c>
      <c r="F32" s="51">
        <v>106.22</v>
      </c>
      <c r="G32" s="51">
        <f t="shared" si="0"/>
        <v>29.741600000000002</v>
      </c>
      <c r="H32" s="51">
        <f t="shared" si="1"/>
        <v>6.1099999999999994</v>
      </c>
      <c r="I32" s="51">
        <f t="shared" si="2"/>
        <v>12.219999999999999</v>
      </c>
      <c r="J32" s="50">
        <f t="shared" si="3"/>
        <v>0.1150442477876106</v>
      </c>
    </row>
    <row r="33" spans="1:10">
      <c r="A33" s="52">
        <v>10</v>
      </c>
      <c r="B33" s="53">
        <v>0.5</v>
      </c>
      <c r="C33" s="54">
        <v>44</v>
      </c>
      <c r="D33" s="54">
        <v>48.84</v>
      </c>
      <c r="E33" s="54">
        <v>440</v>
      </c>
      <c r="F33" s="54">
        <v>488.4</v>
      </c>
      <c r="G33" s="54">
        <f t="shared" si="0"/>
        <v>244.2</v>
      </c>
      <c r="H33" s="54">
        <f t="shared" si="1"/>
        <v>4.8400000000000034</v>
      </c>
      <c r="I33" s="54">
        <f t="shared" si="2"/>
        <v>48.400000000000034</v>
      </c>
      <c r="J33" s="53">
        <f t="shared" si="3"/>
        <v>9.9099099099099169E-2</v>
      </c>
    </row>
    <row r="34" spans="1:10">
      <c r="A34" s="52">
        <v>7</v>
      </c>
      <c r="B34" s="53">
        <v>0.24</v>
      </c>
      <c r="C34" s="54">
        <v>148</v>
      </c>
      <c r="D34" s="54">
        <v>164.28</v>
      </c>
      <c r="E34" s="54">
        <v>1036</v>
      </c>
      <c r="F34" s="54">
        <v>1149.96</v>
      </c>
      <c r="G34" s="54">
        <f t="shared" si="0"/>
        <v>275.99040000000002</v>
      </c>
      <c r="H34" s="54">
        <f t="shared" si="1"/>
        <v>16.28</v>
      </c>
      <c r="I34" s="54">
        <f t="shared" si="2"/>
        <v>113.96000000000001</v>
      </c>
      <c r="J34" s="53">
        <f t="shared" si="3"/>
        <v>9.90990990990991E-2</v>
      </c>
    </row>
    <row r="35" spans="1:10">
      <c r="A35" s="52">
        <v>2</v>
      </c>
      <c r="B35" s="53">
        <v>0.45</v>
      </c>
      <c r="C35" s="54">
        <v>121</v>
      </c>
      <c r="D35" s="54">
        <v>141.57</v>
      </c>
      <c r="E35" s="54">
        <v>242</v>
      </c>
      <c r="F35" s="54">
        <v>283.14</v>
      </c>
      <c r="G35" s="54">
        <f t="shared" si="0"/>
        <v>127.413</v>
      </c>
      <c r="H35" s="54">
        <f t="shared" si="1"/>
        <v>20.569999999999993</v>
      </c>
      <c r="I35" s="54">
        <f t="shared" si="2"/>
        <v>41.139999999999986</v>
      </c>
      <c r="J35" s="53">
        <f t="shared" si="3"/>
        <v>0.14529914529914525</v>
      </c>
    </row>
    <row r="36" spans="1:10">
      <c r="A36" s="49">
        <v>13</v>
      </c>
      <c r="B36" s="50">
        <v>0.2</v>
      </c>
      <c r="C36" s="51">
        <v>13</v>
      </c>
      <c r="D36" s="51">
        <v>16.64</v>
      </c>
      <c r="E36" s="51">
        <v>169</v>
      </c>
      <c r="F36" s="51">
        <v>216.32</v>
      </c>
      <c r="G36" s="51">
        <f t="shared" si="0"/>
        <v>43.264000000000003</v>
      </c>
      <c r="H36" s="51">
        <f t="shared" si="1"/>
        <v>3.6400000000000006</v>
      </c>
      <c r="I36" s="51">
        <f t="shared" si="2"/>
        <v>47.320000000000007</v>
      </c>
      <c r="J36" s="50">
        <f t="shared" si="3"/>
        <v>0.21875000000000003</v>
      </c>
    </row>
    <row r="37" spans="1:10">
      <c r="A37" s="49">
        <v>4</v>
      </c>
      <c r="B37" s="50">
        <v>0.06</v>
      </c>
      <c r="C37" s="51">
        <v>67</v>
      </c>
      <c r="D37" s="51">
        <v>85.76</v>
      </c>
      <c r="E37" s="51">
        <v>268</v>
      </c>
      <c r="F37" s="51">
        <v>343.04</v>
      </c>
      <c r="G37" s="51">
        <f t="shared" si="0"/>
        <v>20.5824</v>
      </c>
      <c r="H37" s="51">
        <f t="shared" si="1"/>
        <v>18.760000000000005</v>
      </c>
      <c r="I37" s="51">
        <f t="shared" si="2"/>
        <v>75.04000000000002</v>
      </c>
      <c r="J37" s="50">
        <f t="shared" si="3"/>
        <v>0.21875000000000006</v>
      </c>
    </row>
    <row r="38" spans="1:10">
      <c r="A38" s="49">
        <v>1</v>
      </c>
      <c r="B38" s="50">
        <v>0.37</v>
      </c>
      <c r="C38" s="51">
        <v>133</v>
      </c>
      <c r="D38" s="51">
        <v>155.61000000000001</v>
      </c>
      <c r="E38" s="51">
        <v>133</v>
      </c>
      <c r="F38" s="51">
        <v>155.61000000000001</v>
      </c>
      <c r="G38" s="51">
        <f t="shared" si="0"/>
        <v>57.575700000000005</v>
      </c>
      <c r="H38" s="51">
        <f t="shared" si="1"/>
        <v>22.610000000000014</v>
      </c>
      <c r="I38" s="51">
        <f t="shared" si="2"/>
        <v>22.610000000000014</v>
      </c>
      <c r="J38" s="50">
        <f t="shared" si="3"/>
        <v>0.14529914529914537</v>
      </c>
    </row>
    <row r="39" spans="1:10">
      <c r="A39" s="52">
        <v>7</v>
      </c>
      <c r="B39" s="53">
        <v>0.37</v>
      </c>
      <c r="C39" s="54">
        <v>67</v>
      </c>
      <c r="D39" s="54">
        <v>83.08</v>
      </c>
      <c r="E39" s="54">
        <v>469</v>
      </c>
      <c r="F39" s="54">
        <v>581.55999999999995</v>
      </c>
      <c r="G39" s="54">
        <f t="shared" si="0"/>
        <v>215.17719999999997</v>
      </c>
      <c r="H39" s="54">
        <f t="shared" si="1"/>
        <v>16.079999999999998</v>
      </c>
      <c r="I39" s="54">
        <f t="shared" si="2"/>
        <v>112.55999999999999</v>
      </c>
      <c r="J39" s="53">
        <f t="shared" si="3"/>
        <v>0.19354838709677419</v>
      </c>
    </row>
    <row r="40" spans="1:10">
      <c r="A40" s="52">
        <v>9</v>
      </c>
      <c r="B40" s="53">
        <v>0.5</v>
      </c>
      <c r="C40" s="54">
        <v>67</v>
      </c>
      <c r="D40" s="54">
        <v>83.08</v>
      </c>
      <c r="E40" s="54">
        <v>603</v>
      </c>
      <c r="F40" s="54">
        <v>747.72</v>
      </c>
      <c r="G40" s="54">
        <f t="shared" si="0"/>
        <v>373.86</v>
      </c>
      <c r="H40" s="54">
        <f t="shared" si="1"/>
        <v>16.079999999999998</v>
      </c>
      <c r="I40" s="54">
        <f t="shared" si="2"/>
        <v>144.71999999999997</v>
      </c>
      <c r="J40" s="53">
        <f t="shared" si="3"/>
        <v>0.19354838709677416</v>
      </c>
    </row>
    <row r="41" spans="1:10">
      <c r="A41" s="49">
        <v>1</v>
      </c>
      <c r="B41" s="50">
        <v>0.47</v>
      </c>
      <c r="C41" s="51">
        <v>5</v>
      </c>
      <c r="D41" s="51">
        <v>6.7</v>
      </c>
      <c r="E41" s="51">
        <v>5</v>
      </c>
      <c r="F41" s="51">
        <v>6.7</v>
      </c>
      <c r="G41" s="51">
        <f t="shared" si="0"/>
        <v>3.149</v>
      </c>
      <c r="H41" s="51">
        <f t="shared" si="1"/>
        <v>1.7000000000000002</v>
      </c>
      <c r="I41" s="51">
        <f t="shared" si="2"/>
        <v>1.7000000000000002</v>
      </c>
      <c r="J41" s="50">
        <f t="shared" si="3"/>
        <v>0.2537313432835821</v>
      </c>
    </row>
    <row r="42" spans="1:10">
      <c r="A42" s="52">
        <v>14</v>
      </c>
      <c r="B42" s="53">
        <v>0.02</v>
      </c>
      <c r="C42" s="54">
        <v>55</v>
      </c>
      <c r="D42" s="54">
        <v>58.3</v>
      </c>
      <c r="E42" s="54">
        <v>770</v>
      </c>
      <c r="F42" s="54">
        <v>816.19999999999993</v>
      </c>
      <c r="G42" s="54">
        <f t="shared" si="0"/>
        <v>16.323999999999998</v>
      </c>
      <c r="H42" s="54">
        <f t="shared" si="1"/>
        <v>3.2999999999999972</v>
      </c>
      <c r="I42" s="54">
        <f t="shared" si="2"/>
        <v>46.19999999999996</v>
      </c>
      <c r="J42" s="53">
        <f t="shared" si="3"/>
        <v>5.6603773584905613E-2</v>
      </c>
    </row>
    <row r="43" spans="1:10">
      <c r="A43" s="52">
        <v>9</v>
      </c>
      <c r="B43" s="53">
        <v>0.44</v>
      </c>
      <c r="C43" s="54">
        <v>141</v>
      </c>
      <c r="D43" s="54">
        <v>149.46</v>
      </c>
      <c r="E43" s="54">
        <v>1269</v>
      </c>
      <c r="F43" s="54">
        <v>1345.14</v>
      </c>
      <c r="G43" s="54">
        <f t="shared" si="0"/>
        <v>591.86160000000007</v>
      </c>
      <c r="H43" s="54">
        <f t="shared" si="1"/>
        <v>8.460000000000008</v>
      </c>
      <c r="I43" s="54">
        <f t="shared" si="2"/>
        <v>76.140000000000072</v>
      </c>
      <c r="J43" s="53">
        <f t="shared" si="3"/>
        <v>5.660377358490571E-2</v>
      </c>
    </row>
    <row r="44" spans="1:10">
      <c r="A44" s="49">
        <v>7</v>
      </c>
      <c r="B44" s="50">
        <v>0.49</v>
      </c>
      <c r="C44" s="51">
        <v>83</v>
      </c>
      <c r="D44" s="51">
        <v>94.62</v>
      </c>
      <c r="E44" s="51">
        <v>581</v>
      </c>
      <c r="F44" s="51">
        <v>662.34</v>
      </c>
      <c r="G44" s="51">
        <f t="shared" si="0"/>
        <v>324.54660000000001</v>
      </c>
      <c r="H44" s="51">
        <f t="shared" si="1"/>
        <v>11.620000000000005</v>
      </c>
      <c r="I44" s="51">
        <f t="shared" si="2"/>
        <v>81.340000000000032</v>
      </c>
      <c r="J44" s="50">
        <f t="shared" si="3"/>
        <v>0.1228070175438597</v>
      </c>
    </row>
    <row r="45" spans="1:10">
      <c r="A45" s="49">
        <v>4</v>
      </c>
      <c r="B45" s="50">
        <v>0</v>
      </c>
      <c r="C45" s="51">
        <v>48</v>
      </c>
      <c r="D45" s="51">
        <v>57.12</v>
      </c>
      <c r="E45" s="51">
        <v>192</v>
      </c>
      <c r="F45" s="51">
        <v>228.48</v>
      </c>
      <c r="G45" s="51">
        <f t="shared" si="0"/>
        <v>0</v>
      </c>
      <c r="H45" s="51">
        <f t="shared" si="1"/>
        <v>9.1199999999999974</v>
      </c>
      <c r="I45" s="51">
        <f t="shared" si="2"/>
        <v>36.47999999999999</v>
      </c>
      <c r="J45" s="50">
        <f t="shared" si="3"/>
        <v>0.15966386554621845</v>
      </c>
    </row>
    <row r="46" spans="1:10">
      <c r="A46" s="52">
        <v>6</v>
      </c>
      <c r="B46" s="53">
        <v>0.25</v>
      </c>
      <c r="C46" s="54">
        <v>12</v>
      </c>
      <c r="D46" s="54">
        <v>15.72</v>
      </c>
      <c r="E46" s="54">
        <v>72</v>
      </c>
      <c r="F46" s="54">
        <v>94.32</v>
      </c>
      <c r="G46" s="54">
        <f t="shared" si="0"/>
        <v>23.58</v>
      </c>
      <c r="H46" s="54">
        <f t="shared" si="1"/>
        <v>3.7200000000000006</v>
      </c>
      <c r="I46" s="54">
        <f t="shared" si="2"/>
        <v>22.320000000000004</v>
      </c>
      <c r="J46" s="53">
        <f t="shared" si="3"/>
        <v>0.23664122137404586</v>
      </c>
    </row>
    <row r="47" spans="1:10">
      <c r="A47" s="49">
        <v>11</v>
      </c>
      <c r="B47" s="50">
        <v>0.5</v>
      </c>
      <c r="C47" s="51">
        <v>148</v>
      </c>
      <c r="D47" s="51">
        <v>201.28</v>
      </c>
      <c r="E47" s="51">
        <v>1628</v>
      </c>
      <c r="F47" s="51">
        <v>2214.08</v>
      </c>
      <c r="G47" s="51">
        <f t="shared" si="0"/>
        <v>1107.04</v>
      </c>
      <c r="H47" s="51">
        <f t="shared" si="1"/>
        <v>53.28</v>
      </c>
      <c r="I47" s="51">
        <f t="shared" si="2"/>
        <v>586.08000000000004</v>
      </c>
      <c r="J47" s="50">
        <f t="shared" si="3"/>
        <v>0.26470588235294118</v>
      </c>
    </row>
    <row r="48" spans="1:10">
      <c r="A48" s="52">
        <v>5</v>
      </c>
      <c r="B48" s="53">
        <v>0.14000000000000001</v>
      </c>
      <c r="C48" s="54">
        <v>112</v>
      </c>
      <c r="D48" s="54">
        <v>122.08</v>
      </c>
      <c r="E48" s="54">
        <v>560</v>
      </c>
      <c r="F48" s="54">
        <v>610.4</v>
      </c>
      <c r="G48" s="54">
        <f t="shared" si="0"/>
        <v>85.456000000000003</v>
      </c>
      <c r="H48" s="54">
        <f t="shared" si="1"/>
        <v>10.079999999999998</v>
      </c>
      <c r="I48" s="54">
        <f t="shared" si="2"/>
        <v>50.399999999999991</v>
      </c>
      <c r="J48" s="53">
        <f t="shared" si="3"/>
        <v>8.2568807339449532E-2</v>
      </c>
    </row>
    <row r="49" spans="1:10">
      <c r="A49" s="49">
        <v>3</v>
      </c>
      <c r="B49" s="50">
        <v>0.42</v>
      </c>
      <c r="C49" s="51">
        <v>7</v>
      </c>
      <c r="D49" s="51">
        <v>8.33</v>
      </c>
      <c r="E49" s="51">
        <v>21</v>
      </c>
      <c r="F49" s="51">
        <v>24.99</v>
      </c>
      <c r="G49" s="51">
        <f t="shared" si="0"/>
        <v>10.495799999999999</v>
      </c>
      <c r="H49" s="51">
        <f t="shared" si="1"/>
        <v>1.33</v>
      </c>
      <c r="I49" s="51">
        <f t="shared" si="2"/>
        <v>3.99</v>
      </c>
      <c r="J49" s="50">
        <f t="shared" si="3"/>
        <v>0.1596638655462185</v>
      </c>
    </row>
    <row r="50" spans="1:10">
      <c r="A50" s="52">
        <v>2</v>
      </c>
      <c r="B50" s="53">
        <v>0.14000000000000001</v>
      </c>
      <c r="C50" s="54">
        <v>133</v>
      </c>
      <c r="D50" s="54">
        <v>155.61000000000001</v>
      </c>
      <c r="E50" s="54">
        <v>266</v>
      </c>
      <c r="F50" s="54">
        <v>311.22000000000003</v>
      </c>
      <c r="G50" s="54">
        <f t="shared" si="0"/>
        <v>43.570800000000006</v>
      </c>
      <c r="H50" s="54">
        <f t="shared" si="1"/>
        <v>22.610000000000014</v>
      </c>
      <c r="I50" s="54">
        <f t="shared" si="2"/>
        <v>45.220000000000027</v>
      </c>
      <c r="J50" s="53">
        <f t="shared" si="3"/>
        <v>0.14529914529914537</v>
      </c>
    </row>
    <row r="51" spans="1:10">
      <c r="A51" s="49">
        <v>2</v>
      </c>
      <c r="B51" s="50">
        <v>0.45</v>
      </c>
      <c r="C51" s="51">
        <v>148</v>
      </c>
      <c r="D51" s="51">
        <v>201.28</v>
      </c>
      <c r="E51" s="51">
        <v>296</v>
      </c>
      <c r="F51" s="51">
        <v>402.56</v>
      </c>
      <c r="G51" s="51">
        <f t="shared" si="0"/>
        <v>181.15200000000002</v>
      </c>
      <c r="H51" s="51">
        <f t="shared" si="1"/>
        <v>53.28</v>
      </c>
      <c r="I51" s="51">
        <f t="shared" si="2"/>
        <v>106.56</v>
      </c>
      <c r="J51" s="50">
        <f t="shared" si="3"/>
        <v>0.26470588235294118</v>
      </c>
    </row>
    <row r="52" spans="1:10">
      <c r="A52" s="49">
        <v>4</v>
      </c>
      <c r="B52" s="50">
        <v>0.34</v>
      </c>
      <c r="C52" s="51">
        <v>105</v>
      </c>
      <c r="D52" s="51">
        <v>142.80000000000001</v>
      </c>
      <c r="E52" s="51">
        <v>420</v>
      </c>
      <c r="F52" s="51">
        <v>571.20000000000005</v>
      </c>
      <c r="G52" s="51">
        <f t="shared" si="0"/>
        <v>194.20800000000003</v>
      </c>
      <c r="H52" s="51">
        <f t="shared" si="1"/>
        <v>37.800000000000011</v>
      </c>
      <c r="I52" s="51">
        <f t="shared" si="2"/>
        <v>151.20000000000005</v>
      </c>
      <c r="J52" s="50">
        <f t="shared" si="3"/>
        <v>0.26470588235294124</v>
      </c>
    </row>
    <row r="53" spans="1:10">
      <c r="A53" s="52">
        <v>11</v>
      </c>
      <c r="B53" s="53">
        <v>0.02</v>
      </c>
      <c r="C53" s="54">
        <v>89</v>
      </c>
      <c r="D53" s="54">
        <v>117.48</v>
      </c>
      <c r="E53" s="54">
        <v>979</v>
      </c>
      <c r="F53" s="54">
        <v>1292.28</v>
      </c>
      <c r="G53" s="54">
        <f t="shared" si="0"/>
        <v>25.845600000000001</v>
      </c>
      <c r="H53" s="54">
        <f t="shared" si="1"/>
        <v>28.480000000000004</v>
      </c>
      <c r="I53" s="54">
        <f t="shared" si="2"/>
        <v>313.28000000000003</v>
      </c>
      <c r="J53" s="53">
        <f t="shared" si="3"/>
        <v>0.24242424242424246</v>
      </c>
    </row>
    <row r="54" spans="1:10">
      <c r="A54" s="52">
        <v>11</v>
      </c>
      <c r="B54" s="53">
        <v>0.45</v>
      </c>
      <c r="C54" s="54">
        <v>37</v>
      </c>
      <c r="D54" s="54">
        <v>49.21</v>
      </c>
      <c r="E54" s="54">
        <v>407</v>
      </c>
      <c r="F54" s="54">
        <v>541.31000000000006</v>
      </c>
      <c r="G54" s="54">
        <f t="shared" si="0"/>
        <v>243.58950000000004</v>
      </c>
      <c r="H54" s="54">
        <f t="shared" si="1"/>
        <v>12.21</v>
      </c>
      <c r="I54" s="54">
        <f t="shared" si="2"/>
        <v>134.31</v>
      </c>
      <c r="J54" s="53">
        <f t="shared" si="3"/>
        <v>0.24812030075187969</v>
      </c>
    </row>
    <row r="55" spans="1:10">
      <c r="A55" s="49">
        <v>1</v>
      </c>
      <c r="B55" s="50">
        <v>0.53</v>
      </c>
      <c r="C55" s="51">
        <v>44</v>
      </c>
      <c r="D55" s="51">
        <v>48.4</v>
      </c>
      <c r="E55" s="51">
        <v>44</v>
      </c>
      <c r="F55" s="51">
        <v>48.4</v>
      </c>
      <c r="G55" s="51">
        <f t="shared" si="0"/>
        <v>25.652000000000001</v>
      </c>
      <c r="H55" s="51">
        <f t="shared" si="1"/>
        <v>4.3999999999999986</v>
      </c>
      <c r="I55" s="51">
        <f t="shared" si="2"/>
        <v>4.3999999999999986</v>
      </c>
      <c r="J55" s="50">
        <f t="shared" si="3"/>
        <v>9.0909090909090884E-2</v>
      </c>
    </row>
    <row r="56" spans="1:10">
      <c r="A56" s="52">
        <v>9</v>
      </c>
      <c r="B56" s="53">
        <v>0.49</v>
      </c>
      <c r="C56" s="54">
        <v>126</v>
      </c>
      <c r="D56" s="54">
        <v>162.54</v>
      </c>
      <c r="E56" s="54">
        <v>1134</v>
      </c>
      <c r="F56" s="54">
        <v>1462.86</v>
      </c>
      <c r="G56" s="54">
        <f t="shared" si="0"/>
        <v>716.80139999999994</v>
      </c>
      <c r="H56" s="54">
        <f t="shared" si="1"/>
        <v>36.539999999999992</v>
      </c>
      <c r="I56" s="54">
        <f t="shared" si="2"/>
        <v>328.8599999999999</v>
      </c>
      <c r="J56" s="53">
        <f t="shared" si="3"/>
        <v>0.22480620155038755</v>
      </c>
    </row>
    <row r="57" spans="1:10">
      <c r="A57" s="49">
        <v>6</v>
      </c>
      <c r="B57" s="50">
        <v>0.36</v>
      </c>
      <c r="C57" s="51">
        <v>48</v>
      </c>
      <c r="D57" s="51">
        <v>57.12</v>
      </c>
      <c r="E57" s="51">
        <v>288</v>
      </c>
      <c r="F57" s="51">
        <v>342.72</v>
      </c>
      <c r="G57" s="51">
        <f t="shared" si="0"/>
        <v>123.37920000000001</v>
      </c>
      <c r="H57" s="51">
        <f t="shared" si="1"/>
        <v>9.1199999999999974</v>
      </c>
      <c r="I57" s="51">
        <f t="shared" si="2"/>
        <v>54.719999999999985</v>
      </c>
      <c r="J57" s="50">
        <f t="shared" si="3"/>
        <v>0.15966386554621842</v>
      </c>
    </row>
    <row r="58" spans="1:10">
      <c r="A58" s="52">
        <v>9</v>
      </c>
      <c r="B58" s="53">
        <v>0.1</v>
      </c>
      <c r="C58" s="54">
        <v>76</v>
      </c>
      <c r="D58" s="54">
        <v>82.08</v>
      </c>
      <c r="E58" s="54">
        <v>684</v>
      </c>
      <c r="F58" s="54">
        <v>738.72</v>
      </c>
      <c r="G58" s="54">
        <f t="shared" si="0"/>
        <v>73.872</v>
      </c>
      <c r="H58" s="54">
        <f t="shared" si="1"/>
        <v>6.0799999999999983</v>
      </c>
      <c r="I58" s="54">
        <f t="shared" si="2"/>
        <v>54.719999999999985</v>
      </c>
      <c r="J58" s="53">
        <f t="shared" si="3"/>
        <v>7.4074074074074056E-2</v>
      </c>
    </row>
    <row r="59" spans="1:10">
      <c r="A59" s="49">
        <v>6</v>
      </c>
      <c r="B59" s="50">
        <v>0.44</v>
      </c>
      <c r="C59" s="51">
        <v>47</v>
      </c>
      <c r="D59" s="51">
        <v>53.11</v>
      </c>
      <c r="E59" s="51">
        <v>282</v>
      </c>
      <c r="F59" s="51">
        <v>318.66000000000003</v>
      </c>
      <c r="G59" s="51">
        <f t="shared" si="0"/>
        <v>140.21040000000002</v>
      </c>
      <c r="H59" s="51">
        <f t="shared" si="1"/>
        <v>6.1099999999999994</v>
      </c>
      <c r="I59" s="51">
        <f t="shared" si="2"/>
        <v>36.659999999999997</v>
      </c>
      <c r="J59" s="50">
        <f t="shared" si="3"/>
        <v>0.1150442477876106</v>
      </c>
    </row>
    <row r="60" spans="1:10">
      <c r="A60" s="52">
        <v>11</v>
      </c>
      <c r="B60" s="53">
        <v>0.5</v>
      </c>
      <c r="C60" s="54">
        <v>7</v>
      </c>
      <c r="D60" s="54">
        <v>8.33</v>
      </c>
      <c r="E60" s="54">
        <v>77</v>
      </c>
      <c r="F60" s="54">
        <v>91.63</v>
      </c>
      <c r="G60" s="54">
        <f t="shared" si="0"/>
        <v>45.814999999999998</v>
      </c>
      <c r="H60" s="54">
        <f t="shared" si="1"/>
        <v>1.33</v>
      </c>
      <c r="I60" s="54">
        <f t="shared" si="2"/>
        <v>14.63</v>
      </c>
      <c r="J60" s="53">
        <f t="shared" si="3"/>
        <v>0.1596638655462185</v>
      </c>
    </row>
    <row r="61" spans="1:10">
      <c r="A61" s="49">
        <v>10</v>
      </c>
      <c r="B61" s="50">
        <v>0.18</v>
      </c>
      <c r="C61" s="51">
        <v>37</v>
      </c>
      <c r="D61" s="51">
        <v>41.81</v>
      </c>
      <c r="E61" s="51">
        <v>370</v>
      </c>
      <c r="F61" s="51">
        <v>418.1</v>
      </c>
      <c r="G61" s="51">
        <f t="shared" si="0"/>
        <v>75.257999999999996</v>
      </c>
      <c r="H61" s="51">
        <f t="shared" si="1"/>
        <v>4.8100000000000023</v>
      </c>
      <c r="I61" s="51">
        <f t="shared" si="2"/>
        <v>48.100000000000023</v>
      </c>
      <c r="J61" s="50">
        <f t="shared" si="3"/>
        <v>0.11504424778761067</v>
      </c>
    </row>
    <row r="62" spans="1:10">
      <c r="A62" s="52">
        <v>11</v>
      </c>
      <c r="B62" s="53">
        <v>0.19</v>
      </c>
      <c r="C62" s="54">
        <v>37</v>
      </c>
      <c r="D62" s="54">
        <v>42.55</v>
      </c>
      <c r="E62" s="54">
        <v>407</v>
      </c>
      <c r="F62" s="54">
        <v>468.05</v>
      </c>
      <c r="G62" s="54">
        <f t="shared" si="0"/>
        <v>88.929500000000004</v>
      </c>
      <c r="H62" s="54">
        <f t="shared" si="1"/>
        <v>5.5499999999999972</v>
      </c>
      <c r="I62" s="54">
        <f t="shared" si="2"/>
        <v>61.049999999999969</v>
      </c>
      <c r="J62" s="53">
        <f t="shared" si="3"/>
        <v>0.13043478260869559</v>
      </c>
    </row>
    <row r="63" spans="1:10">
      <c r="A63" s="49">
        <v>14</v>
      </c>
      <c r="B63" s="50">
        <v>0.02</v>
      </c>
      <c r="C63" s="51">
        <v>73</v>
      </c>
      <c r="D63" s="51">
        <v>94.17</v>
      </c>
      <c r="E63" s="51">
        <v>1022</v>
      </c>
      <c r="F63" s="51">
        <v>1318.38</v>
      </c>
      <c r="G63" s="51">
        <f t="shared" si="0"/>
        <v>26.367600000000003</v>
      </c>
      <c r="H63" s="51">
        <f t="shared" si="1"/>
        <v>21.17</v>
      </c>
      <c r="I63" s="51">
        <f t="shared" si="2"/>
        <v>296.38</v>
      </c>
      <c r="J63" s="50">
        <f t="shared" si="3"/>
        <v>0.22480620155038758</v>
      </c>
    </row>
    <row r="64" spans="1:10">
      <c r="A64" s="52">
        <v>8</v>
      </c>
      <c r="B64" s="53">
        <v>7.0000000000000007E-2</v>
      </c>
      <c r="C64" s="54">
        <v>120</v>
      </c>
      <c r="D64" s="54">
        <v>162</v>
      </c>
      <c r="E64" s="54">
        <v>960</v>
      </c>
      <c r="F64" s="54">
        <v>1296</v>
      </c>
      <c r="G64" s="54">
        <f t="shared" si="0"/>
        <v>90.720000000000013</v>
      </c>
      <c r="H64" s="54">
        <f t="shared" si="1"/>
        <v>42</v>
      </c>
      <c r="I64" s="54">
        <f t="shared" si="2"/>
        <v>336</v>
      </c>
      <c r="J64" s="53">
        <f t="shared" si="3"/>
        <v>0.25925925925925924</v>
      </c>
    </row>
    <row r="65" spans="1:10">
      <c r="A65" s="49">
        <v>9</v>
      </c>
      <c r="B65" s="50">
        <v>0.06</v>
      </c>
      <c r="C65" s="51">
        <v>37</v>
      </c>
      <c r="D65" s="51">
        <v>41.81</v>
      </c>
      <c r="E65" s="51">
        <v>333</v>
      </c>
      <c r="F65" s="51">
        <v>376.29</v>
      </c>
      <c r="G65" s="51">
        <f t="shared" si="0"/>
        <v>22.577400000000001</v>
      </c>
      <c r="H65" s="51">
        <f t="shared" si="1"/>
        <v>4.8100000000000023</v>
      </c>
      <c r="I65" s="51">
        <f t="shared" si="2"/>
        <v>43.29000000000002</v>
      </c>
      <c r="J65" s="50">
        <f t="shared" si="3"/>
        <v>0.11504424778761067</v>
      </c>
    </row>
    <row r="66" spans="1:10">
      <c r="A66" s="49">
        <v>7</v>
      </c>
      <c r="B66" s="50">
        <v>0.18</v>
      </c>
      <c r="C66" s="51">
        <v>37</v>
      </c>
      <c r="D66" s="51">
        <v>42.55</v>
      </c>
      <c r="E66" s="51">
        <v>259</v>
      </c>
      <c r="F66" s="51">
        <v>297.85000000000002</v>
      </c>
      <c r="G66" s="51">
        <f t="shared" ref="G66:G129" si="4">B66*F66</f>
        <v>53.613</v>
      </c>
      <c r="H66" s="51">
        <f t="shared" ref="H66:H129" si="5">D66-C66</f>
        <v>5.5499999999999972</v>
      </c>
      <c r="I66" s="51">
        <f t="shared" ref="I66:I129" si="6">H66*A66</f>
        <v>38.84999999999998</v>
      </c>
      <c r="J66" s="50">
        <f t="shared" ref="J66:J129" si="7">IFERROR(I66/F66,0)</f>
        <v>0.13043478260869557</v>
      </c>
    </row>
    <row r="67" spans="1:10">
      <c r="A67" s="52">
        <v>13</v>
      </c>
      <c r="B67" s="53">
        <v>0.25</v>
      </c>
      <c r="C67" s="54">
        <v>61</v>
      </c>
      <c r="D67" s="54">
        <v>76.25</v>
      </c>
      <c r="E67" s="54">
        <v>793</v>
      </c>
      <c r="F67" s="54">
        <v>991.25</v>
      </c>
      <c r="G67" s="54">
        <f t="shared" si="4"/>
        <v>247.8125</v>
      </c>
      <c r="H67" s="54">
        <f t="shared" si="5"/>
        <v>15.25</v>
      </c>
      <c r="I67" s="54">
        <f t="shared" si="6"/>
        <v>198.25</v>
      </c>
      <c r="J67" s="53">
        <f t="shared" si="7"/>
        <v>0.2</v>
      </c>
    </row>
    <row r="68" spans="1:10">
      <c r="A68" s="49">
        <v>4</v>
      </c>
      <c r="B68" s="50">
        <v>0.39</v>
      </c>
      <c r="C68" s="51">
        <v>73</v>
      </c>
      <c r="D68" s="51">
        <v>94.17</v>
      </c>
      <c r="E68" s="51">
        <v>292</v>
      </c>
      <c r="F68" s="51">
        <v>376.68</v>
      </c>
      <c r="G68" s="51">
        <f t="shared" si="4"/>
        <v>146.90520000000001</v>
      </c>
      <c r="H68" s="51">
        <f t="shared" si="5"/>
        <v>21.17</v>
      </c>
      <c r="I68" s="51">
        <f t="shared" si="6"/>
        <v>84.68</v>
      </c>
      <c r="J68" s="50">
        <f t="shared" si="7"/>
        <v>0.22480620155038761</v>
      </c>
    </row>
    <row r="69" spans="1:10">
      <c r="A69" s="52">
        <v>8</v>
      </c>
      <c r="B69" s="53">
        <v>0.47</v>
      </c>
      <c r="C69" s="54">
        <v>105</v>
      </c>
      <c r="D69" s="54">
        <v>142.80000000000001</v>
      </c>
      <c r="E69" s="54">
        <v>840</v>
      </c>
      <c r="F69" s="54">
        <v>1142.4000000000001</v>
      </c>
      <c r="G69" s="54">
        <f t="shared" si="4"/>
        <v>536.928</v>
      </c>
      <c r="H69" s="54">
        <f t="shared" si="5"/>
        <v>37.800000000000011</v>
      </c>
      <c r="I69" s="54">
        <f t="shared" si="6"/>
        <v>302.40000000000009</v>
      </c>
      <c r="J69" s="53">
        <f t="shared" si="7"/>
        <v>0.26470588235294124</v>
      </c>
    </row>
    <row r="70" spans="1:10">
      <c r="A70" s="49">
        <v>2</v>
      </c>
      <c r="B70" s="50">
        <v>0.02</v>
      </c>
      <c r="C70" s="51">
        <v>72</v>
      </c>
      <c r="D70" s="51">
        <v>79.92</v>
      </c>
      <c r="E70" s="51">
        <v>144</v>
      </c>
      <c r="F70" s="51">
        <v>159.84</v>
      </c>
      <c r="G70" s="51">
        <f t="shared" si="4"/>
        <v>3.1968000000000001</v>
      </c>
      <c r="H70" s="51">
        <f t="shared" si="5"/>
        <v>7.9200000000000017</v>
      </c>
      <c r="I70" s="51">
        <f t="shared" si="6"/>
        <v>15.840000000000003</v>
      </c>
      <c r="J70" s="50">
        <f t="shared" si="7"/>
        <v>9.9099099099099114E-2</v>
      </c>
    </row>
    <row r="71" spans="1:10">
      <c r="A71" s="49">
        <v>4</v>
      </c>
      <c r="B71" s="50">
        <v>0.01</v>
      </c>
      <c r="C71" s="51">
        <v>75</v>
      </c>
      <c r="D71" s="51">
        <v>85.5</v>
      </c>
      <c r="E71" s="51">
        <v>300</v>
      </c>
      <c r="F71" s="51">
        <v>342</v>
      </c>
      <c r="G71" s="51">
        <f t="shared" si="4"/>
        <v>3.42</v>
      </c>
      <c r="H71" s="51">
        <f t="shared" si="5"/>
        <v>10.5</v>
      </c>
      <c r="I71" s="51">
        <f t="shared" si="6"/>
        <v>42</v>
      </c>
      <c r="J71" s="50">
        <f t="shared" si="7"/>
        <v>0.12280701754385964</v>
      </c>
    </row>
    <row r="72" spans="1:10">
      <c r="A72" s="52">
        <v>8</v>
      </c>
      <c r="B72" s="53">
        <v>0.17</v>
      </c>
      <c r="C72" s="54">
        <v>47</v>
      </c>
      <c r="D72" s="54">
        <v>53.11</v>
      </c>
      <c r="E72" s="54">
        <v>376</v>
      </c>
      <c r="F72" s="54">
        <v>424.88</v>
      </c>
      <c r="G72" s="54">
        <f t="shared" si="4"/>
        <v>72.229600000000005</v>
      </c>
      <c r="H72" s="54">
        <f t="shared" si="5"/>
        <v>6.1099999999999994</v>
      </c>
      <c r="I72" s="54">
        <f t="shared" si="6"/>
        <v>48.879999999999995</v>
      </c>
      <c r="J72" s="53">
        <f t="shared" si="7"/>
        <v>0.1150442477876106</v>
      </c>
    </row>
    <row r="73" spans="1:10">
      <c r="A73" s="52">
        <v>14</v>
      </c>
      <c r="B73" s="53">
        <v>7.0000000000000007E-2</v>
      </c>
      <c r="C73" s="54">
        <v>144</v>
      </c>
      <c r="D73" s="54">
        <v>156.96</v>
      </c>
      <c r="E73" s="54">
        <v>2016</v>
      </c>
      <c r="F73" s="54">
        <v>2197.44</v>
      </c>
      <c r="G73" s="54">
        <f t="shared" si="4"/>
        <v>153.82080000000002</v>
      </c>
      <c r="H73" s="54">
        <f t="shared" si="5"/>
        <v>12.960000000000008</v>
      </c>
      <c r="I73" s="54">
        <f t="shared" si="6"/>
        <v>181.44000000000011</v>
      </c>
      <c r="J73" s="53">
        <f t="shared" si="7"/>
        <v>8.2568807339449588E-2</v>
      </c>
    </row>
    <row r="74" spans="1:10">
      <c r="A74" s="52">
        <v>4</v>
      </c>
      <c r="B74" s="53">
        <v>0.23</v>
      </c>
      <c r="C74" s="54">
        <v>98</v>
      </c>
      <c r="D74" s="54">
        <v>103.88</v>
      </c>
      <c r="E74" s="54">
        <v>392</v>
      </c>
      <c r="F74" s="54">
        <v>415.52</v>
      </c>
      <c r="G74" s="54">
        <f t="shared" si="4"/>
        <v>95.569599999999994</v>
      </c>
      <c r="H74" s="54">
        <f t="shared" si="5"/>
        <v>5.8799999999999955</v>
      </c>
      <c r="I74" s="54">
        <f t="shared" si="6"/>
        <v>23.519999999999982</v>
      </c>
      <c r="J74" s="53">
        <f t="shared" si="7"/>
        <v>5.660377358490562E-2</v>
      </c>
    </row>
    <row r="75" spans="1:10">
      <c r="A75" s="49">
        <v>1</v>
      </c>
      <c r="B75" s="50">
        <v>0.23</v>
      </c>
      <c r="C75" s="51">
        <v>120</v>
      </c>
      <c r="D75" s="51">
        <v>162</v>
      </c>
      <c r="E75" s="51">
        <v>120</v>
      </c>
      <c r="F75" s="51">
        <v>162</v>
      </c>
      <c r="G75" s="51">
        <f t="shared" si="4"/>
        <v>37.260000000000005</v>
      </c>
      <c r="H75" s="51">
        <f t="shared" si="5"/>
        <v>42</v>
      </c>
      <c r="I75" s="51">
        <f t="shared" si="6"/>
        <v>42</v>
      </c>
      <c r="J75" s="50">
        <f t="shared" si="7"/>
        <v>0.25925925925925924</v>
      </c>
    </row>
    <row r="76" spans="1:10">
      <c r="A76" s="52">
        <v>9</v>
      </c>
      <c r="B76" s="53">
        <v>0.48</v>
      </c>
      <c r="C76" s="54">
        <v>148</v>
      </c>
      <c r="D76" s="54">
        <v>164.28</v>
      </c>
      <c r="E76" s="54">
        <v>1332</v>
      </c>
      <c r="F76" s="54">
        <v>1478.52</v>
      </c>
      <c r="G76" s="54">
        <f t="shared" si="4"/>
        <v>709.68959999999993</v>
      </c>
      <c r="H76" s="54">
        <f t="shared" si="5"/>
        <v>16.28</v>
      </c>
      <c r="I76" s="54">
        <f t="shared" si="6"/>
        <v>146.52000000000001</v>
      </c>
      <c r="J76" s="53">
        <f t="shared" si="7"/>
        <v>9.9099099099099114E-2</v>
      </c>
    </row>
    <row r="77" spans="1:10">
      <c r="A77" s="49">
        <v>3</v>
      </c>
      <c r="B77" s="50">
        <v>0.12</v>
      </c>
      <c r="C77" s="51">
        <v>148</v>
      </c>
      <c r="D77" s="51">
        <v>201.28</v>
      </c>
      <c r="E77" s="51">
        <v>444</v>
      </c>
      <c r="F77" s="51">
        <v>603.84</v>
      </c>
      <c r="G77" s="51">
        <f t="shared" si="4"/>
        <v>72.460800000000006</v>
      </c>
      <c r="H77" s="51">
        <f t="shared" si="5"/>
        <v>53.28</v>
      </c>
      <c r="I77" s="51">
        <f t="shared" si="6"/>
        <v>159.84</v>
      </c>
      <c r="J77" s="50">
        <f t="shared" si="7"/>
        <v>0.26470588235294118</v>
      </c>
    </row>
    <row r="78" spans="1:10">
      <c r="A78" s="52">
        <v>8</v>
      </c>
      <c r="B78" s="53">
        <v>0.01</v>
      </c>
      <c r="C78" s="54">
        <v>43</v>
      </c>
      <c r="D78" s="54">
        <v>47.73</v>
      </c>
      <c r="E78" s="54">
        <v>344</v>
      </c>
      <c r="F78" s="54">
        <v>381.84</v>
      </c>
      <c r="G78" s="54">
        <f t="shared" si="4"/>
        <v>3.8184</v>
      </c>
      <c r="H78" s="54">
        <f t="shared" si="5"/>
        <v>4.7299999999999969</v>
      </c>
      <c r="I78" s="54">
        <f t="shared" si="6"/>
        <v>37.839999999999975</v>
      </c>
      <c r="J78" s="53">
        <f t="shared" si="7"/>
        <v>9.9099099099099044E-2</v>
      </c>
    </row>
    <row r="79" spans="1:10">
      <c r="A79" s="49">
        <v>1</v>
      </c>
      <c r="B79" s="50">
        <v>0.43</v>
      </c>
      <c r="C79" s="51">
        <v>72</v>
      </c>
      <c r="D79" s="51">
        <v>79.92</v>
      </c>
      <c r="E79" s="51">
        <v>72</v>
      </c>
      <c r="F79" s="51">
        <v>79.92</v>
      </c>
      <c r="G79" s="51">
        <f t="shared" si="4"/>
        <v>34.365600000000001</v>
      </c>
      <c r="H79" s="51">
        <f t="shared" si="5"/>
        <v>7.9200000000000017</v>
      </c>
      <c r="I79" s="51">
        <f t="shared" si="6"/>
        <v>7.9200000000000017</v>
      </c>
      <c r="J79" s="50">
        <f t="shared" si="7"/>
        <v>9.9099099099099114E-2</v>
      </c>
    </row>
    <row r="80" spans="1:10">
      <c r="A80" s="52">
        <v>3</v>
      </c>
      <c r="B80" s="53">
        <v>0.24</v>
      </c>
      <c r="C80" s="54">
        <v>120</v>
      </c>
      <c r="D80" s="54">
        <v>162</v>
      </c>
      <c r="E80" s="54">
        <v>360</v>
      </c>
      <c r="F80" s="54">
        <v>486</v>
      </c>
      <c r="G80" s="54">
        <f t="shared" si="4"/>
        <v>116.64</v>
      </c>
      <c r="H80" s="54">
        <f t="shared" si="5"/>
        <v>42</v>
      </c>
      <c r="I80" s="54">
        <f t="shared" si="6"/>
        <v>126</v>
      </c>
      <c r="J80" s="53">
        <f t="shared" si="7"/>
        <v>0.25925925925925924</v>
      </c>
    </row>
    <row r="81" spans="1:10">
      <c r="A81" s="52">
        <v>9</v>
      </c>
      <c r="B81" s="53">
        <v>0.09</v>
      </c>
      <c r="C81" s="54">
        <v>6</v>
      </c>
      <c r="D81" s="54">
        <v>7.8599999999999994</v>
      </c>
      <c r="E81" s="54">
        <v>54</v>
      </c>
      <c r="F81" s="54">
        <v>70.739999999999995</v>
      </c>
      <c r="G81" s="54">
        <f t="shared" si="4"/>
        <v>6.3665999999999991</v>
      </c>
      <c r="H81" s="54">
        <f t="shared" si="5"/>
        <v>1.8599999999999994</v>
      </c>
      <c r="I81" s="54">
        <f t="shared" si="6"/>
        <v>16.739999999999995</v>
      </c>
      <c r="J81" s="53">
        <f t="shared" si="7"/>
        <v>0.23664122137404575</v>
      </c>
    </row>
    <row r="82" spans="1:10">
      <c r="A82" s="49">
        <v>4</v>
      </c>
      <c r="B82" s="50">
        <v>0.12</v>
      </c>
      <c r="C82" s="51">
        <v>90</v>
      </c>
      <c r="D82" s="51">
        <v>115.2</v>
      </c>
      <c r="E82" s="51">
        <v>360</v>
      </c>
      <c r="F82" s="51">
        <v>460.8</v>
      </c>
      <c r="G82" s="51">
        <f t="shared" si="4"/>
        <v>55.295999999999999</v>
      </c>
      <c r="H82" s="51">
        <f t="shared" si="5"/>
        <v>25.200000000000003</v>
      </c>
      <c r="I82" s="51">
        <f t="shared" si="6"/>
        <v>100.80000000000001</v>
      </c>
      <c r="J82" s="50">
        <f t="shared" si="7"/>
        <v>0.21875000000000003</v>
      </c>
    </row>
    <row r="83" spans="1:10">
      <c r="A83" s="49">
        <v>15</v>
      </c>
      <c r="B83" s="50">
        <v>0.09</v>
      </c>
      <c r="C83" s="51">
        <v>93</v>
      </c>
      <c r="D83" s="51">
        <v>104.16</v>
      </c>
      <c r="E83" s="51">
        <v>1395</v>
      </c>
      <c r="F83" s="51">
        <v>1562.4</v>
      </c>
      <c r="G83" s="51">
        <f t="shared" si="4"/>
        <v>140.61600000000001</v>
      </c>
      <c r="H83" s="51">
        <f t="shared" si="5"/>
        <v>11.159999999999997</v>
      </c>
      <c r="I83" s="51">
        <f t="shared" si="6"/>
        <v>167.39999999999995</v>
      </c>
      <c r="J83" s="50">
        <f t="shared" si="7"/>
        <v>0.10714285714285711</v>
      </c>
    </row>
    <row r="84" spans="1:10">
      <c r="A84" s="52">
        <v>3</v>
      </c>
      <c r="B84" s="53">
        <v>0.22</v>
      </c>
      <c r="C84" s="54">
        <v>133</v>
      </c>
      <c r="D84" s="54">
        <v>155.61000000000001</v>
      </c>
      <c r="E84" s="54">
        <v>399</v>
      </c>
      <c r="F84" s="54">
        <v>466.83</v>
      </c>
      <c r="G84" s="54">
        <f t="shared" si="4"/>
        <v>102.7026</v>
      </c>
      <c r="H84" s="54">
        <f t="shared" si="5"/>
        <v>22.610000000000014</v>
      </c>
      <c r="I84" s="54">
        <f t="shared" si="6"/>
        <v>67.830000000000041</v>
      </c>
      <c r="J84" s="53">
        <f t="shared" si="7"/>
        <v>0.14529914529914539</v>
      </c>
    </row>
    <row r="85" spans="1:10">
      <c r="A85" s="49">
        <v>14</v>
      </c>
      <c r="B85" s="50">
        <v>0.16</v>
      </c>
      <c r="C85" s="51">
        <v>121</v>
      </c>
      <c r="D85" s="51">
        <v>141.57</v>
      </c>
      <c r="E85" s="51">
        <v>1694</v>
      </c>
      <c r="F85" s="51">
        <v>1981.98</v>
      </c>
      <c r="G85" s="51">
        <f t="shared" si="4"/>
        <v>317.11680000000001</v>
      </c>
      <c r="H85" s="51">
        <f t="shared" si="5"/>
        <v>20.569999999999993</v>
      </c>
      <c r="I85" s="51">
        <f t="shared" si="6"/>
        <v>287.9799999999999</v>
      </c>
      <c r="J85" s="50">
        <f t="shared" si="7"/>
        <v>0.14529914529914525</v>
      </c>
    </row>
    <row r="86" spans="1:10">
      <c r="A86" s="49">
        <v>4</v>
      </c>
      <c r="B86" s="50">
        <v>0.33</v>
      </c>
      <c r="C86" s="51">
        <v>47</v>
      </c>
      <c r="D86" s="51">
        <v>53.11</v>
      </c>
      <c r="E86" s="51">
        <v>188</v>
      </c>
      <c r="F86" s="51">
        <v>212.44</v>
      </c>
      <c r="G86" s="51">
        <f t="shared" si="4"/>
        <v>70.105199999999996</v>
      </c>
      <c r="H86" s="51">
        <f t="shared" si="5"/>
        <v>6.1099999999999994</v>
      </c>
      <c r="I86" s="51">
        <f t="shared" si="6"/>
        <v>24.439999999999998</v>
      </c>
      <c r="J86" s="50">
        <f t="shared" si="7"/>
        <v>0.1150442477876106</v>
      </c>
    </row>
    <row r="87" spans="1:10">
      <c r="A87" s="52">
        <v>3</v>
      </c>
      <c r="B87" s="53">
        <v>0.15</v>
      </c>
      <c r="C87" s="54">
        <v>67</v>
      </c>
      <c r="D87" s="54">
        <v>85.76</v>
      </c>
      <c r="E87" s="54">
        <v>201</v>
      </c>
      <c r="F87" s="54">
        <v>257.27999999999997</v>
      </c>
      <c r="G87" s="54">
        <f t="shared" si="4"/>
        <v>38.591999999999992</v>
      </c>
      <c r="H87" s="54">
        <f t="shared" si="5"/>
        <v>18.760000000000005</v>
      </c>
      <c r="I87" s="54">
        <f t="shared" si="6"/>
        <v>56.280000000000015</v>
      </c>
      <c r="J87" s="53">
        <f t="shared" si="7"/>
        <v>0.21875000000000008</v>
      </c>
    </row>
    <row r="88" spans="1:10">
      <c r="A88" s="52">
        <v>9</v>
      </c>
      <c r="B88" s="53">
        <v>0.04</v>
      </c>
      <c r="C88" s="54">
        <v>48</v>
      </c>
      <c r="D88" s="54">
        <v>57.12</v>
      </c>
      <c r="E88" s="54">
        <v>432</v>
      </c>
      <c r="F88" s="54">
        <v>514.08000000000004</v>
      </c>
      <c r="G88" s="54">
        <f t="shared" si="4"/>
        <v>20.563200000000002</v>
      </c>
      <c r="H88" s="54">
        <f t="shared" si="5"/>
        <v>9.1199999999999974</v>
      </c>
      <c r="I88" s="54">
        <f t="shared" si="6"/>
        <v>82.079999999999984</v>
      </c>
      <c r="J88" s="53">
        <f t="shared" si="7"/>
        <v>0.15966386554621845</v>
      </c>
    </row>
    <row r="89" spans="1:10">
      <c r="A89" s="49">
        <v>13</v>
      </c>
      <c r="B89" s="50">
        <v>0.35</v>
      </c>
      <c r="C89" s="51">
        <v>95</v>
      </c>
      <c r="D89" s="51">
        <v>119.7</v>
      </c>
      <c r="E89" s="51">
        <v>1235</v>
      </c>
      <c r="F89" s="51">
        <v>1556.1</v>
      </c>
      <c r="G89" s="51">
        <f t="shared" si="4"/>
        <v>544.63499999999988</v>
      </c>
      <c r="H89" s="51">
        <f t="shared" si="5"/>
        <v>24.700000000000003</v>
      </c>
      <c r="I89" s="51">
        <f t="shared" si="6"/>
        <v>321.10000000000002</v>
      </c>
      <c r="J89" s="50">
        <f t="shared" si="7"/>
        <v>0.20634920634920637</v>
      </c>
    </row>
    <row r="90" spans="1:10">
      <c r="A90" s="52">
        <v>3</v>
      </c>
      <c r="B90" s="53">
        <v>0.06</v>
      </c>
      <c r="C90" s="54">
        <v>134</v>
      </c>
      <c r="D90" s="54">
        <v>156.78</v>
      </c>
      <c r="E90" s="54">
        <v>402</v>
      </c>
      <c r="F90" s="54">
        <v>470.34</v>
      </c>
      <c r="G90" s="54">
        <f t="shared" si="4"/>
        <v>28.220399999999998</v>
      </c>
      <c r="H90" s="54">
        <f t="shared" si="5"/>
        <v>22.78</v>
      </c>
      <c r="I90" s="54">
        <f t="shared" si="6"/>
        <v>68.34</v>
      </c>
      <c r="J90" s="53">
        <f t="shared" si="7"/>
        <v>0.14529914529914531</v>
      </c>
    </row>
    <row r="91" spans="1:10">
      <c r="A91" s="49">
        <v>15</v>
      </c>
      <c r="B91" s="50">
        <v>0.13</v>
      </c>
      <c r="C91" s="51">
        <v>37</v>
      </c>
      <c r="D91" s="51">
        <v>49.21</v>
      </c>
      <c r="E91" s="51">
        <v>555</v>
      </c>
      <c r="F91" s="51">
        <v>738.15</v>
      </c>
      <c r="G91" s="51">
        <f t="shared" si="4"/>
        <v>95.959500000000006</v>
      </c>
      <c r="H91" s="51">
        <f t="shared" si="5"/>
        <v>12.21</v>
      </c>
      <c r="I91" s="51">
        <f t="shared" si="6"/>
        <v>183.15</v>
      </c>
      <c r="J91" s="50">
        <f t="shared" si="7"/>
        <v>0.24812030075187971</v>
      </c>
    </row>
    <row r="92" spans="1:10">
      <c r="A92" s="52">
        <v>9</v>
      </c>
      <c r="B92" s="53">
        <v>0.13</v>
      </c>
      <c r="C92" s="54">
        <v>72</v>
      </c>
      <c r="D92" s="54">
        <v>79.92</v>
      </c>
      <c r="E92" s="54">
        <v>648</v>
      </c>
      <c r="F92" s="54">
        <v>719.28</v>
      </c>
      <c r="G92" s="54">
        <f t="shared" si="4"/>
        <v>93.506399999999999</v>
      </c>
      <c r="H92" s="54">
        <f t="shared" si="5"/>
        <v>7.9200000000000017</v>
      </c>
      <c r="I92" s="54">
        <f t="shared" si="6"/>
        <v>71.280000000000015</v>
      </c>
      <c r="J92" s="53">
        <f t="shared" si="7"/>
        <v>9.9099099099099128E-2</v>
      </c>
    </row>
    <row r="93" spans="1:10">
      <c r="A93" s="49">
        <v>13</v>
      </c>
      <c r="B93" s="50">
        <v>0.42</v>
      </c>
      <c r="C93" s="51">
        <v>150</v>
      </c>
      <c r="D93" s="51">
        <v>210</v>
      </c>
      <c r="E93" s="51">
        <v>1950</v>
      </c>
      <c r="F93" s="51">
        <v>2730</v>
      </c>
      <c r="G93" s="51">
        <f t="shared" si="4"/>
        <v>1146.5999999999999</v>
      </c>
      <c r="H93" s="51">
        <f t="shared" si="5"/>
        <v>60</v>
      </c>
      <c r="I93" s="51">
        <f t="shared" si="6"/>
        <v>780</v>
      </c>
      <c r="J93" s="50">
        <f t="shared" si="7"/>
        <v>0.2857142857142857</v>
      </c>
    </row>
    <row r="94" spans="1:10">
      <c r="A94" s="49">
        <v>10</v>
      </c>
      <c r="B94" s="50">
        <v>0.3</v>
      </c>
      <c r="C94" s="51">
        <v>37</v>
      </c>
      <c r="D94" s="51">
        <v>41.81</v>
      </c>
      <c r="E94" s="51">
        <v>370</v>
      </c>
      <c r="F94" s="51">
        <v>418.1</v>
      </c>
      <c r="G94" s="51">
        <f t="shared" si="4"/>
        <v>125.43</v>
      </c>
      <c r="H94" s="51">
        <f t="shared" si="5"/>
        <v>4.8100000000000023</v>
      </c>
      <c r="I94" s="51">
        <f t="shared" si="6"/>
        <v>48.100000000000023</v>
      </c>
      <c r="J94" s="50">
        <f t="shared" si="7"/>
        <v>0.11504424778761067</v>
      </c>
    </row>
    <row r="95" spans="1:10">
      <c r="A95" s="52">
        <v>6</v>
      </c>
      <c r="B95" s="53">
        <v>0.21</v>
      </c>
      <c r="C95" s="54">
        <v>120</v>
      </c>
      <c r="D95" s="54">
        <v>162</v>
      </c>
      <c r="E95" s="54">
        <v>720</v>
      </c>
      <c r="F95" s="54">
        <v>972</v>
      </c>
      <c r="G95" s="54">
        <f t="shared" si="4"/>
        <v>204.12</v>
      </c>
      <c r="H95" s="54">
        <f t="shared" si="5"/>
        <v>42</v>
      </c>
      <c r="I95" s="54">
        <f t="shared" si="6"/>
        <v>252</v>
      </c>
      <c r="J95" s="53">
        <f t="shared" si="7"/>
        <v>0.25925925925925924</v>
      </c>
    </row>
    <row r="96" spans="1:10">
      <c r="A96" s="52">
        <v>2</v>
      </c>
      <c r="B96" s="53">
        <v>0.12</v>
      </c>
      <c r="C96" s="54">
        <v>148</v>
      </c>
      <c r="D96" s="54">
        <v>201.28</v>
      </c>
      <c r="E96" s="54">
        <v>296</v>
      </c>
      <c r="F96" s="54">
        <v>402.56</v>
      </c>
      <c r="G96" s="54">
        <f t="shared" si="4"/>
        <v>48.307200000000002</v>
      </c>
      <c r="H96" s="54">
        <f t="shared" si="5"/>
        <v>53.28</v>
      </c>
      <c r="I96" s="54">
        <f t="shared" si="6"/>
        <v>106.56</v>
      </c>
      <c r="J96" s="53">
        <f t="shared" si="7"/>
        <v>0.26470588235294118</v>
      </c>
    </row>
    <row r="97" spans="1:10">
      <c r="A97" s="49">
        <v>3</v>
      </c>
      <c r="B97" s="50">
        <v>0.34</v>
      </c>
      <c r="C97" s="51">
        <v>67</v>
      </c>
      <c r="D97" s="51">
        <v>85.76</v>
      </c>
      <c r="E97" s="51">
        <v>201</v>
      </c>
      <c r="F97" s="51">
        <v>257.27999999999997</v>
      </c>
      <c r="G97" s="51">
        <f t="shared" si="4"/>
        <v>87.475200000000001</v>
      </c>
      <c r="H97" s="51">
        <f t="shared" si="5"/>
        <v>18.760000000000005</v>
      </c>
      <c r="I97" s="51">
        <f t="shared" si="6"/>
        <v>56.280000000000015</v>
      </c>
      <c r="J97" s="50">
        <f t="shared" si="7"/>
        <v>0.21875000000000008</v>
      </c>
    </row>
    <row r="98" spans="1:10">
      <c r="A98" s="52">
        <v>7</v>
      </c>
      <c r="B98" s="53">
        <v>0.38</v>
      </c>
      <c r="C98" s="54">
        <v>148</v>
      </c>
      <c r="D98" s="54">
        <v>201.28</v>
      </c>
      <c r="E98" s="54">
        <v>1036</v>
      </c>
      <c r="F98" s="54">
        <v>1408.96</v>
      </c>
      <c r="G98" s="54">
        <f t="shared" si="4"/>
        <v>535.40480000000002</v>
      </c>
      <c r="H98" s="54">
        <f t="shared" si="5"/>
        <v>53.28</v>
      </c>
      <c r="I98" s="54">
        <f t="shared" si="6"/>
        <v>372.96000000000004</v>
      </c>
      <c r="J98" s="53">
        <f t="shared" si="7"/>
        <v>0.26470588235294118</v>
      </c>
    </row>
    <row r="99" spans="1:10">
      <c r="A99" s="49">
        <v>1</v>
      </c>
      <c r="B99" s="50">
        <v>0.1</v>
      </c>
      <c r="C99" s="51">
        <v>47</v>
      </c>
      <c r="D99" s="51">
        <v>53.11</v>
      </c>
      <c r="E99" s="51">
        <v>47</v>
      </c>
      <c r="F99" s="51">
        <v>53.11</v>
      </c>
      <c r="G99" s="51">
        <f t="shared" si="4"/>
        <v>5.3109999999999999</v>
      </c>
      <c r="H99" s="51">
        <f t="shared" si="5"/>
        <v>6.1099999999999994</v>
      </c>
      <c r="I99" s="51">
        <f t="shared" si="6"/>
        <v>6.1099999999999994</v>
      </c>
      <c r="J99" s="50">
        <f t="shared" si="7"/>
        <v>0.1150442477876106</v>
      </c>
    </row>
    <row r="100" spans="1:10">
      <c r="A100" s="52">
        <v>3</v>
      </c>
      <c r="B100" s="53">
        <v>0.09</v>
      </c>
      <c r="C100" s="54">
        <v>37</v>
      </c>
      <c r="D100" s="54">
        <v>49.21</v>
      </c>
      <c r="E100" s="54">
        <v>111</v>
      </c>
      <c r="F100" s="54">
        <v>147.63</v>
      </c>
      <c r="G100" s="54">
        <f t="shared" si="4"/>
        <v>13.2867</v>
      </c>
      <c r="H100" s="54">
        <f t="shared" si="5"/>
        <v>12.21</v>
      </c>
      <c r="I100" s="54">
        <f t="shared" si="6"/>
        <v>36.630000000000003</v>
      </c>
      <c r="J100" s="53">
        <f t="shared" si="7"/>
        <v>0.24812030075187971</v>
      </c>
    </row>
    <row r="101" spans="1:10">
      <c r="A101" s="49">
        <v>1</v>
      </c>
      <c r="B101" s="50">
        <v>0.34</v>
      </c>
      <c r="C101" s="51">
        <v>120</v>
      </c>
      <c r="D101" s="51">
        <v>162</v>
      </c>
      <c r="E101" s="51">
        <v>120</v>
      </c>
      <c r="F101" s="51">
        <v>162</v>
      </c>
      <c r="G101" s="51">
        <f t="shared" si="4"/>
        <v>55.080000000000005</v>
      </c>
      <c r="H101" s="51">
        <f t="shared" si="5"/>
        <v>42</v>
      </c>
      <c r="I101" s="51">
        <f t="shared" si="6"/>
        <v>42</v>
      </c>
      <c r="J101" s="50">
        <f t="shared" si="7"/>
        <v>0.25925925925925924</v>
      </c>
    </row>
    <row r="102" spans="1:10">
      <c r="A102" s="52">
        <v>3</v>
      </c>
      <c r="B102" s="53">
        <v>0.14000000000000001</v>
      </c>
      <c r="C102" s="54">
        <v>55</v>
      </c>
      <c r="D102" s="54">
        <v>58.3</v>
      </c>
      <c r="E102" s="54">
        <v>165</v>
      </c>
      <c r="F102" s="54">
        <v>174.9</v>
      </c>
      <c r="G102" s="54">
        <f t="shared" si="4"/>
        <v>24.486000000000004</v>
      </c>
      <c r="H102" s="54">
        <f t="shared" si="5"/>
        <v>3.2999999999999972</v>
      </c>
      <c r="I102" s="54">
        <f t="shared" si="6"/>
        <v>9.8999999999999915</v>
      </c>
      <c r="J102" s="53">
        <f t="shared" si="7"/>
        <v>5.6603773584905613E-2</v>
      </c>
    </row>
    <row r="103" spans="1:10">
      <c r="A103" s="49">
        <v>13</v>
      </c>
      <c r="B103" s="50">
        <v>0.13</v>
      </c>
      <c r="C103" s="51">
        <v>12</v>
      </c>
      <c r="D103" s="51">
        <v>15.72</v>
      </c>
      <c r="E103" s="51">
        <v>156</v>
      </c>
      <c r="F103" s="51">
        <v>204.36</v>
      </c>
      <c r="G103" s="51">
        <f t="shared" si="4"/>
        <v>26.566800000000004</v>
      </c>
      <c r="H103" s="51">
        <f t="shared" si="5"/>
        <v>3.7200000000000006</v>
      </c>
      <c r="I103" s="51">
        <f t="shared" si="6"/>
        <v>48.360000000000007</v>
      </c>
      <c r="J103" s="50">
        <f t="shared" si="7"/>
        <v>0.23664122137404581</v>
      </c>
    </row>
    <row r="104" spans="1:10">
      <c r="A104" s="52">
        <v>4</v>
      </c>
      <c r="B104" s="53">
        <v>0.34</v>
      </c>
      <c r="C104" s="54">
        <v>112</v>
      </c>
      <c r="D104" s="54">
        <v>146.72</v>
      </c>
      <c r="E104" s="54">
        <v>448</v>
      </c>
      <c r="F104" s="54">
        <v>586.88</v>
      </c>
      <c r="G104" s="54">
        <f t="shared" si="4"/>
        <v>199.53920000000002</v>
      </c>
      <c r="H104" s="54">
        <f t="shared" si="5"/>
        <v>34.72</v>
      </c>
      <c r="I104" s="54">
        <f t="shared" si="6"/>
        <v>138.88</v>
      </c>
      <c r="J104" s="53">
        <f t="shared" si="7"/>
        <v>0.23664122137404581</v>
      </c>
    </row>
    <row r="105" spans="1:10">
      <c r="A105" s="49">
        <v>13</v>
      </c>
      <c r="B105" s="50">
        <v>0.43</v>
      </c>
      <c r="C105" s="51">
        <v>6</v>
      </c>
      <c r="D105" s="51">
        <v>7.8599999999999994</v>
      </c>
      <c r="E105" s="51">
        <v>78</v>
      </c>
      <c r="F105" s="51">
        <v>102.18</v>
      </c>
      <c r="G105" s="51">
        <f t="shared" si="4"/>
        <v>43.937400000000004</v>
      </c>
      <c r="H105" s="51">
        <f t="shared" si="5"/>
        <v>1.8599999999999994</v>
      </c>
      <c r="I105" s="51">
        <f t="shared" si="6"/>
        <v>24.179999999999993</v>
      </c>
      <c r="J105" s="50">
        <f t="shared" si="7"/>
        <v>0.23664122137404572</v>
      </c>
    </row>
    <row r="106" spans="1:10">
      <c r="A106" s="49">
        <v>6</v>
      </c>
      <c r="B106" s="50">
        <v>0.27</v>
      </c>
      <c r="C106" s="51">
        <v>6</v>
      </c>
      <c r="D106" s="51">
        <v>7.8599999999999994</v>
      </c>
      <c r="E106" s="51">
        <v>36</v>
      </c>
      <c r="F106" s="51">
        <v>47.16</v>
      </c>
      <c r="G106" s="51">
        <f t="shared" si="4"/>
        <v>12.7332</v>
      </c>
      <c r="H106" s="51">
        <f t="shared" si="5"/>
        <v>1.8599999999999994</v>
      </c>
      <c r="I106" s="51">
        <f t="shared" si="6"/>
        <v>11.159999999999997</v>
      </c>
      <c r="J106" s="50">
        <f t="shared" si="7"/>
        <v>0.23664122137404575</v>
      </c>
    </row>
    <row r="107" spans="1:10">
      <c r="A107" s="52">
        <v>15</v>
      </c>
      <c r="B107" s="53">
        <v>0</v>
      </c>
      <c r="C107" s="54">
        <v>83</v>
      </c>
      <c r="D107" s="54">
        <v>94.62</v>
      </c>
      <c r="E107" s="54">
        <v>1245</v>
      </c>
      <c r="F107" s="54">
        <v>1419.3</v>
      </c>
      <c r="G107" s="54">
        <f t="shared" si="4"/>
        <v>0</v>
      </c>
      <c r="H107" s="54">
        <f t="shared" si="5"/>
        <v>11.620000000000005</v>
      </c>
      <c r="I107" s="54">
        <f t="shared" si="6"/>
        <v>174.30000000000007</v>
      </c>
      <c r="J107" s="53">
        <f t="shared" si="7"/>
        <v>0.1228070175438597</v>
      </c>
    </row>
    <row r="108" spans="1:10">
      <c r="A108" s="52">
        <v>1</v>
      </c>
      <c r="B108" s="53">
        <v>0.04</v>
      </c>
      <c r="C108" s="54">
        <v>37</v>
      </c>
      <c r="D108" s="54">
        <v>49.21</v>
      </c>
      <c r="E108" s="54">
        <v>37</v>
      </c>
      <c r="F108" s="54">
        <v>49.21</v>
      </c>
      <c r="G108" s="54">
        <f t="shared" si="4"/>
        <v>1.9684000000000001</v>
      </c>
      <c r="H108" s="54">
        <f t="shared" si="5"/>
        <v>12.21</v>
      </c>
      <c r="I108" s="54">
        <f t="shared" si="6"/>
        <v>12.21</v>
      </c>
      <c r="J108" s="53">
        <f t="shared" si="7"/>
        <v>0.24812030075187971</v>
      </c>
    </row>
    <row r="109" spans="1:10">
      <c r="A109" s="49">
        <v>6</v>
      </c>
      <c r="B109" s="50">
        <v>0.44</v>
      </c>
      <c r="C109" s="51">
        <v>13</v>
      </c>
      <c r="D109" s="51">
        <v>16.64</v>
      </c>
      <c r="E109" s="51">
        <v>78</v>
      </c>
      <c r="F109" s="51">
        <v>99.84</v>
      </c>
      <c r="G109" s="51">
        <f t="shared" si="4"/>
        <v>43.929600000000001</v>
      </c>
      <c r="H109" s="51">
        <f t="shared" si="5"/>
        <v>3.6400000000000006</v>
      </c>
      <c r="I109" s="51">
        <f t="shared" si="6"/>
        <v>21.840000000000003</v>
      </c>
      <c r="J109" s="50">
        <f t="shared" si="7"/>
        <v>0.21875000000000003</v>
      </c>
    </row>
    <row r="110" spans="1:10">
      <c r="A110" s="52">
        <v>8</v>
      </c>
      <c r="B110" s="53">
        <v>0.24</v>
      </c>
      <c r="C110" s="54">
        <v>37</v>
      </c>
      <c r="D110" s="54">
        <v>41.81</v>
      </c>
      <c r="E110" s="54">
        <v>296</v>
      </c>
      <c r="F110" s="54">
        <v>334.48</v>
      </c>
      <c r="G110" s="54">
        <f t="shared" si="4"/>
        <v>80.275199999999998</v>
      </c>
      <c r="H110" s="54">
        <f t="shared" si="5"/>
        <v>4.8100000000000023</v>
      </c>
      <c r="I110" s="54">
        <f t="shared" si="6"/>
        <v>38.480000000000018</v>
      </c>
      <c r="J110" s="53">
        <f t="shared" si="7"/>
        <v>0.11504424778761067</v>
      </c>
    </row>
    <row r="111" spans="1:10">
      <c r="A111" s="49">
        <v>3</v>
      </c>
      <c r="B111" s="50">
        <v>0.52</v>
      </c>
      <c r="C111" s="51">
        <v>13</v>
      </c>
      <c r="D111" s="51">
        <v>16.64</v>
      </c>
      <c r="E111" s="51">
        <v>39</v>
      </c>
      <c r="F111" s="51">
        <v>49.92</v>
      </c>
      <c r="G111" s="51">
        <f t="shared" si="4"/>
        <v>25.958400000000001</v>
      </c>
      <c r="H111" s="51">
        <f t="shared" si="5"/>
        <v>3.6400000000000006</v>
      </c>
      <c r="I111" s="51">
        <f t="shared" si="6"/>
        <v>10.920000000000002</v>
      </c>
      <c r="J111" s="50">
        <f t="shared" si="7"/>
        <v>0.21875000000000003</v>
      </c>
    </row>
    <row r="112" spans="1:10">
      <c r="A112" s="52">
        <v>15</v>
      </c>
      <c r="B112" s="53">
        <v>7.0000000000000007E-2</v>
      </c>
      <c r="C112" s="54">
        <v>5</v>
      </c>
      <c r="D112" s="54">
        <v>6.7</v>
      </c>
      <c r="E112" s="54">
        <v>75</v>
      </c>
      <c r="F112" s="54">
        <v>100.5</v>
      </c>
      <c r="G112" s="54">
        <f t="shared" si="4"/>
        <v>7.035000000000001</v>
      </c>
      <c r="H112" s="54">
        <f t="shared" si="5"/>
        <v>1.7000000000000002</v>
      </c>
      <c r="I112" s="54">
        <f t="shared" si="6"/>
        <v>25.500000000000004</v>
      </c>
      <c r="J112" s="53">
        <f t="shared" si="7"/>
        <v>0.2537313432835821</v>
      </c>
    </row>
    <row r="113" spans="1:10">
      <c r="A113" s="49">
        <v>4</v>
      </c>
      <c r="B113" s="50">
        <v>0.28000000000000003</v>
      </c>
      <c r="C113" s="51">
        <v>47</v>
      </c>
      <c r="D113" s="51">
        <v>53.11</v>
      </c>
      <c r="E113" s="51">
        <v>188</v>
      </c>
      <c r="F113" s="51">
        <v>212.44</v>
      </c>
      <c r="G113" s="51">
        <f t="shared" si="4"/>
        <v>59.483200000000004</v>
      </c>
      <c r="H113" s="51">
        <f t="shared" si="5"/>
        <v>6.1099999999999994</v>
      </c>
      <c r="I113" s="51">
        <f t="shared" si="6"/>
        <v>24.439999999999998</v>
      </c>
      <c r="J113" s="50">
        <f t="shared" si="7"/>
        <v>0.1150442477876106</v>
      </c>
    </row>
    <row r="114" spans="1:10">
      <c r="A114" s="52">
        <v>2</v>
      </c>
      <c r="B114" s="53">
        <v>0.01</v>
      </c>
      <c r="C114" s="54">
        <v>120</v>
      </c>
      <c r="D114" s="54">
        <v>162</v>
      </c>
      <c r="E114" s="54">
        <v>240</v>
      </c>
      <c r="F114" s="54">
        <v>324</v>
      </c>
      <c r="G114" s="54">
        <f t="shared" si="4"/>
        <v>3.24</v>
      </c>
      <c r="H114" s="54">
        <f t="shared" si="5"/>
        <v>42</v>
      </c>
      <c r="I114" s="54">
        <f t="shared" si="6"/>
        <v>84</v>
      </c>
      <c r="J114" s="53">
        <f t="shared" si="7"/>
        <v>0.25925925925925924</v>
      </c>
    </row>
    <row r="115" spans="1:10">
      <c r="A115" s="49">
        <v>11</v>
      </c>
      <c r="B115" s="50">
        <v>0.09</v>
      </c>
      <c r="C115" s="51">
        <v>90</v>
      </c>
      <c r="D115" s="51">
        <v>115.2</v>
      </c>
      <c r="E115" s="51">
        <v>990</v>
      </c>
      <c r="F115" s="51">
        <v>1267.2</v>
      </c>
      <c r="G115" s="51">
        <f t="shared" si="4"/>
        <v>114.048</v>
      </c>
      <c r="H115" s="51">
        <f t="shared" si="5"/>
        <v>25.200000000000003</v>
      </c>
      <c r="I115" s="51">
        <f t="shared" si="6"/>
        <v>277.20000000000005</v>
      </c>
      <c r="J115" s="50">
        <f t="shared" si="7"/>
        <v>0.21875000000000003</v>
      </c>
    </row>
    <row r="116" spans="1:10">
      <c r="A116" s="49">
        <v>6</v>
      </c>
      <c r="B116" s="50">
        <v>0.39</v>
      </c>
      <c r="C116" s="51">
        <v>112</v>
      </c>
      <c r="D116" s="51">
        <v>122.08</v>
      </c>
      <c r="E116" s="51">
        <v>672</v>
      </c>
      <c r="F116" s="51">
        <v>732.48</v>
      </c>
      <c r="G116" s="51">
        <f t="shared" si="4"/>
        <v>285.66720000000004</v>
      </c>
      <c r="H116" s="51">
        <f t="shared" si="5"/>
        <v>10.079999999999998</v>
      </c>
      <c r="I116" s="51">
        <f t="shared" si="6"/>
        <v>60.47999999999999</v>
      </c>
      <c r="J116" s="50">
        <f t="shared" si="7"/>
        <v>8.2568807339449532E-2</v>
      </c>
    </row>
    <row r="117" spans="1:10">
      <c r="A117" s="52">
        <v>13</v>
      </c>
      <c r="B117" s="53">
        <v>0.05</v>
      </c>
      <c r="C117" s="54">
        <v>141</v>
      </c>
      <c r="D117" s="54">
        <v>149.46</v>
      </c>
      <c r="E117" s="54">
        <v>1833</v>
      </c>
      <c r="F117" s="54">
        <v>1942.98</v>
      </c>
      <c r="G117" s="54">
        <f t="shared" si="4"/>
        <v>97.149000000000001</v>
      </c>
      <c r="H117" s="54">
        <f t="shared" si="5"/>
        <v>8.460000000000008</v>
      </c>
      <c r="I117" s="54">
        <f t="shared" si="6"/>
        <v>109.9800000000001</v>
      </c>
      <c r="J117" s="53">
        <f t="shared" si="7"/>
        <v>5.660377358490571E-2</v>
      </c>
    </row>
    <row r="118" spans="1:10">
      <c r="A118" s="52">
        <v>10</v>
      </c>
      <c r="B118" s="53">
        <v>0.14000000000000001</v>
      </c>
      <c r="C118" s="54">
        <v>126</v>
      </c>
      <c r="D118" s="54">
        <v>162.54</v>
      </c>
      <c r="E118" s="54">
        <v>1260</v>
      </c>
      <c r="F118" s="54">
        <v>1625.4</v>
      </c>
      <c r="G118" s="54">
        <f t="shared" si="4"/>
        <v>227.55600000000004</v>
      </c>
      <c r="H118" s="54">
        <f t="shared" si="5"/>
        <v>36.539999999999992</v>
      </c>
      <c r="I118" s="54">
        <f t="shared" si="6"/>
        <v>365.39999999999992</v>
      </c>
      <c r="J118" s="53">
        <f t="shared" si="7"/>
        <v>0.22480620155038752</v>
      </c>
    </row>
    <row r="119" spans="1:10">
      <c r="A119" s="49">
        <v>8</v>
      </c>
      <c r="B119" s="50">
        <v>0.11</v>
      </c>
      <c r="C119" s="51">
        <v>61</v>
      </c>
      <c r="D119" s="51">
        <v>76.25</v>
      </c>
      <c r="E119" s="51">
        <v>488</v>
      </c>
      <c r="F119" s="51">
        <v>610</v>
      </c>
      <c r="G119" s="51">
        <f t="shared" si="4"/>
        <v>67.099999999999994</v>
      </c>
      <c r="H119" s="51">
        <f t="shared" si="5"/>
        <v>15.25</v>
      </c>
      <c r="I119" s="51">
        <f t="shared" si="6"/>
        <v>122</v>
      </c>
      <c r="J119" s="50">
        <f t="shared" si="7"/>
        <v>0.2</v>
      </c>
    </row>
    <row r="120" spans="1:10">
      <c r="A120" s="52">
        <v>12</v>
      </c>
      <c r="B120" s="53">
        <v>0.28999999999999998</v>
      </c>
      <c r="C120" s="54">
        <v>61</v>
      </c>
      <c r="D120" s="54">
        <v>76.25</v>
      </c>
      <c r="E120" s="54">
        <v>732</v>
      </c>
      <c r="F120" s="54">
        <v>915</v>
      </c>
      <c r="G120" s="54">
        <f t="shared" si="4"/>
        <v>265.34999999999997</v>
      </c>
      <c r="H120" s="54">
        <f t="shared" si="5"/>
        <v>15.25</v>
      </c>
      <c r="I120" s="54">
        <f t="shared" si="6"/>
        <v>183</v>
      </c>
      <c r="J120" s="53">
        <f t="shared" si="7"/>
        <v>0.2</v>
      </c>
    </row>
    <row r="121" spans="1:10">
      <c r="A121" s="52">
        <v>10</v>
      </c>
      <c r="B121" s="53">
        <v>0.38</v>
      </c>
      <c r="C121" s="54">
        <v>5</v>
      </c>
      <c r="D121" s="54">
        <v>6.7</v>
      </c>
      <c r="E121" s="54">
        <v>50</v>
      </c>
      <c r="F121" s="54">
        <v>67</v>
      </c>
      <c r="G121" s="54">
        <f t="shared" si="4"/>
        <v>25.46</v>
      </c>
      <c r="H121" s="54">
        <f t="shared" si="5"/>
        <v>1.7000000000000002</v>
      </c>
      <c r="I121" s="54">
        <f t="shared" si="6"/>
        <v>17</v>
      </c>
      <c r="J121" s="53">
        <f t="shared" si="7"/>
        <v>0.2537313432835821</v>
      </c>
    </row>
    <row r="122" spans="1:10">
      <c r="A122" s="49">
        <v>15</v>
      </c>
      <c r="B122" s="50">
        <v>0.27</v>
      </c>
      <c r="C122" s="51">
        <v>121</v>
      </c>
      <c r="D122" s="51">
        <v>141.57</v>
      </c>
      <c r="E122" s="51">
        <v>1815</v>
      </c>
      <c r="F122" s="51">
        <v>2123.5500000000002</v>
      </c>
      <c r="G122" s="51">
        <f t="shared" si="4"/>
        <v>573.35850000000005</v>
      </c>
      <c r="H122" s="51">
        <f t="shared" si="5"/>
        <v>20.569999999999993</v>
      </c>
      <c r="I122" s="51">
        <f t="shared" si="6"/>
        <v>308.5499999999999</v>
      </c>
      <c r="J122" s="50">
        <f t="shared" si="7"/>
        <v>0.14529914529914523</v>
      </c>
    </row>
    <row r="123" spans="1:10">
      <c r="A123" s="49">
        <v>6</v>
      </c>
      <c r="B123" s="50">
        <v>0.15</v>
      </c>
      <c r="C123" s="51">
        <v>95</v>
      </c>
      <c r="D123" s="51">
        <v>119.7</v>
      </c>
      <c r="E123" s="51">
        <v>570</v>
      </c>
      <c r="F123" s="51">
        <v>718.2</v>
      </c>
      <c r="G123" s="51">
        <f t="shared" si="4"/>
        <v>107.73</v>
      </c>
      <c r="H123" s="51">
        <f t="shared" si="5"/>
        <v>24.700000000000003</v>
      </c>
      <c r="I123" s="51">
        <f t="shared" si="6"/>
        <v>148.20000000000002</v>
      </c>
      <c r="J123" s="50">
        <f t="shared" si="7"/>
        <v>0.20634920634920637</v>
      </c>
    </row>
    <row r="124" spans="1:10">
      <c r="A124" s="52">
        <v>11</v>
      </c>
      <c r="B124" s="53">
        <v>0.42</v>
      </c>
      <c r="C124" s="54">
        <v>37</v>
      </c>
      <c r="D124" s="54">
        <v>41.81</v>
      </c>
      <c r="E124" s="54">
        <v>407</v>
      </c>
      <c r="F124" s="54">
        <v>459.91</v>
      </c>
      <c r="G124" s="54">
        <f t="shared" si="4"/>
        <v>193.16220000000001</v>
      </c>
      <c r="H124" s="54">
        <f t="shared" si="5"/>
        <v>4.8100000000000023</v>
      </c>
      <c r="I124" s="54">
        <f t="shared" si="6"/>
        <v>52.910000000000025</v>
      </c>
      <c r="J124" s="53">
        <f t="shared" si="7"/>
        <v>0.11504424778761067</v>
      </c>
    </row>
    <row r="125" spans="1:10">
      <c r="A125" s="49">
        <v>11</v>
      </c>
      <c r="B125" s="50">
        <v>0.39</v>
      </c>
      <c r="C125" s="51">
        <v>44</v>
      </c>
      <c r="D125" s="51">
        <v>48.84</v>
      </c>
      <c r="E125" s="51">
        <v>484</v>
      </c>
      <c r="F125" s="51">
        <v>537.24</v>
      </c>
      <c r="G125" s="51">
        <f t="shared" si="4"/>
        <v>209.52360000000002</v>
      </c>
      <c r="H125" s="51">
        <f t="shared" si="5"/>
        <v>4.8400000000000034</v>
      </c>
      <c r="I125" s="51">
        <f t="shared" si="6"/>
        <v>53.240000000000038</v>
      </c>
      <c r="J125" s="50">
        <f t="shared" si="7"/>
        <v>9.9099099099099169E-2</v>
      </c>
    </row>
    <row r="126" spans="1:10">
      <c r="A126" s="52">
        <v>7</v>
      </c>
      <c r="B126" s="53">
        <v>0.02</v>
      </c>
      <c r="C126" s="54">
        <v>98</v>
      </c>
      <c r="D126" s="54">
        <v>103.88</v>
      </c>
      <c r="E126" s="54">
        <v>686</v>
      </c>
      <c r="F126" s="54">
        <v>727.16</v>
      </c>
      <c r="G126" s="54">
        <f t="shared" si="4"/>
        <v>14.543199999999999</v>
      </c>
      <c r="H126" s="54">
        <f t="shared" si="5"/>
        <v>5.8799999999999955</v>
      </c>
      <c r="I126" s="54">
        <f t="shared" si="6"/>
        <v>41.159999999999968</v>
      </c>
      <c r="J126" s="53">
        <f t="shared" si="7"/>
        <v>5.660377358490562E-2</v>
      </c>
    </row>
    <row r="127" spans="1:10">
      <c r="A127" s="49">
        <v>12</v>
      </c>
      <c r="B127" s="50">
        <v>0.41</v>
      </c>
      <c r="C127" s="51">
        <v>89</v>
      </c>
      <c r="D127" s="51">
        <v>117.48</v>
      </c>
      <c r="E127" s="51">
        <v>1068</v>
      </c>
      <c r="F127" s="51">
        <v>1409.76</v>
      </c>
      <c r="G127" s="51">
        <f t="shared" si="4"/>
        <v>578.00159999999994</v>
      </c>
      <c r="H127" s="51">
        <f t="shared" si="5"/>
        <v>28.480000000000004</v>
      </c>
      <c r="I127" s="51">
        <f t="shared" si="6"/>
        <v>341.76000000000005</v>
      </c>
      <c r="J127" s="50">
        <f t="shared" si="7"/>
        <v>0.24242424242424246</v>
      </c>
    </row>
    <row r="128" spans="1:10">
      <c r="A128" s="52">
        <v>6</v>
      </c>
      <c r="B128" s="53">
        <v>0.51</v>
      </c>
      <c r="C128" s="54">
        <v>138</v>
      </c>
      <c r="D128" s="54">
        <v>173.88</v>
      </c>
      <c r="E128" s="54">
        <v>828</v>
      </c>
      <c r="F128" s="54">
        <v>1043.28</v>
      </c>
      <c r="G128" s="54">
        <f t="shared" si="4"/>
        <v>532.07280000000003</v>
      </c>
      <c r="H128" s="54">
        <f t="shared" si="5"/>
        <v>35.879999999999995</v>
      </c>
      <c r="I128" s="54">
        <f t="shared" si="6"/>
        <v>215.27999999999997</v>
      </c>
      <c r="J128" s="53">
        <f t="shared" si="7"/>
        <v>0.20634920634920634</v>
      </c>
    </row>
    <row r="129" spans="1:10">
      <c r="A129" s="49">
        <v>10</v>
      </c>
      <c r="B129" s="50">
        <v>0.43</v>
      </c>
      <c r="C129" s="51">
        <v>7</v>
      </c>
      <c r="D129" s="51">
        <v>8.33</v>
      </c>
      <c r="E129" s="51">
        <v>70</v>
      </c>
      <c r="F129" s="51">
        <v>83.3</v>
      </c>
      <c r="G129" s="51">
        <f t="shared" si="4"/>
        <v>35.818999999999996</v>
      </c>
      <c r="H129" s="51">
        <f t="shared" si="5"/>
        <v>1.33</v>
      </c>
      <c r="I129" s="51">
        <f t="shared" si="6"/>
        <v>13.3</v>
      </c>
      <c r="J129" s="50">
        <f t="shared" si="7"/>
        <v>0.1596638655462185</v>
      </c>
    </row>
    <row r="130" spans="1:10">
      <c r="A130" s="49">
        <v>12</v>
      </c>
      <c r="B130" s="50">
        <v>0.33</v>
      </c>
      <c r="C130" s="51">
        <v>12</v>
      </c>
      <c r="D130" s="51">
        <v>15.72</v>
      </c>
      <c r="E130" s="51">
        <v>144</v>
      </c>
      <c r="F130" s="51">
        <v>188.64</v>
      </c>
      <c r="G130" s="51">
        <f t="shared" ref="G130:G193" si="8">B130*F130</f>
        <v>62.251199999999997</v>
      </c>
      <c r="H130" s="51">
        <f t="shared" ref="H130:H193" si="9">D130-C130</f>
        <v>3.7200000000000006</v>
      </c>
      <c r="I130" s="51">
        <f t="shared" ref="I130:I193" si="10">H130*A130</f>
        <v>44.640000000000008</v>
      </c>
      <c r="J130" s="50">
        <f t="shared" ref="J130:J193" si="11">IFERROR(I130/F130,0)</f>
        <v>0.23664122137404586</v>
      </c>
    </row>
    <row r="131" spans="1:10">
      <c r="A131" s="52">
        <v>11</v>
      </c>
      <c r="B131" s="53">
        <v>0.46</v>
      </c>
      <c r="C131" s="54">
        <v>37</v>
      </c>
      <c r="D131" s="54">
        <v>42.55</v>
      </c>
      <c r="E131" s="54">
        <v>407</v>
      </c>
      <c r="F131" s="54">
        <v>468.05</v>
      </c>
      <c r="G131" s="54">
        <f t="shared" si="8"/>
        <v>215.30300000000003</v>
      </c>
      <c r="H131" s="54">
        <f t="shared" si="9"/>
        <v>5.5499999999999972</v>
      </c>
      <c r="I131" s="54">
        <f t="shared" si="10"/>
        <v>61.049999999999969</v>
      </c>
      <c r="J131" s="53">
        <f t="shared" si="11"/>
        <v>0.13043478260869559</v>
      </c>
    </row>
    <row r="132" spans="1:10">
      <c r="A132" s="52">
        <v>5</v>
      </c>
      <c r="B132" s="53">
        <v>0.41</v>
      </c>
      <c r="C132" s="54">
        <v>150</v>
      </c>
      <c r="D132" s="54">
        <v>210</v>
      </c>
      <c r="E132" s="54">
        <v>750</v>
      </c>
      <c r="F132" s="54">
        <v>1050</v>
      </c>
      <c r="G132" s="54">
        <f t="shared" si="8"/>
        <v>430.5</v>
      </c>
      <c r="H132" s="54">
        <f t="shared" si="9"/>
        <v>60</v>
      </c>
      <c r="I132" s="54">
        <f t="shared" si="10"/>
        <v>300</v>
      </c>
      <c r="J132" s="53">
        <f t="shared" si="11"/>
        <v>0.2857142857142857</v>
      </c>
    </row>
    <row r="133" spans="1:10">
      <c r="A133" s="49">
        <v>13</v>
      </c>
      <c r="B133" s="50">
        <v>0.26</v>
      </c>
      <c r="C133" s="51">
        <v>7</v>
      </c>
      <c r="D133" s="51">
        <v>8.33</v>
      </c>
      <c r="E133" s="51">
        <v>91</v>
      </c>
      <c r="F133" s="51">
        <v>108.29</v>
      </c>
      <c r="G133" s="51">
        <f t="shared" si="8"/>
        <v>28.155400000000004</v>
      </c>
      <c r="H133" s="51">
        <f t="shared" si="9"/>
        <v>1.33</v>
      </c>
      <c r="I133" s="51">
        <f t="shared" si="10"/>
        <v>17.29</v>
      </c>
      <c r="J133" s="50">
        <f t="shared" si="11"/>
        <v>0.15966386554621848</v>
      </c>
    </row>
    <row r="134" spans="1:10">
      <c r="A134" s="52">
        <v>5</v>
      </c>
      <c r="B134" s="53">
        <v>0.11</v>
      </c>
      <c r="C134" s="54">
        <v>138</v>
      </c>
      <c r="D134" s="54">
        <v>173.88</v>
      </c>
      <c r="E134" s="54">
        <v>690</v>
      </c>
      <c r="F134" s="54">
        <v>869.4</v>
      </c>
      <c r="G134" s="54">
        <f t="shared" si="8"/>
        <v>95.634</v>
      </c>
      <c r="H134" s="54">
        <f t="shared" si="9"/>
        <v>35.879999999999995</v>
      </c>
      <c r="I134" s="54">
        <f t="shared" si="10"/>
        <v>179.39999999999998</v>
      </c>
      <c r="J134" s="53">
        <f t="shared" si="11"/>
        <v>0.20634920634920634</v>
      </c>
    </row>
    <row r="135" spans="1:10">
      <c r="A135" s="49">
        <v>1</v>
      </c>
      <c r="B135" s="50">
        <v>0.22</v>
      </c>
      <c r="C135" s="51">
        <v>13</v>
      </c>
      <c r="D135" s="51">
        <v>16.64</v>
      </c>
      <c r="E135" s="51">
        <v>13</v>
      </c>
      <c r="F135" s="51">
        <v>16.64</v>
      </c>
      <c r="G135" s="51">
        <f t="shared" si="8"/>
        <v>3.6608000000000001</v>
      </c>
      <c r="H135" s="51">
        <f t="shared" si="9"/>
        <v>3.6400000000000006</v>
      </c>
      <c r="I135" s="51">
        <f t="shared" si="10"/>
        <v>3.6400000000000006</v>
      </c>
      <c r="J135" s="50">
        <f t="shared" si="11"/>
        <v>0.21875000000000003</v>
      </c>
    </row>
    <row r="136" spans="1:10">
      <c r="A136" s="52">
        <v>4</v>
      </c>
      <c r="B136" s="53">
        <v>0.26</v>
      </c>
      <c r="C136" s="54">
        <v>13</v>
      </c>
      <c r="D136" s="54">
        <v>16.64</v>
      </c>
      <c r="E136" s="54">
        <v>52</v>
      </c>
      <c r="F136" s="54">
        <v>66.56</v>
      </c>
      <c r="G136" s="54">
        <f t="shared" si="8"/>
        <v>17.305600000000002</v>
      </c>
      <c r="H136" s="54">
        <f t="shared" si="9"/>
        <v>3.6400000000000006</v>
      </c>
      <c r="I136" s="54">
        <f t="shared" si="10"/>
        <v>14.560000000000002</v>
      </c>
      <c r="J136" s="53">
        <f t="shared" si="11"/>
        <v>0.21875000000000003</v>
      </c>
    </row>
    <row r="137" spans="1:10">
      <c r="A137" s="49">
        <v>13</v>
      </c>
      <c r="B137" s="50">
        <v>0.01</v>
      </c>
      <c r="C137" s="51">
        <v>44</v>
      </c>
      <c r="D137" s="51">
        <v>48.4</v>
      </c>
      <c r="E137" s="51">
        <v>572</v>
      </c>
      <c r="F137" s="51">
        <v>629.19999999999993</v>
      </c>
      <c r="G137" s="51">
        <f t="shared" si="8"/>
        <v>6.2919999999999998</v>
      </c>
      <c r="H137" s="51">
        <f t="shared" si="9"/>
        <v>4.3999999999999986</v>
      </c>
      <c r="I137" s="51">
        <f t="shared" si="10"/>
        <v>57.199999999999982</v>
      </c>
      <c r="J137" s="50">
        <f t="shared" si="11"/>
        <v>9.0909090909090884E-2</v>
      </c>
    </row>
    <row r="138" spans="1:10">
      <c r="A138" s="52">
        <v>7</v>
      </c>
      <c r="B138" s="53">
        <v>0.01</v>
      </c>
      <c r="C138" s="54">
        <v>6</v>
      </c>
      <c r="D138" s="54">
        <v>7.8599999999999994</v>
      </c>
      <c r="E138" s="54">
        <v>42</v>
      </c>
      <c r="F138" s="54">
        <v>55.02</v>
      </c>
      <c r="G138" s="54">
        <f t="shared" si="8"/>
        <v>0.55020000000000002</v>
      </c>
      <c r="H138" s="54">
        <f t="shared" si="9"/>
        <v>1.8599999999999994</v>
      </c>
      <c r="I138" s="54">
        <f t="shared" si="10"/>
        <v>13.019999999999996</v>
      </c>
      <c r="J138" s="53">
        <f t="shared" si="11"/>
        <v>0.23664122137404572</v>
      </c>
    </row>
    <row r="139" spans="1:10">
      <c r="A139" s="49">
        <v>11</v>
      </c>
      <c r="B139" s="50">
        <v>0.21</v>
      </c>
      <c r="C139" s="51">
        <v>133</v>
      </c>
      <c r="D139" s="51">
        <v>155.61000000000001</v>
      </c>
      <c r="E139" s="51">
        <v>1463</v>
      </c>
      <c r="F139" s="51">
        <v>1711.71</v>
      </c>
      <c r="G139" s="51">
        <f t="shared" si="8"/>
        <v>359.45909999999998</v>
      </c>
      <c r="H139" s="51">
        <f t="shared" si="9"/>
        <v>22.610000000000014</v>
      </c>
      <c r="I139" s="51">
        <f t="shared" si="10"/>
        <v>248.71000000000015</v>
      </c>
      <c r="J139" s="50">
        <f t="shared" si="11"/>
        <v>0.14529914529914539</v>
      </c>
    </row>
    <row r="140" spans="1:10">
      <c r="A140" s="49">
        <v>7</v>
      </c>
      <c r="B140" s="50">
        <v>0.4</v>
      </c>
      <c r="C140" s="51">
        <v>5</v>
      </c>
      <c r="D140" s="51">
        <v>6.7</v>
      </c>
      <c r="E140" s="51">
        <v>35</v>
      </c>
      <c r="F140" s="51">
        <v>46.9</v>
      </c>
      <c r="G140" s="51">
        <f t="shared" si="8"/>
        <v>18.760000000000002</v>
      </c>
      <c r="H140" s="51">
        <f t="shared" si="9"/>
        <v>1.7000000000000002</v>
      </c>
      <c r="I140" s="51">
        <f t="shared" si="10"/>
        <v>11.900000000000002</v>
      </c>
      <c r="J140" s="50">
        <f t="shared" si="11"/>
        <v>0.25373134328358216</v>
      </c>
    </row>
    <row r="141" spans="1:10">
      <c r="A141" s="52">
        <v>2</v>
      </c>
      <c r="B141" s="53">
        <v>0.43</v>
      </c>
      <c r="C141" s="54">
        <v>126</v>
      </c>
      <c r="D141" s="54">
        <v>162.54</v>
      </c>
      <c r="E141" s="54">
        <v>252</v>
      </c>
      <c r="F141" s="54">
        <v>325.08</v>
      </c>
      <c r="G141" s="54">
        <f t="shared" si="8"/>
        <v>139.78440000000001</v>
      </c>
      <c r="H141" s="54">
        <f t="shared" si="9"/>
        <v>36.539999999999992</v>
      </c>
      <c r="I141" s="54">
        <f t="shared" si="10"/>
        <v>73.079999999999984</v>
      </c>
      <c r="J141" s="53">
        <f t="shared" si="11"/>
        <v>0.22480620155038755</v>
      </c>
    </row>
    <row r="142" spans="1:10">
      <c r="A142" s="52">
        <v>4</v>
      </c>
      <c r="B142" s="53">
        <v>0.16</v>
      </c>
      <c r="C142" s="54">
        <v>112</v>
      </c>
      <c r="D142" s="54">
        <v>146.72</v>
      </c>
      <c r="E142" s="54">
        <v>448</v>
      </c>
      <c r="F142" s="54">
        <v>586.88</v>
      </c>
      <c r="G142" s="54">
        <f t="shared" si="8"/>
        <v>93.900800000000004</v>
      </c>
      <c r="H142" s="54">
        <f t="shared" si="9"/>
        <v>34.72</v>
      </c>
      <c r="I142" s="54">
        <f t="shared" si="10"/>
        <v>138.88</v>
      </c>
      <c r="J142" s="53">
        <f t="shared" si="11"/>
        <v>0.23664122137404581</v>
      </c>
    </row>
    <row r="143" spans="1:10">
      <c r="A143" s="49">
        <v>11</v>
      </c>
      <c r="B143" s="50">
        <v>0.27</v>
      </c>
      <c r="C143" s="51">
        <v>133</v>
      </c>
      <c r="D143" s="51">
        <v>155.61000000000001</v>
      </c>
      <c r="E143" s="51">
        <v>1463</v>
      </c>
      <c r="F143" s="51">
        <v>1711.71</v>
      </c>
      <c r="G143" s="51">
        <f t="shared" si="8"/>
        <v>462.16170000000005</v>
      </c>
      <c r="H143" s="51">
        <f t="shared" si="9"/>
        <v>22.610000000000014</v>
      </c>
      <c r="I143" s="51">
        <f t="shared" si="10"/>
        <v>248.71000000000015</v>
      </c>
      <c r="J143" s="50">
        <f t="shared" si="11"/>
        <v>0.14529914529914539</v>
      </c>
    </row>
    <row r="144" spans="1:10">
      <c r="A144" s="52">
        <v>11</v>
      </c>
      <c r="B144" s="53">
        <v>0.02</v>
      </c>
      <c r="C144" s="54">
        <v>148</v>
      </c>
      <c r="D144" s="54">
        <v>164.28</v>
      </c>
      <c r="E144" s="54">
        <v>1628</v>
      </c>
      <c r="F144" s="54">
        <v>1807.08</v>
      </c>
      <c r="G144" s="54">
        <f t="shared" si="8"/>
        <v>36.141599999999997</v>
      </c>
      <c r="H144" s="54">
        <f t="shared" si="9"/>
        <v>16.28</v>
      </c>
      <c r="I144" s="54">
        <f t="shared" si="10"/>
        <v>179.08</v>
      </c>
      <c r="J144" s="53">
        <f t="shared" si="11"/>
        <v>9.9099099099099114E-2</v>
      </c>
    </row>
    <row r="145" spans="1:10">
      <c r="A145" s="52">
        <v>8</v>
      </c>
      <c r="B145" s="53">
        <v>0.51</v>
      </c>
      <c r="C145" s="54">
        <v>71</v>
      </c>
      <c r="D145" s="54">
        <v>80.94</v>
      </c>
      <c r="E145" s="54">
        <v>568</v>
      </c>
      <c r="F145" s="54">
        <v>647.52</v>
      </c>
      <c r="G145" s="54">
        <f t="shared" si="8"/>
        <v>330.23520000000002</v>
      </c>
      <c r="H145" s="54">
        <f t="shared" si="9"/>
        <v>9.9399999999999977</v>
      </c>
      <c r="I145" s="54">
        <f t="shared" si="10"/>
        <v>79.519999999999982</v>
      </c>
      <c r="J145" s="53">
        <f t="shared" si="11"/>
        <v>0.12280701754385963</v>
      </c>
    </row>
    <row r="146" spans="1:10">
      <c r="A146" s="49">
        <v>9</v>
      </c>
      <c r="B146" s="50">
        <v>0.5</v>
      </c>
      <c r="C146" s="51">
        <v>95</v>
      </c>
      <c r="D146" s="51">
        <v>119.7</v>
      </c>
      <c r="E146" s="51">
        <v>855</v>
      </c>
      <c r="F146" s="51">
        <v>1077.3</v>
      </c>
      <c r="G146" s="51">
        <f t="shared" si="8"/>
        <v>538.65</v>
      </c>
      <c r="H146" s="51">
        <f t="shared" si="9"/>
        <v>24.700000000000003</v>
      </c>
      <c r="I146" s="51">
        <f t="shared" si="10"/>
        <v>222.3</v>
      </c>
      <c r="J146" s="50">
        <f t="shared" si="11"/>
        <v>0.20634920634920637</v>
      </c>
    </row>
    <row r="147" spans="1:10">
      <c r="A147" s="49">
        <v>8</v>
      </c>
      <c r="B147" s="50">
        <v>0.11</v>
      </c>
      <c r="C147" s="51">
        <v>105</v>
      </c>
      <c r="D147" s="51">
        <v>142.80000000000001</v>
      </c>
      <c r="E147" s="51">
        <v>840</v>
      </c>
      <c r="F147" s="51">
        <v>1142.4000000000001</v>
      </c>
      <c r="G147" s="51">
        <f t="shared" si="8"/>
        <v>125.66400000000002</v>
      </c>
      <c r="H147" s="51">
        <f t="shared" si="9"/>
        <v>37.800000000000011</v>
      </c>
      <c r="I147" s="51">
        <f t="shared" si="10"/>
        <v>302.40000000000009</v>
      </c>
      <c r="J147" s="50">
        <f t="shared" si="11"/>
        <v>0.26470588235294124</v>
      </c>
    </row>
    <row r="148" spans="1:10">
      <c r="A148" s="52">
        <v>15</v>
      </c>
      <c r="B148" s="53">
        <v>0.35</v>
      </c>
      <c r="C148" s="54">
        <v>138</v>
      </c>
      <c r="D148" s="54">
        <v>173.88</v>
      </c>
      <c r="E148" s="54">
        <v>2070</v>
      </c>
      <c r="F148" s="54">
        <v>2608.1999999999998</v>
      </c>
      <c r="G148" s="54">
        <f t="shared" si="8"/>
        <v>912.86999999999989</v>
      </c>
      <c r="H148" s="54">
        <f t="shared" si="9"/>
        <v>35.879999999999995</v>
      </c>
      <c r="I148" s="54">
        <f t="shared" si="10"/>
        <v>538.19999999999993</v>
      </c>
      <c r="J148" s="53">
        <f t="shared" si="11"/>
        <v>0.20634920634920634</v>
      </c>
    </row>
    <row r="149" spans="1:10">
      <c r="A149" s="49">
        <v>10</v>
      </c>
      <c r="B149" s="50">
        <v>0.44</v>
      </c>
      <c r="C149" s="51">
        <v>44</v>
      </c>
      <c r="D149" s="51">
        <v>48.84</v>
      </c>
      <c r="E149" s="51">
        <v>440</v>
      </c>
      <c r="F149" s="51">
        <v>488.4</v>
      </c>
      <c r="G149" s="51">
        <f t="shared" si="8"/>
        <v>214.89599999999999</v>
      </c>
      <c r="H149" s="51">
        <f t="shared" si="9"/>
        <v>4.8400000000000034</v>
      </c>
      <c r="I149" s="51">
        <f t="shared" si="10"/>
        <v>48.400000000000034</v>
      </c>
      <c r="J149" s="50">
        <f t="shared" si="11"/>
        <v>9.9099099099099169E-2</v>
      </c>
    </row>
    <row r="150" spans="1:10">
      <c r="A150" s="52">
        <v>6</v>
      </c>
      <c r="B150" s="53">
        <v>0.37</v>
      </c>
      <c r="C150" s="54">
        <v>55</v>
      </c>
      <c r="D150" s="54">
        <v>58.3</v>
      </c>
      <c r="E150" s="54">
        <v>330</v>
      </c>
      <c r="F150" s="54">
        <v>349.8</v>
      </c>
      <c r="G150" s="54">
        <f t="shared" si="8"/>
        <v>129.42600000000002</v>
      </c>
      <c r="H150" s="54">
        <f t="shared" si="9"/>
        <v>3.2999999999999972</v>
      </c>
      <c r="I150" s="54">
        <f t="shared" si="10"/>
        <v>19.799999999999983</v>
      </c>
      <c r="J150" s="53">
        <f t="shared" si="11"/>
        <v>5.6603773584905613E-2</v>
      </c>
    </row>
    <row r="151" spans="1:10">
      <c r="A151" s="49">
        <v>4</v>
      </c>
      <c r="B151" s="50">
        <v>0.28000000000000003</v>
      </c>
      <c r="C151" s="51">
        <v>6</v>
      </c>
      <c r="D151" s="51">
        <v>7.8599999999999994</v>
      </c>
      <c r="E151" s="51">
        <v>24</v>
      </c>
      <c r="F151" s="51">
        <v>31.44</v>
      </c>
      <c r="G151" s="51">
        <f t="shared" si="8"/>
        <v>8.8032000000000004</v>
      </c>
      <c r="H151" s="51">
        <f t="shared" si="9"/>
        <v>1.8599999999999994</v>
      </c>
      <c r="I151" s="51">
        <f t="shared" si="10"/>
        <v>7.4399999999999977</v>
      </c>
      <c r="J151" s="50">
        <f t="shared" si="11"/>
        <v>0.23664122137404572</v>
      </c>
    </row>
    <row r="152" spans="1:10">
      <c r="A152" s="52">
        <v>1</v>
      </c>
      <c r="B152" s="53">
        <v>0.45</v>
      </c>
      <c r="C152" s="54">
        <v>150</v>
      </c>
      <c r="D152" s="54">
        <v>210</v>
      </c>
      <c r="E152" s="54">
        <v>150</v>
      </c>
      <c r="F152" s="54">
        <v>210</v>
      </c>
      <c r="G152" s="54">
        <f t="shared" si="8"/>
        <v>94.5</v>
      </c>
      <c r="H152" s="54">
        <f t="shared" si="9"/>
        <v>60</v>
      </c>
      <c r="I152" s="54">
        <f t="shared" si="10"/>
        <v>60</v>
      </c>
      <c r="J152" s="53">
        <f t="shared" si="11"/>
        <v>0.2857142857142857</v>
      </c>
    </row>
    <row r="153" spans="1:10">
      <c r="A153" s="49">
        <v>8</v>
      </c>
      <c r="B153" s="50">
        <v>0.42</v>
      </c>
      <c r="C153" s="51">
        <v>141</v>
      </c>
      <c r="D153" s="51">
        <v>149.46</v>
      </c>
      <c r="E153" s="51">
        <v>1128</v>
      </c>
      <c r="F153" s="51">
        <v>1195.68</v>
      </c>
      <c r="G153" s="51">
        <f t="shared" si="8"/>
        <v>502.18560000000002</v>
      </c>
      <c r="H153" s="51">
        <f t="shared" si="9"/>
        <v>8.460000000000008</v>
      </c>
      <c r="I153" s="51">
        <f t="shared" si="10"/>
        <v>67.680000000000064</v>
      </c>
      <c r="J153" s="50">
        <f t="shared" si="11"/>
        <v>5.660377358490571E-2</v>
      </c>
    </row>
    <row r="154" spans="1:10">
      <c r="A154" s="52">
        <v>14</v>
      </c>
      <c r="B154" s="53">
        <v>0.31</v>
      </c>
      <c r="C154" s="54">
        <v>48</v>
      </c>
      <c r="D154" s="54">
        <v>57.12</v>
      </c>
      <c r="E154" s="54">
        <v>672</v>
      </c>
      <c r="F154" s="54">
        <v>799.68000000000006</v>
      </c>
      <c r="G154" s="54">
        <f t="shared" si="8"/>
        <v>247.9008</v>
      </c>
      <c r="H154" s="54">
        <f t="shared" si="9"/>
        <v>9.1199999999999974</v>
      </c>
      <c r="I154" s="54">
        <f t="shared" si="10"/>
        <v>127.67999999999996</v>
      </c>
      <c r="J154" s="53">
        <f t="shared" si="11"/>
        <v>0.15966386554621842</v>
      </c>
    </row>
    <row r="155" spans="1:10">
      <c r="A155" s="52">
        <v>5</v>
      </c>
      <c r="B155" s="53">
        <v>0.08</v>
      </c>
      <c r="C155" s="54">
        <v>67</v>
      </c>
      <c r="D155" s="54">
        <v>83.08</v>
      </c>
      <c r="E155" s="54">
        <v>335</v>
      </c>
      <c r="F155" s="54">
        <v>415.4</v>
      </c>
      <c r="G155" s="54">
        <f t="shared" si="8"/>
        <v>33.231999999999999</v>
      </c>
      <c r="H155" s="54">
        <f t="shared" si="9"/>
        <v>16.079999999999998</v>
      </c>
      <c r="I155" s="54">
        <f t="shared" si="10"/>
        <v>80.399999999999991</v>
      </c>
      <c r="J155" s="53">
        <f t="shared" si="11"/>
        <v>0.19354838709677419</v>
      </c>
    </row>
    <row r="156" spans="1:10">
      <c r="A156" s="49">
        <v>11</v>
      </c>
      <c r="B156" s="50">
        <v>0.03</v>
      </c>
      <c r="C156" s="51">
        <v>72</v>
      </c>
      <c r="D156" s="51">
        <v>79.92</v>
      </c>
      <c r="E156" s="51">
        <v>792</v>
      </c>
      <c r="F156" s="51">
        <v>879.12</v>
      </c>
      <c r="G156" s="51">
        <f t="shared" si="8"/>
        <v>26.3736</v>
      </c>
      <c r="H156" s="51">
        <f t="shared" si="9"/>
        <v>7.9200000000000017</v>
      </c>
      <c r="I156" s="51">
        <f t="shared" si="10"/>
        <v>87.120000000000019</v>
      </c>
      <c r="J156" s="50">
        <f t="shared" si="11"/>
        <v>9.9099099099099114E-2</v>
      </c>
    </row>
    <row r="157" spans="1:10">
      <c r="A157" s="49">
        <v>15</v>
      </c>
      <c r="B157" s="50">
        <v>0.41</v>
      </c>
      <c r="C157" s="51">
        <v>47</v>
      </c>
      <c r="D157" s="51">
        <v>53.11</v>
      </c>
      <c r="E157" s="51">
        <v>705</v>
      </c>
      <c r="F157" s="51">
        <v>796.65</v>
      </c>
      <c r="G157" s="51">
        <f t="shared" si="8"/>
        <v>326.62649999999996</v>
      </c>
      <c r="H157" s="51">
        <f t="shared" si="9"/>
        <v>6.1099999999999994</v>
      </c>
      <c r="I157" s="51">
        <f t="shared" si="10"/>
        <v>91.649999999999991</v>
      </c>
      <c r="J157" s="50">
        <f t="shared" si="11"/>
        <v>0.11504424778761062</v>
      </c>
    </row>
    <row r="158" spans="1:10">
      <c r="A158" s="52">
        <v>3</v>
      </c>
      <c r="B158" s="53">
        <v>0.14000000000000001</v>
      </c>
      <c r="C158" s="54">
        <v>18</v>
      </c>
      <c r="D158" s="54">
        <v>24.66</v>
      </c>
      <c r="E158" s="54">
        <v>54</v>
      </c>
      <c r="F158" s="54">
        <v>73.98</v>
      </c>
      <c r="G158" s="54">
        <f t="shared" si="8"/>
        <v>10.357200000000002</v>
      </c>
      <c r="H158" s="54">
        <f t="shared" si="9"/>
        <v>6.66</v>
      </c>
      <c r="I158" s="54">
        <f t="shared" si="10"/>
        <v>19.98</v>
      </c>
      <c r="J158" s="53">
        <f t="shared" si="11"/>
        <v>0.27007299270072993</v>
      </c>
    </row>
    <row r="159" spans="1:10">
      <c r="A159" s="49">
        <v>14</v>
      </c>
      <c r="B159" s="50">
        <v>0.27</v>
      </c>
      <c r="C159" s="51">
        <v>144</v>
      </c>
      <c r="D159" s="51">
        <v>156.96</v>
      </c>
      <c r="E159" s="51">
        <v>2016</v>
      </c>
      <c r="F159" s="51">
        <v>2197.44</v>
      </c>
      <c r="G159" s="51">
        <f t="shared" si="8"/>
        <v>593.30880000000002</v>
      </c>
      <c r="H159" s="51">
        <f t="shared" si="9"/>
        <v>12.960000000000008</v>
      </c>
      <c r="I159" s="51">
        <f t="shared" si="10"/>
        <v>181.44000000000011</v>
      </c>
      <c r="J159" s="50">
        <f t="shared" si="11"/>
        <v>8.2568807339449588E-2</v>
      </c>
    </row>
    <row r="160" spans="1:10">
      <c r="A160" s="52">
        <v>7</v>
      </c>
      <c r="B160" s="53">
        <v>0.45</v>
      </c>
      <c r="C160" s="54">
        <v>90</v>
      </c>
      <c r="D160" s="54">
        <v>96.3</v>
      </c>
      <c r="E160" s="54">
        <v>630</v>
      </c>
      <c r="F160" s="54">
        <v>674.1</v>
      </c>
      <c r="G160" s="54">
        <f t="shared" si="8"/>
        <v>303.34500000000003</v>
      </c>
      <c r="H160" s="54">
        <f t="shared" si="9"/>
        <v>6.2999999999999972</v>
      </c>
      <c r="I160" s="54">
        <f t="shared" si="10"/>
        <v>44.09999999999998</v>
      </c>
      <c r="J160" s="53">
        <f t="shared" si="11"/>
        <v>6.5420560747663517E-2</v>
      </c>
    </row>
    <row r="161" spans="1:10">
      <c r="A161" s="49">
        <v>8</v>
      </c>
      <c r="B161" s="50">
        <v>0.15</v>
      </c>
      <c r="C161" s="51">
        <v>67</v>
      </c>
      <c r="D161" s="51">
        <v>85.76</v>
      </c>
      <c r="E161" s="51">
        <v>536</v>
      </c>
      <c r="F161" s="51">
        <v>686.08</v>
      </c>
      <c r="G161" s="51">
        <f t="shared" si="8"/>
        <v>102.91200000000001</v>
      </c>
      <c r="H161" s="51">
        <f t="shared" si="9"/>
        <v>18.760000000000005</v>
      </c>
      <c r="I161" s="51">
        <f t="shared" si="10"/>
        <v>150.08000000000004</v>
      </c>
      <c r="J161" s="50">
        <f t="shared" si="11"/>
        <v>0.21875000000000006</v>
      </c>
    </row>
    <row r="162" spans="1:10">
      <c r="A162" s="52">
        <v>4</v>
      </c>
      <c r="B162" s="53">
        <v>0.26</v>
      </c>
      <c r="C162" s="54">
        <v>6</v>
      </c>
      <c r="D162" s="54">
        <v>7.8599999999999994</v>
      </c>
      <c r="E162" s="54">
        <v>24</v>
      </c>
      <c r="F162" s="54">
        <v>31.44</v>
      </c>
      <c r="G162" s="54">
        <f t="shared" si="8"/>
        <v>8.1744000000000003</v>
      </c>
      <c r="H162" s="54">
        <f t="shared" si="9"/>
        <v>1.8599999999999994</v>
      </c>
      <c r="I162" s="54">
        <f t="shared" si="10"/>
        <v>7.4399999999999977</v>
      </c>
      <c r="J162" s="53">
        <f t="shared" si="11"/>
        <v>0.23664122137404572</v>
      </c>
    </row>
    <row r="163" spans="1:10">
      <c r="A163" s="49">
        <v>15</v>
      </c>
      <c r="B163" s="50">
        <v>0.34</v>
      </c>
      <c r="C163" s="51">
        <v>76</v>
      </c>
      <c r="D163" s="51">
        <v>82.08</v>
      </c>
      <c r="E163" s="51">
        <v>1140</v>
      </c>
      <c r="F163" s="51">
        <v>1231.2</v>
      </c>
      <c r="G163" s="51">
        <f t="shared" si="8"/>
        <v>418.60800000000006</v>
      </c>
      <c r="H163" s="51">
        <f t="shared" si="9"/>
        <v>6.0799999999999983</v>
      </c>
      <c r="I163" s="51">
        <f t="shared" si="10"/>
        <v>91.199999999999974</v>
      </c>
      <c r="J163" s="50">
        <f t="shared" si="11"/>
        <v>7.4074074074074056E-2</v>
      </c>
    </row>
    <row r="164" spans="1:10">
      <c r="A164" s="52">
        <v>11</v>
      </c>
      <c r="B164" s="53">
        <v>0.35</v>
      </c>
      <c r="C164" s="54">
        <v>98</v>
      </c>
      <c r="D164" s="54">
        <v>103.88</v>
      </c>
      <c r="E164" s="54">
        <v>1078</v>
      </c>
      <c r="F164" s="54">
        <v>1142.68</v>
      </c>
      <c r="G164" s="54">
        <f t="shared" si="8"/>
        <v>399.93799999999999</v>
      </c>
      <c r="H164" s="54">
        <f t="shared" si="9"/>
        <v>5.8799999999999955</v>
      </c>
      <c r="I164" s="54">
        <f t="shared" si="10"/>
        <v>64.67999999999995</v>
      </c>
      <c r="J164" s="53">
        <f t="shared" si="11"/>
        <v>5.6603773584905613E-2</v>
      </c>
    </row>
    <row r="165" spans="1:10">
      <c r="A165" s="49">
        <v>3</v>
      </c>
      <c r="B165" s="50">
        <v>0.14000000000000001</v>
      </c>
      <c r="C165" s="51">
        <v>141</v>
      </c>
      <c r="D165" s="51">
        <v>149.46</v>
      </c>
      <c r="E165" s="51">
        <v>423</v>
      </c>
      <c r="F165" s="51">
        <v>448.38</v>
      </c>
      <c r="G165" s="51">
        <f t="shared" si="8"/>
        <v>62.773200000000003</v>
      </c>
      <c r="H165" s="51">
        <f t="shared" si="9"/>
        <v>8.460000000000008</v>
      </c>
      <c r="I165" s="51">
        <f t="shared" si="10"/>
        <v>25.380000000000024</v>
      </c>
      <c r="J165" s="50">
        <f t="shared" si="11"/>
        <v>5.6603773584905717E-2</v>
      </c>
    </row>
    <row r="166" spans="1:10">
      <c r="A166" s="49">
        <v>12</v>
      </c>
      <c r="B166" s="50">
        <v>0.33</v>
      </c>
      <c r="C166" s="51">
        <v>55</v>
      </c>
      <c r="D166" s="51">
        <v>58.3</v>
      </c>
      <c r="E166" s="51">
        <v>660</v>
      </c>
      <c r="F166" s="51">
        <v>699.59999999999991</v>
      </c>
      <c r="G166" s="51">
        <f t="shared" si="8"/>
        <v>230.86799999999999</v>
      </c>
      <c r="H166" s="51">
        <f t="shared" si="9"/>
        <v>3.2999999999999972</v>
      </c>
      <c r="I166" s="51">
        <f t="shared" si="10"/>
        <v>39.599999999999966</v>
      </c>
      <c r="J166" s="50">
        <f t="shared" si="11"/>
        <v>5.660377358490562E-2</v>
      </c>
    </row>
    <row r="167" spans="1:10">
      <c r="A167" s="52">
        <v>13</v>
      </c>
      <c r="B167" s="53">
        <v>0.2</v>
      </c>
      <c r="C167" s="54">
        <v>121</v>
      </c>
      <c r="D167" s="54">
        <v>141.57</v>
      </c>
      <c r="E167" s="54">
        <v>1573</v>
      </c>
      <c r="F167" s="54">
        <v>1840.41</v>
      </c>
      <c r="G167" s="54">
        <f t="shared" si="8"/>
        <v>368.08200000000005</v>
      </c>
      <c r="H167" s="54">
        <f t="shared" si="9"/>
        <v>20.569999999999993</v>
      </c>
      <c r="I167" s="54">
        <f t="shared" si="10"/>
        <v>267.40999999999991</v>
      </c>
      <c r="J167" s="53">
        <f t="shared" si="11"/>
        <v>0.14529914529914525</v>
      </c>
    </row>
    <row r="168" spans="1:10">
      <c r="A168" s="52">
        <v>14</v>
      </c>
      <c r="B168" s="53">
        <v>0.37</v>
      </c>
      <c r="C168" s="54">
        <v>37</v>
      </c>
      <c r="D168" s="54">
        <v>41.81</v>
      </c>
      <c r="E168" s="54">
        <v>518</v>
      </c>
      <c r="F168" s="54">
        <v>585.34</v>
      </c>
      <c r="G168" s="54">
        <f t="shared" si="8"/>
        <v>216.57580000000002</v>
      </c>
      <c r="H168" s="54">
        <f t="shared" si="9"/>
        <v>4.8100000000000023</v>
      </c>
      <c r="I168" s="54">
        <f t="shared" si="10"/>
        <v>67.340000000000032</v>
      </c>
      <c r="J168" s="53">
        <f t="shared" si="11"/>
        <v>0.11504424778761067</v>
      </c>
    </row>
    <row r="169" spans="1:10">
      <c r="A169" s="49">
        <v>1</v>
      </c>
      <c r="B169" s="50">
        <v>0.2</v>
      </c>
      <c r="C169" s="51">
        <v>67</v>
      </c>
      <c r="D169" s="51">
        <v>85.76</v>
      </c>
      <c r="E169" s="51">
        <v>67</v>
      </c>
      <c r="F169" s="51">
        <v>85.76</v>
      </c>
      <c r="G169" s="51">
        <f t="shared" si="8"/>
        <v>17.152000000000001</v>
      </c>
      <c r="H169" s="51">
        <f t="shared" si="9"/>
        <v>18.760000000000005</v>
      </c>
      <c r="I169" s="51">
        <f t="shared" si="10"/>
        <v>18.760000000000005</v>
      </c>
      <c r="J169" s="50">
        <f t="shared" si="11"/>
        <v>0.21875000000000006</v>
      </c>
    </row>
    <row r="170" spans="1:10">
      <c r="A170" s="49">
        <v>10</v>
      </c>
      <c r="B170" s="50">
        <v>0.27</v>
      </c>
      <c r="C170" s="51">
        <v>76</v>
      </c>
      <c r="D170" s="51">
        <v>82.08</v>
      </c>
      <c r="E170" s="51">
        <v>760</v>
      </c>
      <c r="F170" s="51">
        <v>820.8</v>
      </c>
      <c r="G170" s="51">
        <f t="shared" si="8"/>
        <v>221.61600000000001</v>
      </c>
      <c r="H170" s="51">
        <f t="shared" si="9"/>
        <v>6.0799999999999983</v>
      </c>
      <c r="I170" s="51">
        <f t="shared" si="10"/>
        <v>60.799999999999983</v>
      </c>
      <c r="J170" s="50">
        <f t="shared" si="11"/>
        <v>7.4074074074074056E-2</v>
      </c>
    </row>
    <row r="171" spans="1:10">
      <c r="A171" s="52">
        <v>6</v>
      </c>
      <c r="B171" s="53">
        <v>0.19</v>
      </c>
      <c r="C171" s="54">
        <v>75</v>
      </c>
      <c r="D171" s="54">
        <v>85.5</v>
      </c>
      <c r="E171" s="54">
        <v>450</v>
      </c>
      <c r="F171" s="54">
        <v>513</v>
      </c>
      <c r="G171" s="54">
        <f t="shared" si="8"/>
        <v>97.47</v>
      </c>
      <c r="H171" s="54">
        <f t="shared" si="9"/>
        <v>10.5</v>
      </c>
      <c r="I171" s="54">
        <f t="shared" si="10"/>
        <v>63</v>
      </c>
      <c r="J171" s="53">
        <f t="shared" si="11"/>
        <v>0.12280701754385964</v>
      </c>
    </row>
    <row r="172" spans="1:10">
      <c r="A172" s="52">
        <v>4</v>
      </c>
      <c r="B172" s="53">
        <v>0.19</v>
      </c>
      <c r="C172" s="54">
        <v>133</v>
      </c>
      <c r="D172" s="54">
        <v>155.61000000000001</v>
      </c>
      <c r="E172" s="54">
        <v>532</v>
      </c>
      <c r="F172" s="54">
        <v>622.44000000000005</v>
      </c>
      <c r="G172" s="54">
        <f t="shared" si="8"/>
        <v>118.26360000000001</v>
      </c>
      <c r="H172" s="54">
        <f t="shared" si="9"/>
        <v>22.610000000000014</v>
      </c>
      <c r="I172" s="54">
        <f t="shared" si="10"/>
        <v>90.440000000000055</v>
      </c>
      <c r="J172" s="53">
        <f t="shared" si="11"/>
        <v>0.14529914529914537</v>
      </c>
    </row>
    <row r="173" spans="1:10">
      <c r="A173" s="49">
        <v>4</v>
      </c>
      <c r="B173" s="50">
        <v>0.16</v>
      </c>
      <c r="C173" s="51">
        <v>141</v>
      </c>
      <c r="D173" s="51">
        <v>149.46</v>
      </c>
      <c r="E173" s="51">
        <v>564</v>
      </c>
      <c r="F173" s="51">
        <v>597.84</v>
      </c>
      <c r="G173" s="51">
        <f t="shared" si="8"/>
        <v>95.65440000000001</v>
      </c>
      <c r="H173" s="51">
        <f t="shared" si="9"/>
        <v>8.460000000000008</v>
      </c>
      <c r="I173" s="51">
        <f t="shared" si="10"/>
        <v>33.840000000000032</v>
      </c>
      <c r="J173" s="50">
        <f t="shared" si="11"/>
        <v>5.660377358490571E-2</v>
      </c>
    </row>
    <row r="174" spans="1:10">
      <c r="A174" s="52">
        <v>13</v>
      </c>
      <c r="B174" s="53">
        <v>0.08</v>
      </c>
      <c r="C174" s="54">
        <v>44</v>
      </c>
      <c r="D174" s="54">
        <v>48.4</v>
      </c>
      <c r="E174" s="54">
        <v>572</v>
      </c>
      <c r="F174" s="54">
        <v>629.19999999999993</v>
      </c>
      <c r="G174" s="54">
        <f t="shared" si="8"/>
        <v>50.335999999999999</v>
      </c>
      <c r="H174" s="54">
        <f t="shared" si="9"/>
        <v>4.3999999999999986</v>
      </c>
      <c r="I174" s="54">
        <f t="shared" si="10"/>
        <v>57.199999999999982</v>
      </c>
      <c r="J174" s="53">
        <f t="shared" si="11"/>
        <v>9.0909090909090884E-2</v>
      </c>
    </row>
    <row r="175" spans="1:10">
      <c r="A175" s="49">
        <v>9</v>
      </c>
      <c r="B175" s="50">
        <v>0.21</v>
      </c>
      <c r="C175" s="51">
        <v>48</v>
      </c>
      <c r="D175" s="51">
        <v>57.12</v>
      </c>
      <c r="E175" s="51">
        <v>432</v>
      </c>
      <c r="F175" s="51">
        <v>514.08000000000004</v>
      </c>
      <c r="G175" s="51">
        <f t="shared" si="8"/>
        <v>107.9568</v>
      </c>
      <c r="H175" s="51">
        <f t="shared" si="9"/>
        <v>9.1199999999999974</v>
      </c>
      <c r="I175" s="51">
        <f t="shared" si="10"/>
        <v>82.079999999999984</v>
      </c>
      <c r="J175" s="50">
        <f t="shared" si="11"/>
        <v>0.15966386554621845</v>
      </c>
    </row>
    <row r="176" spans="1:10">
      <c r="A176" s="52">
        <v>3</v>
      </c>
      <c r="B176" s="53">
        <v>0.36</v>
      </c>
      <c r="C176" s="54">
        <v>71</v>
      </c>
      <c r="D176" s="54">
        <v>80.94</v>
      </c>
      <c r="E176" s="54">
        <v>213</v>
      </c>
      <c r="F176" s="54">
        <v>242.82</v>
      </c>
      <c r="G176" s="54">
        <f t="shared" si="8"/>
        <v>87.415199999999999</v>
      </c>
      <c r="H176" s="54">
        <f t="shared" si="9"/>
        <v>9.9399999999999977</v>
      </c>
      <c r="I176" s="54">
        <f t="shared" si="10"/>
        <v>29.819999999999993</v>
      </c>
      <c r="J176" s="53">
        <f t="shared" si="11"/>
        <v>0.12280701754385963</v>
      </c>
    </row>
    <row r="177" spans="1:10">
      <c r="A177" s="49">
        <v>6</v>
      </c>
      <c r="B177" s="50">
        <v>0.23</v>
      </c>
      <c r="C177" s="51">
        <v>7</v>
      </c>
      <c r="D177" s="51">
        <v>8.33</v>
      </c>
      <c r="E177" s="51">
        <v>42</v>
      </c>
      <c r="F177" s="51">
        <v>49.98</v>
      </c>
      <c r="G177" s="51">
        <f t="shared" si="8"/>
        <v>11.4954</v>
      </c>
      <c r="H177" s="51">
        <f t="shared" si="9"/>
        <v>1.33</v>
      </c>
      <c r="I177" s="51">
        <f t="shared" si="10"/>
        <v>7.98</v>
      </c>
      <c r="J177" s="50">
        <f t="shared" si="11"/>
        <v>0.1596638655462185</v>
      </c>
    </row>
    <row r="178" spans="1:10">
      <c r="A178" s="52">
        <v>13</v>
      </c>
      <c r="B178" s="53">
        <v>0.44</v>
      </c>
      <c r="C178" s="54">
        <v>37</v>
      </c>
      <c r="D178" s="54">
        <v>41.81</v>
      </c>
      <c r="E178" s="54">
        <v>481</v>
      </c>
      <c r="F178" s="54">
        <v>543.53</v>
      </c>
      <c r="G178" s="54">
        <f t="shared" si="8"/>
        <v>239.1532</v>
      </c>
      <c r="H178" s="54">
        <f t="shared" si="9"/>
        <v>4.8100000000000023</v>
      </c>
      <c r="I178" s="54">
        <f t="shared" si="10"/>
        <v>62.53000000000003</v>
      </c>
      <c r="J178" s="53">
        <f t="shared" si="11"/>
        <v>0.11504424778761067</v>
      </c>
    </row>
    <row r="179" spans="1:10">
      <c r="A179" s="49">
        <v>9</v>
      </c>
      <c r="B179" s="50">
        <v>0.4</v>
      </c>
      <c r="C179" s="51">
        <v>93</v>
      </c>
      <c r="D179" s="51">
        <v>104.16</v>
      </c>
      <c r="E179" s="51">
        <v>837</v>
      </c>
      <c r="F179" s="51">
        <v>937.43999999999994</v>
      </c>
      <c r="G179" s="51">
        <f t="shared" si="8"/>
        <v>374.976</v>
      </c>
      <c r="H179" s="51">
        <f t="shared" si="9"/>
        <v>11.159999999999997</v>
      </c>
      <c r="I179" s="51">
        <f t="shared" si="10"/>
        <v>100.43999999999997</v>
      </c>
      <c r="J179" s="50">
        <f t="shared" si="11"/>
        <v>0.10714285714285712</v>
      </c>
    </row>
    <row r="180" spans="1:10">
      <c r="A180" s="52">
        <v>15</v>
      </c>
      <c r="B180" s="53">
        <v>0.23</v>
      </c>
      <c r="C180" s="54">
        <v>61</v>
      </c>
      <c r="D180" s="54">
        <v>76.25</v>
      </c>
      <c r="E180" s="54">
        <v>915</v>
      </c>
      <c r="F180" s="54">
        <v>1143.75</v>
      </c>
      <c r="G180" s="54">
        <f t="shared" si="8"/>
        <v>263.0625</v>
      </c>
      <c r="H180" s="54">
        <f t="shared" si="9"/>
        <v>15.25</v>
      </c>
      <c r="I180" s="54">
        <f t="shared" si="10"/>
        <v>228.75</v>
      </c>
      <c r="J180" s="53">
        <f t="shared" si="11"/>
        <v>0.2</v>
      </c>
    </row>
    <row r="181" spans="1:10">
      <c r="A181" s="49">
        <v>4</v>
      </c>
      <c r="B181" s="50">
        <v>0.28999999999999998</v>
      </c>
      <c r="C181" s="51">
        <v>37</v>
      </c>
      <c r="D181" s="51">
        <v>42.55</v>
      </c>
      <c r="E181" s="51">
        <v>148</v>
      </c>
      <c r="F181" s="51">
        <v>170.2</v>
      </c>
      <c r="G181" s="51">
        <f t="shared" si="8"/>
        <v>49.35799999999999</v>
      </c>
      <c r="H181" s="51">
        <f t="shared" si="9"/>
        <v>5.5499999999999972</v>
      </c>
      <c r="I181" s="51">
        <f t="shared" si="10"/>
        <v>22.199999999999989</v>
      </c>
      <c r="J181" s="50">
        <f t="shared" si="11"/>
        <v>0.13043478260869559</v>
      </c>
    </row>
    <row r="182" spans="1:10">
      <c r="A182" s="52">
        <v>12</v>
      </c>
      <c r="B182" s="53">
        <v>0.04</v>
      </c>
      <c r="C182" s="54">
        <v>55</v>
      </c>
      <c r="D182" s="54">
        <v>58.3</v>
      </c>
      <c r="E182" s="54">
        <v>660</v>
      </c>
      <c r="F182" s="54">
        <v>699.59999999999991</v>
      </c>
      <c r="G182" s="54">
        <f t="shared" si="8"/>
        <v>27.983999999999998</v>
      </c>
      <c r="H182" s="54">
        <f t="shared" si="9"/>
        <v>3.2999999999999972</v>
      </c>
      <c r="I182" s="54">
        <f t="shared" si="10"/>
        <v>39.599999999999966</v>
      </c>
      <c r="J182" s="53">
        <f t="shared" si="11"/>
        <v>5.660377358490562E-2</v>
      </c>
    </row>
    <row r="183" spans="1:10">
      <c r="A183" s="49">
        <v>13</v>
      </c>
      <c r="B183" s="50">
        <v>0.23</v>
      </c>
      <c r="C183" s="51">
        <v>112</v>
      </c>
      <c r="D183" s="51">
        <v>122.08</v>
      </c>
      <c r="E183" s="51">
        <v>1456</v>
      </c>
      <c r="F183" s="51">
        <v>1587.04</v>
      </c>
      <c r="G183" s="51">
        <f t="shared" si="8"/>
        <v>365.01920000000001</v>
      </c>
      <c r="H183" s="51">
        <f t="shared" si="9"/>
        <v>10.079999999999998</v>
      </c>
      <c r="I183" s="51">
        <f t="shared" si="10"/>
        <v>131.03999999999996</v>
      </c>
      <c r="J183" s="50">
        <f t="shared" si="11"/>
        <v>8.2568807339449518E-2</v>
      </c>
    </row>
    <row r="184" spans="1:10">
      <c r="A184" s="52">
        <v>2</v>
      </c>
      <c r="B184" s="53">
        <v>0.36</v>
      </c>
      <c r="C184" s="54">
        <v>98</v>
      </c>
      <c r="D184" s="54">
        <v>103.88</v>
      </c>
      <c r="E184" s="54">
        <v>196</v>
      </c>
      <c r="F184" s="54">
        <v>207.76</v>
      </c>
      <c r="G184" s="54">
        <f t="shared" si="8"/>
        <v>74.793599999999998</v>
      </c>
      <c r="H184" s="54">
        <f t="shared" si="9"/>
        <v>5.8799999999999955</v>
      </c>
      <c r="I184" s="54">
        <f t="shared" si="10"/>
        <v>11.759999999999991</v>
      </c>
      <c r="J184" s="53">
        <f t="shared" si="11"/>
        <v>5.660377358490562E-2</v>
      </c>
    </row>
    <row r="185" spans="1:10">
      <c r="A185" s="49">
        <v>11</v>
      </c>
      <c r="B185" s="50">
        <v>0.03</v>
      </c>
      <c r="C185" s="51">
        <v>5</v>
      </c>
      <c r="D185" s="51">
        <v>6.7</v>
      </c>
      <c r="E185" s="51">
        <v>55</v>
      </c>
      <c r="F185" s="51">
        <v>73.7</v>
      </c>
      <c r="G185" s="51">
        <f t="shared" si="8"/>
        <v>2.2109999999999999</v>
      </c>
      <c r="H185" s="51">
        <f t="shared" si="9"/>
        <v>1.7000000000000002</v>
      </c>
      <c r="I185" s="51">
        <f t="shared" si="10"/>
        <v>18.700000000000003</v>
      </c>
      <c r="J185" s="50">
        <f t="shared" si="11"/>
        <v>0.2537313432835821</v>
      </c>
    </row>
    <row r="186" spans="1:10">
      <c r="A186" s="52">
        <v>1</v>
      </c>
      <c r="B186" s="53">
        <v>0.3</v>
      </c>
      <c r="C186" s="54">
        <v>144</v>
      </c>
      <c r="D186" s="54">
        <v>156.96</v>
      </c>
      <c r="E186" s="54">
        <v>144</v>
      </c>
      <c r="F186" s="54">
        <v>156.96</v>
      </c>
      <c r="G186" s="54">
        <f t="shared" si="8"/>
        <v>47.088000000000001</v>
      </c>
      <c r="H186" s="54">
        <f t="shared" si="9"/>
        <v>12.960000000000008</v>
      </c>
      <c r="I186" s="54">
        <f t="shared" si="10"/>
        <v>12.960000000000008</v>
      </c>
      <c r="J186" s="53">
        <f t="shared" si="11"/>
        <v>8.2568807339449588E-2</v>
      </c>
    </row>
    <row r="187" spans="1:10">
      <c r="A187" s="49">
        <v>14</v>
      </c>
      <c r="B187" s="50">
        <v>0.15</v>
      </c>
      <c r="C187" s="51">
        <v>71</v>
      </c>
      <c r="D187" s="51">
        <v>80.94</v>
      </c>
      <c r="E187" s="51">
        <v>994</v>
      </c>
      <c r="F187" s="51">
        <v>1133.1600000000001</v>
      </c>
      <c r="G187" s="51">
        <f t="shared" si="8"/>
        <v>169.97400000000002</v>
      </c>
      <c r="H187" s="51">
        <f t="shared" si="9"/>
        <v>9.9399999999999977</v>
      </c>
      <c r="I187" s="51">
        <f t="shared" si="10"/>
        <v>139.15999999999997</v>
      </c>
      <c r="J187" s="50">
        <f t="shared" si="11"/>
        <v>0.12280701754385961</v>
      </c>
    </row>
    <row r="188" spans="1:10">
      <c r="A188" s="52">
        <v>8</v>
      </c>
      <c r="B188" s="53">
        <v>0.28000000000000003</v>
      </c>
      <c r="C188" s="54">
        <v>138</v>
      </c>
      <c r="D188" s="54">
        <v>173.88</v>
      </c>
      <c r="E188" s="54">
        <v>1104</v>
      </c>
      <c r="F188" s="54">
        <v>1391.04</v>
      </c>
      <c r="G188" s="54">
        <f t="shared" si="8"/>
        <v>389.49120000000005</v>
      </c>
      <c r="H188" s="54">
        <f t="shared" si="9"/>
        <v>35.879999999999995</v>
      </c>
      <c r="I188" s="54">
        <f t="shared" si="10"/>
        <v>287.03999999999996</v>
      </c>
      <c r="J188" s="53">
        <f t="shared" si="11"/>
        <v>0.20634920634920634</v>
      </c>
    </row>
    <row r="189" spans="1:10">
      <c r="A189" s="49">
        <v>7</v>
      </c>
      <c r="B189" s="50">
        <v>0.05</v>
      </c>
      <c r="C189" s="51">
        <v>37</v>
      </c>
      <c r="D189" s="51">
        <v>41.81</v>
      </c>
      <c r="E189" s="51">
        <v>259</v>
      </c>
      <c r="F189" s="51">
        <v>292.67</v>
      </c>
      <c r="G189" s="51">
        <f t="shared" si="8"/>
        <v>14.633500000000002</v>
      </c>
      <c r="H189" s="51">
        <f t="shared" si="9"/>
        <v>4.8100000000000023</v>
      </c>
      <c r="I189" s="51">
        <f t="shared" si="10"/>
        <v>33.670000000000016</v>
      </c>
      <c r="J189" s="50">
        <f t="shared" si="11"/>
        <v>0.11504424778761067</v>
      </c>
    </row>
    <row r="190" spans="1:10">
      <c r="A190" s="52">
        <v>15</v>
      </c>
      <c r="B190" s="53">
        <v>0.05</v>
      </c>
      <c r="C190" s="54">
        <v>141</v>
      </c>
      <c r="D190" s="54">
        <v>149.46</v>
      </c>
      <c r="E190" s="54">
        <v>2115</v>
      </c>
      <c r="F190" s="54">
        <v>2241.9</v>
      </c>
      <c r="G190" s="54">
        <f t="shared" si="8"/>
        <v>112.09500000000001</v>
      </c>
      <c r="H190" s="54">
        <f t="shared" si="9"/>
        <v>8.460000000000008</v>
      </c>
      <c r="I190" s="54">
        <f t="shared" si="10"/>
        <v>126.90000000000012</v>
      </c>
      <c r="J190" s="53">
        <f t="shared" si="11"/>
        <v>5.660377358490571E-2</v>
      </c>
    </row>
    <row r="191" spans="1:10">
      <c r="A191" s="49">
        <v>1</v>
      </c>
      <c r="B191" s="50">
        <v>0.05</v>
      </c>
      <c r="C191" s="51">
        <v>89</v>
      </c>
      <c r="D191" s="51">
        <v>117.48</v>
      </c>
      <c r="E191" s="51">
        <v>89</v>
      </c>
      <c r="F191" s="51">
        <v>117.48</v>
      </c>
      <c r="G191" s="51">
        <f t="shared" si="8"/>
        <v>5.8740000000000006</v>
      </c>
      <c r="H191" s="51">
        <f t="shared" si="9"/>
        <v>28.480000000000004</v>
      </c>
      <c r="I191" s="51">
        <f t="shared" si="10"/>
        <v>28.480000000000004</v>
      </c>
      <c r="J191" s="50">
        <f t="shared" si="11"/>
        <v>0.24242424242424246</v>
      </c>
    </row>
    <row r="192" spans="1:10">
      <c r="A192" s="52">
        <v>5</v>
      </c>
      <c r="B192" s="53">
        <v>0.02</v>
      </c>
      <c r="C192" s="54">
        <v>150</v>
      </c>
      <c r="D192" s="54">
        <v>210</v>
      </c>
      <c r="E192" s="54">
        <v>750</v>
      </c>
      <c r="F192" s="54">
        <v>1050</v>
      </c>
      <c r="G192" s="54">
        <f t="shared" si="8"/>
        <v>21</v>
      </c>
      <c r="H192" s="54">
        <f t="shared" si="9"/>
        <v>60</v>
      </c>
      <c r="I192" s="54">
        <f t="shared" si="10"/>
        <v>300</v>
      </c>
      <c r="J192" s="53">
        <f t="shared" si="11"/>
        <v>0.2857142857142857</v>
      </c>
    </row>
    <row r="193" spans="1:10">
      <c r="A193" s="49">
        <v>4</v>
      </c>
      <c r="B193" s="50">
        <v>0.34</v>
      </c>
      <c r="C193" s="51">
        <v>76</v>
      </c>
      <c r="D193" s="51">
        <v>82.08</v>
      </c>
      <c r="E193" s="51">
        <v>304</v>
      </c>
      <c r="F193" s="51">
        <v>328.32</v>
      </c>
      <c r="G193" s="51">
        <f t="shared" si="8"/>
        <v>111.62880000000001</v>
      </c>
      <c r="H193" s="51">
        <f t="shared" si="9"/>
        <v>6.0799999999999983</v>
      </c>
      <c r="I193" s="51">
        <f t="shared" si="10"/>
        <v>24.319999999999993</v>
      </c>
      <c r="J193" s="50">
        <f t="shared" si="11"/>
        <v>7.4074074074074056E-2</v>
      </c>
    </row>
    <row r="194" spans="1:10">
      <c r="A194" s="52">
        <v>2</v>
      </c>
      <c r="B194" s="53">
        <v>0.32</v>
      </c>
      <c r="C194" s="54">
        <v>18</v>
      </c>
      <c r="D194" s="54">
        <v>24.66</v>
      </c>
      <c r="E194" s="54">
        <v>36</v>
      </c>
      <c r="F194" s="54">
        <v>49.32</v>
      </c>
      <c r="G194" s="54">
        <f t="shared" ref="G194:G257" si="12">B194*F194</f>
        <v>15.782400000000001</v>
      </c>
      <c r="H194" s="54">
        <f t="shared" ref="H194:H257" si="13">D194-C194</f>
        <v>6.66</v>
      </c>
      <c r="I194" s="54">
        <f t="shared" ref="I194:I257" si="14">H194*A194</f>
        <v>13.32</v>
      </c>
      <c r="J194" s="53">
        <f t="shared" ref="J194:J257" si="15">IFERROR(I194/F194,0)</f>
        <v>0.27007299270072993</v>
      </c>
    </row>
    <row r="195" spans="1:10">
      <c r="A195" s="49">
        <v>9</v>
      </c>
      <c r="B195" s="50">
        <v>0.13</v>
      </c>
      <c r="C195" s="51">
        <v>98</v>
      </c>
      <c r="D195" s="51">
        <v>103.88</v>
      </c>
      <c r="E195" s="51">
        <v>882</v>
      </c>
      <c r="F195" s="51">
        <v>934.92</v>
      </c>
      <c r="G195" s="51">
        <f t="shared" si="12"/>
        <v>121.53959999999999</v>
      </c>
      <c r="H195" s="51">
        <f t="shared" si="13"/>
        <v>5.8799999999999955</v>
      </c>
      <c r="I195" s="51">
        <f t="shared" si="14"/>
        <v>52.919999999999959</v>
      </c>
      <c r="J195" s="50">
        <f t="shared" si="15"/>
        <v>5.660377358490562E-2</v>
      </c>
    </row>
    <row r="196" spans="1:10">
      <c r="A196" s="52">
        <v>6</v>
      </c>
      <c r="B196" s="53">
        <v>0.14000000000000001</v>
      </c>
      <c r="C196" s="54">
        <v>148</v>
      </c>
      <c r="D196" s="54">
        <v>201.28</v>
      </c>
      <c r="E196" s="54">
        <v>888</v>
      </c>
      <c r="F196" s="54">
        <v>1207.68</v>
      </c>
      <c r="G196" s="54">
        <f t="shared" si="12"/>
        <v>169.07520000000002</v>
      </c>
      <c r="H196" s="54">
        <f t="shared" si="13"/>
        <v>53.28</v>
      </c>
      <c r="I196" s="54">
        <f t="shared" si="14"/>
        <v>319.68</v>
      </c>
      <c r="J196" s="53">
        <f t="shared" si="15"/>
        <v>0.26470588235294118</v>
      </c>
    </row>
    <row r="197" spans="1:10">
      <c r="A197" s="49">
        <v>6</v>
      </c>
      <c r="B197" s="50">
        <v>0.38</v>
      </c>
      <c r="C197" s="51">
        <v>98</v>
      </c>
      <c r="D197" s="51">
        <v>103.88</v>
      </c>
      <c r="E197" s="51">
        <v>588</v>
      </c>
      <c r="F197" s="51">
        <v>623.28</v>
      </c>
      <c r="G197" s="51">
        <f t="shared" si="12"/>
        <v>236.84639999999999</v>
      </c>
      <c r="H197" s="51">
        <f t="shared" si="13"/>
        <v>5.8799999999999955</v>
      </c>
      <c r="I197" s="51">
        <f t="shared" si="14"/>
        <v>35.279999999999973</v>
      </c>
      <c r="J197" s="50">
        <f t="shared" si="15"/>
        <v>5.660377358490562E-2</v>
      </c>
    </row>
    <row r="198" spans="1:10">
      <c r="A198" s="52">
        <v>7</v>
      </c>
      <c r="B198" s="53">
        <v>0.34</v>
      </c>
      <c r="C198" s="54">
        <v>138</v>
      </c>
      <c r="D198" s="54">
        <v>173.88</v>
      </c>
      <c r="E198" s="54">
        <v>966</v>
      </c>
      <c r="F198" s="54">
        <v>1217.1600000000001</v>
      </c>
      <c r="G198" s="54">
        <f t="shared" si="12"/>
        <v>413.83440000000007</v>
      </c>
      <c r="H198" s="54">
        <f t="shared" si="13"/>
        <v>35.879999999999995</v>
      </c>
      <c r="I198" s="54">
        <f t="shared" si="14"/>
        <v>251.15999999999997</v>
      </c>
      <c r="J198" s="53">
        <f t="shared" si="15"/>
        <v>0.20634920634920631</v>
      </c>
    </row>
    <row r="199" spans="1:10">
      <c r="A199" s="49">
        <v>6</v>
      </c>
      <c r="B199" s="50">
        <v>0.06</v>
      </c>
      <c r="C199" s="51">
        <v>120</v>
      </c>
      <c r="D199" s="51">
        <v>162</v>
      </c>
      <c r="E199" s="51">
        <v>720</v>
      </c>
      <c r="F199" s="51">
        <v>972</v>
      </c>
      <c r="G199" s="51">
        <f t="shared" si="12"/>
        <v>58.32</v>
      </c>
      <c r="H199" s="51">
        <f t="shared" si="13"/>
        <v>42</v>
      </c>
      <c r="I199" s="51">
        <f t="shared" si="14"/>
        <v>252</v>
      </c>
      <c r="J199" s="50">
        <f t="shared" si="15"/>
        <v>0.25925925925925924</v>
      </c>
    </row>
    <row r="200" spans="1:10">
      <c r="A200" s="52">
        <v>14</v>
      </c>
      <c r="B200" s="53">
        <v>0</v>
      </c>
      <c r="C200" s="54">
        <v>120</v>
      </c>
      <c r="D200" s="54">
        <v>162</v>
      </c>
      <c r="E200" s="54">
        <v>1680</v>
      </c>
      <c r="F200" s="54">
        <v>2268</v>
      </c>
      <c r="G200" s="54">
        <f t="shared" si="12"/>
        <v>0</v>
      </c>
      <c r="H200" s="54">
        <f t="shared" si="13"/>
        <v>42</v>
      </c>
      <c r="I200" s="54">
        <f t="shared" si="14"/>
        <v>588</v>
      </c>
      <c r="J200" s="53">
        <f t="shared" si="15"/>
        <v>0.25925925925925924</v>
      </c>
    </row>
    <row r="201" spans="1:10">
      <c r="A201" s="49">
        <v>7</v>
      </c>
      <c r="B201" s="50">
        <v>0.12</v>
      </c>
      <c r="C201" s="51">
        <v>61</v>
      </c>
      <c r="D201" s="51">
        <v>76.25</v>
      </c>
      <c r="E201" s="51">
        <v>427</v>
      </c>
      <c r="F201" s="51">
        <v>533.75</v>
      </c>
      <c r="G201" s="51">
        <f t="shared" si="12"/>
        <v>64.05</v>
      </c>
      <c r="H201" s="51">
        <f t="shared" si="13"/>
        <v>15.25</v>
      </c>
      <c r="I201" s="51">
        <f t="shared" si="14"/>
        <v>106.75</v>
      </c>
      <c r="J201" s="50">
        <f t="shared" si="15"/>
        <v>0.2</v>
      </c>
    </row>
    <row r="202" spans="1:10">
      <c r="A202" s="52">
        <v>2</v>
      </c>
      <c r="B202" s="53">
        <v>0.01</v>
      </c>
      <c r="C202" s="54">
        <v>90</v>
      </c>
      <c r="D202" s="54">
        <v>115.2</v>
      </c>
      <c r="E202" s="54">
        <v>180</v>
      </c>
      <c r="F202" s="54">
        <v>230.4</v>
      </c>
      <c r="G202" s="54">
        <f t="shared" si="12"/>
        <v>2.3040000000000003</v>
      </c>
      <c r="H202" s="54">
        <f t="shared" si="13"/>
        <v>25.200000000000003</v>
      </c>
      <c r="I202" s="54">
        <f t="shared" si="14"/>
        <v>50.400000000000006</v>
      </c>
      <c r="J202" s="53">
        <f t="shared" si="15"/>
        <v>0.21875000000000003</v>
      </c>
    </row>
    <row r="203" spans="1:10">
      <c r="A203" s="49">
        <v>4</v>
      </c>
      <c r="B203" s="50">
        <v>0.32</v>
      </c>
      <c r="C203" s="51">
        <v>105</v>
      </c>
      <c r="D203" s="51">
        <v>142.80000000000001</v>
      </c>
      <c r="E203" s="51">
        <v>420</v>
      </c>
      <c r="F203" s="51">
        <v>571.20000000000005</v>
      </c>
      <c r="G203" s="51">
        <f t="shared" si="12"/>
        <v>182.78400000000002</v>
      </c>
      <c r="H203" s="51">
        <f t="shared" si="13"/>
        <v>37.800000000000011</v>
      </c>
      <c r="I203" s="51">
        <f t="shared" si="14"/>
        <v>151.20000000000005</v>
      </c>
      <c r="J203" s="50">
        <f t="shared" si="15"/>
        <v>0.26470588235294124</v>
      </c>
    </row>
    <row r="204" spans="1:10">
      <c r="A204" s="52">
        <v>12</v>
      </c>
      <c r="B204" s="53">
        <v>0.26</v>
      </c>
      <c r="C204" s="54">
        <v>37</v>
      </c>
      <c r="D204" s="54">
        <v>49.21</v>
      </c>
      <c r="E204" s="54">
        <v>444</v>
      </c>
      <c r="F204" s="54">
        <v>590.52</v>
      </c>
      <c r="G204" s="54">
        <f t="shared" si="12"/>
        <v>153.5352</v>
      </c>
      <c r="H204" s="54">
        <f t="shared" si="13"/>
        <v>12.21</v>
      </c>
      <c r="I204" s="54">
        <f t="shared" si="14"/>
        <v>146.52000000000001</v>
      </c>
      <c r="J204" s="53">
        <f t="shared" si="15"/>
        <v>0.24812030075187971</v>
      </c>
    </row>
    <row r="205" spans="1:10">
      <c r="A205" s="49">
        <v>7</v>
      </c>
      <c r="B205" s="50">
        <v>0.34</v>
      </c>
      <c r="C205" s="51">
        <v>126</v>
      </c>
      <c r="D205" s="51">
        <v>162.54</v>
      </c>
      <c r="E205" s="51">
        <v>882</v>
      </c>
      <c r="F205" s="51">
        <v>1137.78</v>
      </c>
      <c r="G205" s="51">
        <f t="shared" si="12"/>
        <v>386.84520000000003</v>
      </c>
      <c r="H205" s="51">
        <f t="shared" si="13"/>
        <v>36.539999999999992</v>
      </c>
      <c r="I205" s="51">
        <f t="shared" si="14"/>
        <v>255.77999999999994</v>
      </c>
      <c r="J205" s="50">
        <f t="shared" si="15"/>
        <v>0.22480620155038755</v>
      </c>
    </row>
    <row r="206" spans="1:10">
      <c r="A206" s="52">
        <v>1</v>
      </c>
      <c r="B206" s="53">
        <v>0.48</v>
      </c>
      <c r="C206" s="54">
        <v>55</v>
      </c>
      <c r="D206" s="54">
        <v>58.3</v>
      </c>
      <c r="E206" s="54">
        <v>55</v>
      </c>
      <c r="F206" s="54">
        <v>58.3</v>
      </c>
      <c r="G206" s="54">
        <f t="shared" si="12"/>
        <v>27.983999999999998</v>
      </c>
      <c r="H206" s="54">
        <f t="shared" si="13"/>
        <v>3.2999999999999972</v>
      </c>
      <c r="I206" s="54">
        <f t="shared" si="14"/>
        <v>3.2999999999999972</v>
      </c>
      <c r="J206" s="53">
        <f t="shared" si="15"/>
        <v>5.6603773584905613E-2</v>
      </c>
    </row>
    <row r="207" spans="1:10">
      <c r="A207" s="52">
        <v>5</v>
      </c>
      <c r="B207" s="53">
        <v>0.47</v>
      </c>
      <c r="C207" s="54">
        <v>75</v>
      </c>
      <c r="D207" s="54">
        <v>85.5</v>
      </c>
      <c r="E207" s="54">
        <v>375</v>
      </c>
      <c r="F207" s="54">
        <v>427.5</v>
      </c>
      <c r="G207" s="54">
        <f t="shared" si="12"/>
        <v>200.92499999999998</v>
      </c>
      <c r="H207" s="54">
        <f t="shared" si="13"/>
        <v>10.5</v>
      </c>
      <c r="I207" s="54">
        <f t="shared" si="14"/>
        <v>52.5</v>
      </c>
      <c r="J207" s="53">
        <f t="shared" si="15"/>
        <v>0.12280701754385964</v>
      </c>
    </row>
    <row r="208" spans="1:10">
      <c r="A208" s="49">
        <v>9</v>
      </c>
      <c r="B208" s="50">
        <v>0.5</v>
      </c>
      <c r="C208" s="51">
        <v>112</v>
      </c>
      <c r="D208" s="51">
        <v>146.72</v>
      </c>
      <c r="E208" s="51">
        <v>1008</v>
      </c>
      <c r="F208" s="51">
        <v>1320.48</v>
      </c>
      <c r="G208" s="51">
        <f t="shared" si="12"/>
        <v>660.24</v>
      </c>
      <c r="H208" s="51">
        <f t="shared" si="13"/>
        <v>34.72</v>
      </c>
      <c r="I208" s="51">
        <f t="shared" si="14"/>
        <v>312.48</v>
      </c>
      <c r="J208" s="50">
        <f t="shared" si="15"/>
        <v>0.23664122137404581</v>
      </c>
    </row>
    <row r="209" spans="1:10">
      <c r="A209" s="49">
        <v>14</v>
      </c>
      <c r="B209" s="50">
        <v>0.14000000000000001</v>
      </c>
      <c r="C209" s="51">
        <v>148</v>
      </c>
      <c r="D209" s="51">
        <v>201.28</v>
      </c>
      <c r="E209" s="51">
        <v>2072</v>
      </c>
      <c r="F209" s="51">
        <v>2817.92</v>
      </c>
      <c r="G209" s="51">
        <f t="shared" si="12"/>
        <v>394.50880000000006</v>
      </c>
      <c r="H209" s="51">
        <f t="shared" si="13"/>
        <v>53.28</v>
      </c>
      <c r="I209" s="51">
        <f t="shared" si="14"/>
        <v>745.92000000000007</v>
      </c>
      <c r="J209" s="50">
        <f t="shared" si="15"/>
        <v>0.26470588235294118</v>
      </c>
    </row>
    <row r="210" spans="1:10">
      <c r="A210" s="52">
        <v>15</v>
      </c>
      <c r="B210" s="53">
        <v>0.28000000000000003</v>
      </c>
      <c r="C210" s="54">
        <v>112</v>
      </c>
      <c r="D210" s="54">
        <v>146.72</v>
      </c>
      <c r="E210" s="54">
        <v>1680</v>
      </c>
      <c r="F210" s="54">
        <v>2200.8000000000002</v>
      </c>
      <c r="G210" s="54">
        <f t="shared" si="12"/>
        <v>616.22400000000016</v>
      </c>
      <c r="H210" s="54">
        <f t="shared" si="13"/>
        <v>34.72</v>
      </c>
      <c r="I210" s="54">
        <f t="shared" si="14"/>
        <v>520.79999999999995</v>
      </c>
      <c r="J210" s="53">
        <f t="shared" si="15"/>
        <v>0.23664122137404575</v>
      </c>
    </row>
    <row r="211" spans="1:10">
      <c r="A211" s="49">
        <v>9</v>
      </c>
      <c r="B211" s="50">
        <v>0.21</v>
      </c>
      <c r="C211" s="51">
        <v>150</v>
      </c>
      <c r="D211" s="51">
        <v>210</v>
      </c>
      <c r="E211" s="51">
        <v>1350</v>
      </c>
      <c r="F211" s="51">
        <v>1890</v>
      </c>
      <c r="G211" s="51">
        <f t="shared" si="12"/>
        <v>396.9</v>
      </c>
      <c r="H211" s="51">
        <f t="shared" si="13"/>
        <v>60</v>
      </c>
      <c r="I211" s="51">
        <f t="shared" si="14"/>
        <v>540</v>
      </c>
      <c r="J211" s="50">
        <f t="shared" si="15"/>
        <v>0.2857142857142857</v>
      </c>
    </row>
    <row r="212" spans="1:10">
      <c r="A212" s="52">
        <v>1</v>
      </c>
      <c r="B212" s="53">
        <v>0.17</v>
      </c>
      <c r="C212" s="54">
        <v>5</v>
      </c>
      <c r="D212" s="54">
        <v>6.7</v>
      </c>
      <c r="E212" s="54">
        <v>5</v>
      </c>
      <c r="F212" s="54">
        <v>6.7</v>
      </c>
      <c r="G212" s="54">
        <f t="shared" si="12"/>
        <v>1.139</v>
      </c>
      <c r="H212" s="54">
        <f t="shared" si="13"/>
        <v>1.7000000000000002</v>
      </c>
      <c r="I212" s="54">
        <f t="shared" si="14"/>
        <v>1.7000000000000002</v>
      </c>
      <c r="J212" s="53">
        <f t="shared" si="15"/>
        <v>0.2537313432835821</v>
      </c>
    </row>
    <row r="213" spans="1:10">
      <c r="A213" s="49">
        <v>12</v>
      </c>
      <c r="B213" s="50">
        <v>0.53</v>
      </c>
      <c r="C213" s="51">
        <v>90</v>
      </c>
      <c r="D213" s="51">
        <v>96.3</v>
      </c>
      <c r="E213" s="51">
        <v>1080</v>
      </c>
      <c r="F213" s="51">
        <v>1155.5999999999999</v>
      </c>
      <c r="G213" s="51">
        <f t="shared" si="12"/>
        <v>612.46799999999996</v>
      </c>
      <c r="H213" s="51">
        <f t="shared" si="13"/>
        <v>6.2999999999999972</v>
      </c>
      <c r="I213" s="51">
        <f t="shared" si="14"/>
        <v>75.599999999999966</v>
      </c>
      <c r="J213" s="50">
        <f t="shared" si="15"/>
        <v>6.5420560747663531E-2</v>
      </c>
    </row>
    <row r="214" spans="1:10">
      <c r="A214" s="52">
        <v>6</v>
      </c>
      <c r="B214" s="53">
        <v>0.16</v>
      </c>
      <c r="C214" s="54">
        <v>18</v>
      </c>
      <c r="D214" s="54">
        <v>24.66</v>
      </c>
      <c r="E214" s="54">
        <v>108</v>
      </c>
      <c r="F214" s="54">
        <v>147.96</v>
      </c>
      <c r="G214" s="54">
        <f t="shared" si="12"/>
        <v>23.6736</v>
      </c>
      <c r="H214" s="54">
        <f t="shared" si="13"/>
        <v>6.66</v>
      </c>
      <c r="I214" s="54">
        <f t="shared" si="14"/>
        <v>39.96</v>
      </c>
      <c r="J214" s="53">
        <f t="shared" si="15"/>
        <v>0.27007299270072993</v>
      </c>
    </row>
    <row r="215" spans="1:10">
      <c r="A215" s="49">
        <v>5</v>
      </c>
      <c r="B215" s="50">
        <v>0.24</v>
      </c>
      <c r="C215" s="51">
        <v>72</v>
      </c>
      <c r="D215" s="51">
        <v>79.92</v>
      </c>
      <c r="E215" s="51">
        <v>360</v>
      </c>
      <c r="F215" s="51">
        <v>399.6</v>
      </c>
      <c r="G215" s="51">
        <f t="shared" si="12"/>
        <v>95.903999999999996</v>
      </c>
      <c r="H215" s="51">
        <f t="shared" si="13"/>
        <v>7.9200000000000017</v>
      </c>
      <c r="I215" s="51">
        <f t="shared" si="14"/>
        <v>39.600000000000009</v>
      </c>
      <c r="J215" s="50">
        <f t="shared" si="15"/>
        <v>9.9099099099099114E-2</v>
      </c>
    </row>
    <row r="216" spans="1:10">
      <c r="A216" s="52">
        <v>11</v>
      </c>
      <c r="B216" s="53">
        <v>0.13</v>
      </c>
      <c r="C216" s="54">
        <v>89</v>
      </c>
      <c r="D216" s="54">
        <v>117.48</v>
      </c>
      <c r="E216" s="54">
        <v>979</v>
      </c>
      <c r="F216" s="54">
        <v>1292.28</v>
      </c>
      <c r="G216" s="54">
        <f t="shared" si="12"/>
        <v>167.99639999999999</v>
      </c>
      <c r="H216" s="54">
        <f t="shared" si="13"/>
        <v>28.480000000000004</v>
      </c>
      <c r="I216" s="54">
        <f t="shared" si="14"/>
        <v>313.28000000000003</v>
      </c>
      <c r="J216" s="53">
        <f t="shared" si="15"/>
        <v>0.24242424242424246</v>
      </c>
    </row>
    <row r="217" spans="1:10">
      <c r="A217" s="49">
        <v>14</v>
      </c>
      <c r="B217" s="50">
        <v>0.2</v>
      </c>
      <c r="C217" s="51">
        <v>5</v>
      </c>
      <c r="D217" s="51">
        <v>6.7</v>
      </c>
      <c r="E217" s="51">
        <v>70</v>
      </c>
      <c r="F217" s="51">
        <v>93.8</v>
      </c>
      <c r="G217" s="51">
        <f t="shared" si="12"/>
        <v>18.760000000000002</v>
      </c>
      <c r="H217" s="51">
        <f t="shared" si="13"/>
        <v>1.7000000000000002</v>
      </c>
      <c r="I217" s="51">
        <f t="shared" si="14"/>
        <v>23.800000000000004</v>
      </c>
      <c r="J217" s="50">
        <f t="shared" si="15"/>
        <v>0.25373134328358216</v>
      </c>
    </row>
    <row r="218" spans="1:10">
      <c r="A218" s="52">
        <v>15</v>
      </c>
      <c r="B218" s="53">
        <v>0.24</v>
      </c>
      <c r="C218" s="54">
        <v>44</v>
      </c>
      <c r="D218" s="54">
        <v>48.4</v>
      </c>
      <c r="E218" s="54">
        <v>660</v>
      </c>
      <c r="F218" s="54">
        <v>726</v>
      </c>
      <c r="G218" s="54">
        <f t="shared" si="12"/>
        <v>174.23999999999998</v>
      </c>
      <c r="H218" s="54">
        <f t="shared" si="13"/>
        <v>4.3999999999999986</v>
      </c>
      <c r="I218" s="54">
        <f t="shared" si="14"/>
        <v>65.999999999999972</v>
      </c>
      <c r="J218" s="53">
        <f t="shared" si="15"/>
        <v>9.090909090909087E-2</v>
      </c>
    </row>
    <row r="219" spans="1:10">
      <c r="A219" s="49">
        <v>8</v>
      </c>
      <c r="B219" s="50">
        <v>0.44</v>
      </c>
      <c r="C219" s="51">
        <v>48</v>
      </c>
      <c r="D219" s="51">
        <v>57.12</v>
      </c>
      <c r="E219" s="51">
        <v>384</v>
      </c>
      <c r="F219" s="51">
        <v>456.96</v>
      </c>
      <c r="G219" s="51">
        <f t="shared" si="12"/>
        <v>201.0624</v>
      </c>
      <c r="H219" s="51">
        <f t="shared" si="13"/>
        <v>9.1199999999999974</v>
      </c>
      <c r="I219" s="51">
        <f t="shared" si="14"/>
        <v>72.95999999999998</v>
      </c>
      <c r="J219" s="50">
        <f t="shared" si="15"/>
        <v>0.15966386554621845</v>
      </c>
    </row>
    <row r="220" spans="1:10">
      <c r="A220" s="52">
        <v>13</v>
      </c>
      <c r="B220" s="53">
        <v>0.52</v>
      </c>
      <c r="C220" s="54">
        <v>98</v>
      </c>
      <c r="D220" s="54">
        <v>103.88</v>
      </c>
      <c r="E220" s="54">
        <v>1274</v>
      </c>
      <c r="F220" s="54">
        <v>1350.44</v>
      </c>
      <c r="G220" s="54">
        <f t="shared" si="12"/>
        <v>702.22880000000009</v>
      </c>
      <c r="H220" s="54">
        <f t="shared" si="13"/>
        <v>5.8799999999999955</v>
      </c>
      <c r="I220" s="54">
        <f t="shared" si="14"/>
        <v>76.439999999999941</v>
      </c>
      <c r="J220" s="53">
        <f t="shared" si="15"/>
        <v>5.6603773584905613E-2</v>
      </c>
    </row>
    <row r="221" spans="1:10">
      <c r="A221" s="49">
        <v>6</v>
      </c>
      <c r="B221" s="50">
        <v>0.16</v>
      </c>
      <c r="C221" s="51">
        <v>7</v>
      </c>
      <c r="D221" s="51">
        <v>8.33</v>
      </c>
      <c r="E221" s="51">
        <v>42</v>
      </c>
      <c r="F221" s="51">
        <v>49.98</v>
      </c>
      <c r="G221" s="51">
        <f t="shared" si="12"/>
        <v>7.9967999999999995</v>
      </c>
      <c r="H221" s="51">
        <f t="shared" si="13"/>
        <v>1.33</v>
      </c>
      <c r="I221" s="51">
        <f t="shared" si="14"/>
        <v>7.98</v>
      </c>
      <c r="J221" s="50">
        <f t="shared" si="15"/>
        <v>0.1596638655462185</v>
      </c>
    </row>
    <row r="222" spans="1:10">
      <c r="A222" s="52">
        <v>13</v>
      </c>
      <c r="B222" s="53">
        <v>0.16</v>
      </c>
      <c r="C222" s="54">
        <v>126</v>
      </c>
      <c r="D222" s="54">
        <v>162.54</v>
      </c>
      <c r="E222" s="54">
        <v>1638</v>
      </c>
      <c r="F222" s="54">
        <v>2113.02</v>
      </c>
      <c r="G222" s="54">
        <f t="shared" si="12"/>
        <v>338.08319999999998</v>
      </c>
      <c r="H222" s="54">
        <f t="shared" si="13"/>
        <v>36.539999999999992</v>
      </c>
      <c r="I222" s="54">
        <f t="shared" si="14"/>
        <v>475.01999999999987</v>
      </c>
      <c r="J222" s="53">
        <f t="shared" si="15"/>
        <v>0.22480620155038752</v>
      </c>
    </row>
    <row r="223" spans="1:10">
      <c r="A223" s="49">
        <v>1</v>
      </c>
      <c r="B223" s="50">
        <v>0.31</v>
      </c>
      <c r="C223" s="51">
        <v>6</v>
      </c>
      <c r="D223" s="51">
        <v>7.8599999999999994</v>
      </c>
      <c r="E223" s="51">
        <v>6</v>
      </c>
      <c r="F223" s="51">
        <v>7.8599999999999994</v>
      </c>
      <c r="G223" s="51">
        <f t="shared" si="12"/>
        <v>2.4365999999999999</v>
      </c>
      <c r="H223" s="51">
        <f t="shared" si="13"/>
        <v>1.8599999999999994</v>
      </c>
      <c r="I223" s="51">
        <f t="shared" si="14"/>
        <v>1.8599999999999994</v>
      </c>
      <c r="J223" s="50">
        <f t="shared" si="15"/>
        <v>0.23664122137404575</v>
      </c>
    </row>
    <row r="224" spans="1:10">
      <c r="A224" s="49">
        <v>7</v>
      </c>
      <c r="B224" s="50">
        <v>0.52</v>
      </c>
      <c r="C224" s="51">
        <v>44</v>
      </c>
      <c r="D224" s="51">
        <v>48.4</v>
      </c>
      <c r="E224" s="51">
        <v>308</v>
      </c>
      <c r="F224" s="51">
        <v>338.8</v>
      </c>
      <c r="G224" s="51">
        <f t="shared" si="12"/>
        <v>176.17600000000002</v>
      </c>
      <c r="H224" s="51">
        <f t="shared" si="13"/>
        <v>4.3999999999999986</v>
      </c>
      <c r="I224" s="51">
        <f t="shared" si="14"/>
        <v>30.79999999999999</v>
      </c>
      <c r="J224" s="50">
        <f t="shared" si="15"/>
        <v>9.090909090909087E-2</v>
      </c>
    </row>
    <row r="225" spans="1:10">
      <c r="A225" s="52">
        <v>13</v>
      </c>
      <c r="B225" s="53">
        <v>0.2</v>
      </c>
      <c r="C225" s="54">
        <v>144</v>
      </c>
      <c r="D225" s="54">
        <v>156.96</v>
      </c>
      <c r="E225" s="54">
        <v>1872</v>
      </c>
      <c r="F225" s="54">
        <v>2040.48</v>
      </c>
      <c r="G225" s="54">
        <f t="shared" si="12"/>
        <v>408.096</v>
      </c>
      <c r="H225" s="54">
        <f t="shared" si="13"/>
        <v>12.960000000000008</v>
      </c>
      <c r="I225" s="54">
        <f t="shared" si="14"/>
        <v>168.4800000000001</v>
      </c>
      <c r="J225" s="53">
        <f t="shared" si="15"/>
        <v>8.2568807339449588E-2</v>
      </c>
    </row>
    <row r="226" spans="1:10">
      <c r="A226" s="52">
        <v>3</v>
      </c>
      <c r="B226" s="53">
        <v>0.46</v>
      </c>
      <c r="C226" s="54">
        <v>44</v>
      </c>
      <c r="D226" s="54">
        <v>48.4</v>
      </c>
      <c r="E226" s="54">
        <v>132</v>
      </c>
      <c r="F226" s="54">
        <v>145.19999999999999</v>
      </c>
      <c r="G226" s="54">
        <f t="shared" si="12"/>
        <v>66.792000000000002</v>
      </c>
      <c r="H226" s="54">
        <f t="shared" si="13"/>
        <v>4.3999999999999986</v>
      </c>
      <c r="I226" s="54">
        <f t="shared" si="14"/>
        <v>13.199999999999996</v>
      </c>
      <c r="J226" s="53">
        <f t="shared" si="15"/>
        <v>9.0909090909090884E-2</v>
      </c>
    </row>
    <row r="227" spans="1:10">
      <c r="A227" s="49">
        <v>9</v>
      </c>
      <c r="B227" s="50">
        <v>0.32</v>
      </c>
      <c r="C227" s="51">
        <v>76</v>
      </c>
      <c r="D227" s="51">
        <v>82.08</v>
      </c>
      <c r="E227" s="51">
        <v>684</v>
      </c>
      <c r="F227" s="51">
        <v>738.72</v>
      </c>
      <c r="G227" s="51">
        <f t="shared" si="12"/>
        <v>236.3904</v>
      </c>
      <c r="H227" s="51">
        <f t="shared" si="13"/>
        <v>6.0799999999999983</v>
      </c>
      <c r="I227" s="51">
        <f t="shared" si="14"/>
        <v>54.719999999999985</v>
      </c>
      <c r="J227" s="50">
        <f t="shared" si="15"/>
        <v>7.4074074074074056E-2</v>
      </c>
    </row>
    <row r="228" spans="1:10">
      <c r="A228" s="52">
        <v>6</v>
      </c>
      <c r="B228" s="53">
        <v>0.02</v>
      </c>
      <c r="C228" s="54">
        <v>44</v>
      </c>
      <c r="D228" s="54">
        <v>48.84</v>
      </c>
      <c r="E228" s="54">
        <v>264</v>
      </c>
      <c r="F228" s="54">
        <v>293.04000000000002</v>
      </c>
      <c r="G228" s="54">
        <f t="shared" si="12"/>
        <v>5.8608000000000002</v>
      </c>
      <c r="H228" s="54">
        <f t="shared" si="13"/>
        <v>4.8400000000000034</v>
      </c>
      <c r="I228" s="54">
        <f t="shared" si="14"/>
        <v>29.04000000000002</v>
      </c>
      <c r="J228" s="53">
        <f t="shared" si="15"/>
        <v>9.9099099099099155E-2</v>
      </c>
    </row>
    <row r="229" spans="1:10">
      <c r="A229" s="49">
        <v>1</v>
      </c>
      <c r="B229" s="50">
        <v>0.04</v>
      </c>
      <c r="C229" s="51">
        <v>83</v>
      </c>
      <c r="D229" s="51">
        <v>94.62</v>
      </c>
      <c r="E229" s="51">
        <v>83</v>
      </c>
      <c r="F229" s="51">
        <v>94.62</v>
      </c>
      <c r="G229" s="51">
        <f t="shared" si="12"/>
        <v>3.7848000000000002</v>
      </c>
      <c r="H229" s="51">
        <f t="shared" si="13"/>
        <v>11.620000000000005</v>
      </c>
      <c r="I229" s="51">
        <f t="shared" si="14"/>
        <v>11.620000000000005</v>
      </c>
      <c r="J229" s="50">
        <f t="shared" si="15"/>
        <v>0.1228070175438597</v>
      </c>
    </row>
    <row r="230" spans="1:10">
      <c r="A230" s="52">
        <v>14</v>
      </c>
      <c r="B230" s="53">
        <v>0.53</v>
      </c>
      <c r="C230" s="54">
        <v>72</v>
      </c>
      <c r="D230" s="54">
        <v>79.92</v>
      </c>
      <c r="E230" s="54">
        <v>1008</v>
      </c>
      <c r="F230" s="54">
        <v>1118.8800000000001</v>
      </c>
      <c r="G230" s="54">
        <f t="shared" si="12"/>
        <v>593.0064000000001</v>
      </c>
      <c r="H230" s="54">
        <f t="shared" si="13"/>
        <v>7.9200000000000017</v>
      </c>
      <c r="I230" s="54">
        <f t="shared" si="14"/>
        <v>110.88000000000002</v>
      </c>
      <c r="J230" s="53">
        <f t="shared" si="15"/>
        <v>9.9099099099099114E-2</v>
      </c>
    </row>
    <row r="231" spans="1:10">
      <c r="A231" s="49">
        <v>6</v>
      </c>
      <c r="B231" s="50">
        <v>0.49</v>
      </c>
      <c r="C231" s="51">
        <v>126</v>
      </c>
      <c r="D231" s="51">
        <v>162.54</v>
      </c>
      <c r="E231" s="51">
        <v>756</v>
      </c>
      <c r="F231" s="51">
        <v>975.24</v>
      </c>
      <c r="G231" s="51">
        <f t="shared" si="12"/>
        <v>477.86759999999998</v>
      </c>
      <c r="H231" s="51">
        <f t="shared" si="13"/>
        <v>36.539999999999992</v>
      </c>
      <c r="I231" s="51">
        <f t="shared" si="14"/>
        <v>219.23999999999995</v>
      </c>
      <c r="J231" s="50">
        <f t="shared" si="15"/>
        <v>0.22480620155038755</v>
      </c>
    </row>
    <row r="232" spans="1:10">
      <c r="A232" s="52">
        <v>12</v>
      </c>
      <c r="B232" s="53">
        <v>0.51</v>
      </c>
      <c r="C232" s="54">
        <v>112</v>
      </c>
      <c r="D232" s="54">
        <v>122.08</v>
      </c>
      <c r="E232" s="54">
        <v>1344</v>
      </c>
      <c r="F232" s="54">
        <v>1464.96</v>
      </c>
      <c r="G232" s="54">
        <f t="shared" si="12"/>
        <v>747.12959999999998</v>
      </c>
      <c r="H232" s="54">
        <f t="shared" si="13"/>
        <v>10.079999999999998</v>
      </c>
      <c r="I232" s="54">
        <f t="shared" si="14"/>
        <v>120.95999999999998</v>
      </c>
      <c r="J232" s="53">
        <f t="shared" si="15"/>
        <v>8.2568807339449532E-2</v>
      </c>
    </row>
    <row r="233" spans="1:10">
      <c r="A233" s="49">
        <v>10</v>
      </c>
      <c r="B233" s="50">
        <v>0.3</v>
      </c>
      <c r="C233" s="51">
        <v>90</v>
      </c>
      <c r="D233" s="51">
        <v>96.3</v>
      </c>
      <c r="E233" s="51">
        <v>900</v>
      </c>
      <c r="F233" s="51">
        <v>963</v>
      </c>
      <c r="G233" s="51">
        <f t="shared" si="12"/>
        <v>288.89999999999998</v>
      </c>
      <c r="H233" s="51">
        <f t="shared" si="13"/>
        <v>6.2999999999999972</v>
      </c>
      <c r="I233" s="51">
        <f t="shared" si="14"/>
        <v>62.999999999999972</v>
      </c>
      <c r="J233" s="50">
        <f t="shared" si="15"/>
        <v>6.5420560747663517E-2</v>
      </c>
    </row>
    <row r="234" spans="1:10">
      <c r="A234" s="52">
        <v>15</v>
      </c>
      <c r="B234" s="53">
        <v>0.08</v>
      </c>
      <c r="C234" s="54">
        <v>43</v>
      </c>
      <c r="D234" s="54">
        <v>47.73</v>
      </c>
      <c r="E234" s="54">
        <v>645</v>
      </c>
      <c r="F234" s="54">
        <v>715.95</v>
      </c>
      <c r="G234" s="54">
        <f t="shared" si="12"/>
        <v>57.276000000000003</v>
      </c>
      <c r="H234" s="54">
        <f t="shared" si="13"/>
        <v>4.7299999999999969</v>
      </c>
      <c r="I234" s="54">
        <f t="shared" si="14"/>
        <v>70.94999999999996</v>
      </c>
      <c r="J234" s="53">
        <f t="shared" si="15"/>
        <v>9.9099099099099031E-2</v>
      </c>
    </row>
    <row r="235" spans="1:10">
      <c r="A235" s="49">
        <v>6</v>
      </c>
      <c r="B235" s="50">
        <v>0.28000000000000003</v>
      </c>
      <c r="C235" s="51">
        <v>120</v>
      </c>
      <c r="D235" s="51">
        <v>162</v>
      </c>
      <c r="E235" s="51">
        <v>720</v>
      </c>
      <c r="F235" s="51">
        <v>972</v>
      </c>
      <c r="G235" s="51">
        <f t="shared" si="12"/>
        <v>272.16000000000003</v>
      </c>
      <c r="H235" s="51">
        <f t="shared" si="13"/>
        <v>42</v>
      </c>
      <c r="I235" s="51">
        <f t="shared" si="14"/>
        <v>252</v>
      </c>
      <c r="J235" s="50">
        <f t="shared" si="15"/>
        <v>0.25925925925925924</v>
      </c>
    </row>
    <row r="236" spans="1:10">
      <c r="A236" s="52">
        <v>12</v>
      </c>
      <c r="B236" s="53">
        <v>0.39</v>
      </c>
      <c r="C236" s="54">
        <v>90</v>
      </c>
      <c r="D236" s="54">
        <v>115.2</v>
      </c>
      <c r="E236" s="54">
        <v>1080</v>
      </c>
      <c r="F236" s="54">
        <v>1382.4</v>
      </c>
      <c r="G236" s="54">
        <f t="shared" si="12"/>
        <v>539.13600000000008</v>
      </c>
      <c r="H236" s="54">
        <f t="shared" si="13"/>
        <v>25.200000000000003</v>
      </c>
      <c r="I236" s="54">
        <f t="shared" si="14"/>
        <v>302.40000000000003</v>
      </c>
      <c r="J236" s="53">
        <f t="shared" si="15"/>
        <v>0.21875</v>
      </c>
    </row>
    <row r="237" spans="1:10">
      <c r="A237" s="49">
        <v>3</v>
      </c>
      <c r="B237" s="50">
        <v>0.26</v>
      </c>
      <c r="C237" s="51">
        <v>148</v>
      </c>
      <c r="D237" s="51">
        <v>164.28</v>
      </c>
      <c r="E237" s="51">
        <v>444</v>
      </c>
      <c r="F237" s="51">
        <v>492.84</v>
      </c>
      <c r="G237" s="51">
        <f t="shared" si="12"/>
        <v>128.13839999999999</v>
      </c>
      <c r="H237" s="51">
        <f t="shared" si="13"/>
        <v>16.28</v>
      </c>
      <c r="I237" s="51">
        <f t="shared" si="14"/>
        <v>48.84</v>
      </c>
      <c r="J237" s="50">
        <f t="shared" si="15"/>
        <v>9.9099099099099114E-2</v>
      </c>
    </row>
    <row r="238" spans="1:10">
      <c r="A238" s="52">
        <v>14</v>
      </c>
      <c r="B238" s="53">
        <v>0.18</v>
      </c>
      <c r="C238" s="54">
        <v>55</v>
      </c>
      <c r="D238" s="54">
        <v>58.3</v>
      </c>
      <c r="E238" s="54">
        <v>770</v>
      </c>
      <c r="F238" s="54">
        <v>816.19999999999993</v>
      </c>
      <c r="G238" s="54">
        <f t="shared" si="12"/>
        <v>146.91599999999997</v>
      </c>
      <c r="H238" s="54">
        <f t="shared" si="13"/>
        <v>3.2999999999999972</v>
      </c>
      <c r="I238" s="54">
        <f t="shared" si="14"/>
        <v>46.19999999999996</v>
      </c>
      <c r="J238" s="53">
        <f t="shared" si="15"/>
        <v>5.6603773584905613E-2</v>
      </c>
    </row>
    <row r="239" spans="1:10">
      <c r="A239" s="49">
        <v>11</v>
      </c>
      <c r="B239" s="50">
        <v>0.17</v>
      </c>
      <c r="C239" s="51">
        <v>83</v>
      </c>
      <c r="D239" s="51">
        <v>94.62</v>
      </c>
      <c r="E239" s="51">
        <v>913</v>
      </c>
      <c r="F239" s="51">
        <v>1040.82</v>
      </c>
      <c r="G239" s="51">
        <f t="shared" si="12"/>
        <v>176.93940000000001</v>
      </c>
      <c r="H239" s="51">
        <f t="shared" si="13"/>
        <v>11.620000000000005</v>
      </c>
      <c r="I239" s="51">
        <f t="shared" si="14"/>
        <v>127.82000000000005</v>
      </c>
      <c r="J239" s="50">
        <f t="shared" si="15"/>
        <v>0.1228070175438597</v>
      </c>
    </row>
    <row r="240" spans="1:10">
      <c r="A240" s="49">
        <v>1</v>
      </c>
      <c r="B240" s="50">
        <v>0.18</v>
      </c>
      <c r="C240" s="51">
        <v>75</v>
      </c>
      <c r="D240" s="51">
        <v>85.5</v>
      </c>
      <c r="E240" s="51">
        <v>75</v>
      </c>
      <c r="F240" s="51">
        <v>85.5</v>
      </c>
      <c r="G240" s="51">
        <f t="shared" si="12"/>
        <v>15.389999999999999</v>
      </c>
      <c r="H240" s="51">
        <f t="shared" si="13"/>
        <v>10.5</v>
      </c>
      <c r="I240" s="51">
        <f t="shared" si="14"/>
        <v>10.5</v>
      </c>
      <c r="J240" s="50">
        <f t="shared" si="15"/>
        <v>0.12280701754385964</v>
      </c>
    </row>
    <row r="241" spans="1:10">
      <c r="A241" s="52">
        <v>1</v>
      </c>
      <c r="B241" s="53">
        <v>0.4</v>
      </c>
      <c r="C241" s="54">
        <v>112</v>
      </c>
      <c r="D241" s="54">
        <v>146.72</v>
      </c>
      <c r="E241" s="54">
        <v>112</v>
      </c>
      <c r="F241" s="54">
        <v>146.72</v>
      </c>
      <c r="G241" s="54">
        <f t="shared" si="12"/>
        <v>58.688000000000002</v>
      </c>
      <c r="H241" s="54">
        <f t="shared" si="13"/>
        <v>34.72</v>
      </c>
      <c r="I241" s="54">
        <f t="shared" si="14"/>
        <v>34.72</v>
      </c>
      <c r="J241" s="53">
        <f t="shared" si="15"/>
        <v>0.23664122137404581</v>
      </c>
    </row>
    <row r="242" spans="1:10">
      <c r="A242" s="52">
        <v>8</v>
      </c>
      <c r="B242" s="53">
        <v>0.25</v>
      </c>
      <c r="C242" s="54">
        <v>73</v>
      </c>
      <c r="D242" s="54">
        <v>94.17</v>
      </c>
      <c r="E242" s="54">
        <v>584</v>
      </c>
      <c r="F242" s="54">
        <v>753.36</v>
      </c>
      <c r="G242" s="54">
        <f t="shared" si="12"/>
        <v>188.34</v>
      </c>
      <c r="H242" s="54">
        <f t="shared" si="13"/>
        <v>21.17</v>
      </c>
      <c r="I242" s="54">
        <f t="shared" si="14"/>
        <v>169.36</v>
      </c>
      <c r="J242" s="53">
        <f t="shared" si="15"/>
        <v>0.22480620155038761</v>
      </c>
    </row>
    <row r="243" spans="1:10">
      <c r="A243" s="49">
        <v>2</v>
      </c>
      <c r="B243" s="50">
        <v>0.23</v>
      </c>
      <c r="C243" s="51">
        <v>90</v>
      </c>
      <c r="D243" s="51">
        <v>115.2</v>
      </c>
      <c r="E243" s="51">
        <v>180</v>
      </c>
      <c r="F243" s="51">
        <v>230.4</v>
      </c>
      <c r="G243" s="51">
        <f t="shared" si="12"/>
        <v>52.992000000000004</v>
      </c>
      <c r="H243" s="51">
        <f t="shared" si="13"/>
        <v>25.200000000000003</v>
      </c>
      <c r="I243" s="51">
        <f t="shared" si="14"/>
        <v>50.400000000000006</v>
      </c>
      <c r="J243" s="50">
        <f t="shared" si="15"/>
        <v>0.21875000000000003</v>
      </c>
    </row>
    <row r="244" spans="1:10">
      <c r="A244" s="52">
        <v>15</v>
      </c>
      <c r="B244" s="53">
        <v>0.08</v>
      </c>
      <c r="C244" s="54">
        <v>37</v>
      </c>
      <c r="D244" s="54">
        <v>42.55</v>
      </c>
      <c r="E244" s="54">
        <v>555</v>
      </c>
      <c r="F244" s="54">
        <v>638.25</v>
      </c>
      <c r="G244" s="54">
        <f t="shared" si="12"/>
        <v>51.06</v>
      </c>
      <c r="H244" s="54">
        <f t="shared" si="13"/>
        <v>5.5499999999999972</v>
      </c>
      <c r="I244" s="54">
        <f t="shared" si="14"/>
        <v>83.249999999999957</v>
      </c>
      <c r="J244" s="53">
        <f t="shared" si="15"/>
        <v>0.13043478260869559</v>
      </c>
    </row>
    <row r="245" spans="1:10">
      <c r="A245" s="49">
        <v>10</v>
      </c>
      <c r="B245" s="50">
        <v>0.43</v>
      </c>
      <c r="C245" s="51">
        <v>13</v>
      </c>
      <c r="D245" s="51">
        <v>16.64</v>
      </c>
      <c r="E245" s="51">
        <v>130</v>
      </c>
      <c r="F245" s="51">
        <v>166.4</v>
      </c>
      <c r="G245" s="51">
        <f t="shared" si="12"/>
        <v>71.552000000000007</v>
      </c>
      <c r="H245" s="51">
        <f t="shared" si="13"/>
        <v>3.6400000000000006</v>
      </c>
      <c r="I245" s="51">
        <f t="shared" si="14"/>
        <v>36.400000000000006</v>
      </c>
      <c r="J245" s="50">
        <f t="shared" si="15"/>
        <v>0.21875000000000003</v>
      </c>
    </row>
    <row r="246" spans="1:10">
      <c r="A246" s="52">
        <v>2</v>
      </c>
      <c r="B246" s="53">
        <v>0</v>
      </c>
      <c r="C246" s="54">
        <v>55</v>
      </c>
      <c r="D246" s="54">
        <v>58.3</v>
      </c>
      <c r="E246" s="54">
        <v>110</v>
      </c>
      <c r="F246" s="54">
        <v>116.6</v>
      </c>
      <c r="G246" s="54">
        <f t="shared" si="12"/>
        <v>0</v>
      </c>
      <c r="H246" s="54">
        <f t="shared" si="13"/>
        <v>3.2999999999999972</v>
      </c>
      <c r="I246" s="54">
        <f t="shared" si="14"/>
        <v>6.5999999999999943</v>
      </c>
      <c r="J246" s="53">
        <f t="shared" si="15"/>
        <v>5.6603773584905613E-2</v>
      </c>
    </row>
    <row r="247" spans="1:10">
      <c r="A247" s="49">
        <v>8</v>
      </c>
      <c r="B247" s="50">
        <v>0.25</v>
      </c>
      <c r="C247" s="51">
        <v>150</v>
      </c>
      <c r="D247" s="51">
        <v>210</v>
      </c>
      <c r="E247" s="51">
        <v>1200</v>
      </c>
      <c r="F247" s="51">
        <v>1680</v>
      </c>
      <c r="G247" s="51">
        <f t="shared" si="12"/>
        <v>420</v>
      </c>
      <c r="H247" s="51">
        <f t="shared" si="13"/>
        <v>60</v>
      </c>
      <c r="I247" s="51">
        <f t="shared" si="14"/>
        <v>480</v>
      </c>
      <c r="J247" s="50">
        <f t="shared" si="15"/>
        <v>0.2857142857142857</v>
      </c>
    </row>
    <row r="248" spans="1:10">
      <c r="A248" s="49">
        <v>1</v>
      </c>
      <c r="B248" s="50">
        <v>0.4</v>
      </c>
      <c r="C248" s="51">
        <v>148</v>
      </c>
      <c r="D248" s="51">
        <v>164.28</v>
      </c>
      <c r="E248" s="51">
        <v>148</v>
      </c>
      <c r="F248" s="51">
        <v>164.28</v>
      </c>
      <c r="G248" s="51">
        <f t="shared" si="12"/>
        <v>65.712000000000003</v>
      </c>
      <c r="H248" s="51">
        <f t="shared" si="13"/>
        <v>16.28</v>
      </c>
      <c r="I248" s="51">
        <f t="shared" si="14"/>
        <v>16.28</v>
      </c>
      <c r="J248" s="50">
        <f t="shared" si="15"/>
        <v>9.90990990990991E-2</v>
      </c>
    </row>
    <row r="249" spans="1:10">
      <c r="A249" s="52">
        <v>15</v>
      </c>
      <c r="B249" s="53">
        <v>0.24</v>
      </c>
      <c r="C249" s="54">
        <v>44</v>
      </c>
      <c r="D249" s="54">
        <v>48.84</v>
      </c>
      <c r="E249" s="54">
        <v>660</v>
      </c>
      <c r="F249" s="54">
        <v>732.6</v>
      </c>
      <c r="G249" s="54">
        <f t="shared" si="12"/>
        <v>175.82400000000001</v>
      </c>
      <c r="H249" s="54">
        <f t="shared" si="13"/>
        <v>4.8400000000000034</v>
      </c>
      <c r="I249" s="54">
        <f t="shared" si="14"/>
        <v>72.600000000000051</v>
      </c>
      <c r="J249" s="53">
        <f t="shared" si="15"/>
        <v>9.9099099099099169E-2</v>
      </c>
    </row>
    <row r="250" spans="1:10">
      <c r="A250" s="52">
        <v>8</v>
      </c>
      <c r="B250" s="53">
        <v>7.0000000000000007E-2</v>
      </c>
      <c r="C250" s="54">
        <v>112</v>
      </c>
      <c r="D250" s="54">
        <v>122.08</v>
      </c>
      <c r="E250" s="54">
        <v>896</v>
      </c>
      <c r="F250" s="54">
        <v>976.64</v>
      </c>
      <c r="G250" s="54">
        <f t="shared" si="12"/>
        <v>68.364800000000002</v>
      </c>
      <c r="H250" s="54">
        <f t="shared" si="13"/>
        <v>10.079999999999998</v>
      </c>
      <c r="I250" s="54">
        <f t="shared" si="14"/>
        <v>80.639999999999986</v>
      </c>
      <c r="J250" s="53">
        <f t="shared" si="15"/>
        <v>8.2568807339449532E-2</v>
      </c>
    </row>
    <row r="251" spans="1:10">
      <c r="A251" s="49">
        <v>14</v>
      </c>
      <c r="B251" s="50">
        <v>0.33</v>
      </c>
      <c r="C251" s="51">
        <v>76</v>
      </c>
      <c r="D251" s="51">
        <v>82.08</v>
      </c>
      <c r="E251" s="51">
        <v>1064</v>
      </c>
      <c r="F251" s="51">
        <v>1149.1199999999999</v>
      </c>
      <c r="G251" s="51">
        <f t="shared" si="12"/>
        <v>379.20959999999997</v>
      </c>
      <c r="H251" s="51">
        <f t="shared" si="13"/>
        <v>6.0799999999999983</v>
      </c>
      <c r="I251" s="51">
        <f t="shared" si="14"/>
        <v>85.119999999999976</v>
      </c>
      <c r="J251" s="50">
        <f t="shared" si="15"/>
        <v>7.4074074074074056E-2</v>
      </c>
    </row>
    <row r="252" spans="1:10">
      <c r="A252" s="52">
        <v>4</v>
      </c>
      <c r="B252" s="53">
        <v>0.44</v>
      </c>
      <c r="C252" s="54">
        <v>120</v>
      </c>
      <c r="D252" s="54">
        <v>162</v>
      </c>
      <c r="E252" s="54">
        <v>480</v>
      </c>
      <c r="F252" s="54">
        <v>648</v>
      </c>
      <c r="G252" s="54">
        <f t="shared" si="12"/>
        <v>285.12</v>
      </c>
      <c r="H252" s="54">
        <f t="shared" si="13"/>
        <v>42</v>
      </c>
      <c r="I252" s="54">
        <f t="shared" si="14"/>
        <v>168</v>
      </c>
      <c r="J252" s="53">
        <f t="shared" si="15"/>
        <v>0.25925925925925924</v>
      </c>
    </row>
    <row r="253" spans="1:10">
      <c r="A253" s="49">
        <v>2</v>
      </c>
      <c r="B253" s="50">
        <v>0.26</v>
      </c>
      <c r="C253" s="51">
        <v>71</v>
      </c>
      <c r="D253" s="51">
        <v>80.94</v>
      </c>
      <c r="E253" s="51">
        <v>142</v>
      </c>
      <c r="F253" s="51">
        <v>161.88</v>
      </c>
      <c r="G253" s="51">
        <f t="shared" si="12"/>
        <v>42.088799999999999</v>
      </c>
      <c r="H253" s="51">
        <f t="shared" si="13"/>
        <v>9.9399999999999977</v>
      </c>
      <c r="I253" s="51">
        <f t="shared" si="14"/>
        <v>19.879999999999995</v>
      </c>
      <c r="J253" s="50">
        <f t="shared" si="15"/>
        <v>0.12280701754385963</v>
      </c>
    </row>
    <row r="254" spans="1:10">
      <c r="A254" s="52">
        <v>8</v>
      </c>
      <c r="B254" s="53">
        <v>7.0000000000000007E-2</v>
      </c>
      <c r="C254" s="54">
        <v>121</v>
      </c>
      <c r="D254" s="54">
        <v>141.57</v>
      </c>
      <c r="E254" s="54">
        <v>968</v>
      </c>
      <c r="F254" s="54">
        <v>1132.56</v>
      </c>
      <c r="G254" s="54">
        <f t="shared" si="12"/>
        <v>79.279200000000003</v>
      </c>
      <c r="H254" s="54">
        <f t="shared" si="13"/>
        <v>20.569999999999993</v>
      </c>
      <c r="I254" s="54">
        <f t="shared" si="14"/>
        <v>164.55999999999995</v>
      </c>
      <c r="J254" s="53">
        <f t="shared" si="15"/>
        <v>0.14529914529914525</v>
      </c>
    </row>
    <row r="255" spans="1:10">
      <c r="A255" s="52">
        <v>3</v>
      </c>
      <c r="B255" s="53">
        <v>0.28999999999999998</v>
      </c>
      <c r="C255" s="54">
        <v>47</v>
      </c>
      <c r="D255" s="54">
        <v>53.11</v>
      </c>
      <c r="E255" s="54">
        <v>141</v>
      </c>
      <c r="F255" s="54">
        <v>159.33000000000001</v>
      </c>
      <c r="G255" s="54">
        <f t="shared" si="12"/>
        <v>46.2057</v>
      </c>
      <c r="H255" s="54">
        <f t="shared" si="13"/>
        <v>6.1099999999999994</v>
      </c>
      <c r="I255" s="54">
        <f t="shared" si="14"/>
        <v>18.329999999999998</v>
      </c>
      <c r="J255" s="53">
        <f t="shared" si="15"/>
        <v>0.1150442477876106</v>
      </c>
    </row>
    <row r="256" spans="1:10">
      <c r="A256" s="49">
        <v>10</v>
      </c>
      <c r="B256" s="50">
        <v>0.47</v>
      </c>
      <c r="C256" s="51">
        <v>44</v>
      </c>
      <c r="D256" s="51">
        <v>48.4</v>
      </c>
      <c r="E256" s="51">
        <v>440</v>
      </c>
      <c r="F256" s="51">
        <v>484</v>
      </c>
      <c r="G256" s="51">
        <f t="shared" si="12"/>
        <v>227.48</v>
      </c>
      <c r="H256" s="51">
        <f t="shared" si="13"/>
        <v>4.3999999999999986</v>
      </c>
      <c r="I256" s="51">
        <f t="shared" si="14"/>
        <v>43.999999999999986</v>
      </c>
      <c r="J256" s="50">
        <f t="shared" si="15"/>
        <v>9.0909090909090884E-2</v>
      </c>
    </row>
    <row r="257" spans="1:10">
      <c r="A257" s="49">
        <v>12</v>
      </c>
      <c r="B257" s="50">
        <v>0.13</v>
      </c>
      <c r="C257" s="51">
        <v>141</v>
      </c>
      <c r="D257" s="51">
        <v>149.46</v>
      </c>
      <c r="E257" s="51">
        <v>1692</v>
      </c>
      <c r="F257" s="51">
        <v>1793.52</v>
      </c>
      <c r="G257" s="51">
        <f t="shared" si="12"/>
        <v>233.1576</v>
      </c>
      <c r="H257" s="51">
        <f t="shared" si="13"/>
        <v>8.460000000000008</v>
      </c>
      <c r="I257" s="51">
        <f t="shared" si="14"/>
        <v>101.5200000000001</v>
      </c>
      <c r="J257" s="50">
        <f t="shared" si="15"/>
        <v>5.6603773584905717E-2</v>
      </c>
    </row>
    <row r="258" spans="1:10">
      <c r="A258" s="52">
        <v>14</v>
      </c>
      <c r="B258" s="53">
        <v>0.28999999999999998</v>
      </c>
      <c r="C258" s="54">
        <v>73</v>
      </c>
      <c r="D258" s="54">
        <v>94.17</v>
      </c>
      <c r="E258" s="54">
        <v>1022</v>
      </c>
      <c r="F258" s="54">
        <v>1318.38</v>
      </c>
      <c r="G258" s="54">
        <f t="shared" ref="G258:G321" si="16">B258*F258</f>
        <v>382.33019999999999</v>
      </c>
      <c r="H258" s="54">
        <f t="shared" ref="H258:H321" si="17">D258-C258</f>
        <v>21.17</v>
      </c>
      <c r="I258" s="54">
        <f t="shared" ref="I258:I321" si="18">H258*A258</f>
        <v>296.38</v>
      </c>
      <c r="J258" s="53">
        <f t="shared" ref="J258:J321" si="19">IFERROR(I258/F258,0)</f>
        <v>0.22480620155038758</v>
      </c>
    </row>
    <row r="259" spans="1:10">
      <c r="A259" s="49">
        <v>10</v>
      </c>
      <c r="B259" s="50">
        <v>0.28999999999999998</v>
      </c>
      <c r="C259" s="51">
        <v>18</v>
      </c>
      <c r="D259" s="51">
        <v>24.66</v>
      </c>
      <c r="E259" s="51">
        <v>180</v>
      </c>
      <c r="F259" s="51">
        <v>246.6</v>
      </c>
      <c r="G259" s="51">
        <f t="shared" si="16"/>
        <v>71.513999999999996</v>
      </c>
      <c r="H259" s="51">
        <f t="shared" si="17"/>
        <v>6.66</v>
      </c>
      <c r="I259" s="51">
        <f t="shared" si="18"/>
        <v>66.599999999999994</v>
      </c>
      <c r="J259" s="50">
        <f t="shared" si="19"/>
        <v>0.27007299270072993</v>
      </c>
    </row>
    <row r="260" spans="1:10">
      <c r="A260" s="49">
        <v>8</v>
      </c>
      <c r="B260" s="50">
        <v>0.39</v>
      </c>
      <c r="C260" s="51">
        <v>90</v>
      </c>
      <c r="D260" s="51">
        <v>96.3</v>
      </c>
      <c r="E260" s="51">
        <v>720</v>
      </c>
      <c r="F260" s="51">
        <v>770.4</v>
      </c>
      <c r="G260" s="51">
        <f t="shared" si="16"/>
        <v>300.45600000000002</v>
      </c>
      <c r="H260" s="51">
        <f t="shared" si="17"/>
        <v>6.2999999999999972</v>
      </c>
      <c r="I260" s="51">
        <f t="shared" si="18"/>
        <v>50.399999999999977</v>
      </c>
      <c r="J260" s="50">
        <f t="shared" si="19"/>
        <v>6.5420560747663517E-2</v>
      </c>
    </row>
    <row r="261" spans="1:10">
      <c r="A261" s="52">
        <v>8</v>
      </c>
      <c r="B261" s="53">
        <v>0.54</v>
      </c>
      <c r="C261" s="54">
        <v>120</v>
      </c>
      <c r="D261" s="54">
        <v>162</v>
      </c>
      <c r="E261" s="54">
        <v>960</v>
      </c>
      <c r="F261" s="54">
        <v>1296</v>
      </c>
      <c r="G261" s="54">
        <f t="shared" si="16"/>
        <v>699.84</v>
      </c>
      <c r="H261" s="54">
        <f t="shared" si="17"/>
        <v>42</v>
      </c>
      <c r="I261" s="54">
        <f t="shared" si="18"/>
        <v>336</v>
      </c>
      <c r="J261" s="53">
        <f t="shared" si="19"/>
        <v>0.25925925925925924</v>
      </c>
    </row>
    <row r="262" spans="1:10">
      <c r="A262" s="52">
        <v>14</v>
      </c>
      <c r="B262" s="53">
        <v>0.22</v>
      </c>
      <c r="C262" s="54">
        <v>138</v>
      </c>
      <c r="D262" s="54">
        <v>173.88</v>
      </c>
      <c r="E262" s="54">
        <v>1932</v>
      </c>
      <c r="F262" s="54">
        <v>2434.3200000000002</v>
      </c>
      <c r="G262" s="54">
        <f t="shared" si="16"/>
        <v>535.55040000000008</v>
      </c>
      <c r="H262" s="54">
        <f t="shared" si="17"/>
        <v>35.879999999999995</v>
      </c>
      <c r="I262" s="54">
        <f t="shared" si="18"/>
        <v>502.31999999999994</v>
      </c>
      <c r="J262" s="53">
        <f t="shared" si="19"/>
        <v>0.20634920634920631</v>
      </c>
    </row>
    <row r="263" spans="1:10">
      <c r="A263" s="49">
        <v>14</v>
      </c>
      <c r="B263" s="50">
        <v>0.18</v>
      </c>
      <c r="C263" s="51">
        <v>47</v>
      </c>
      <c r="D263" s="51">
        <v>53.11</v>
      </c>
      <c r="E263" s="51">
        <v>658</v>
      </c>
      <c r="F263" s="51">
        <v>743.54</v>
      </c>
      <c r="G263" s="51">
        <f t="shared" si="16"/>
        <v>133.8372</v>
      </c>
      <c r="H263" s="51">
        <f t="shared" si="17"/>
        <v>6.1099999999999994</v>
      </c>
      <c r="I263" s="51">
        <f t="shared" si="18"/>
        <v>85.539999999999992</v>
      </c>
      <c r="J263" s="50">
        <f t="shared" si="19"/>
        <v>0.11504424778761062</v>
      </c>
    </row>
    <row r="264" spans="1:10">
      <c r="A264" s="52">
        <v>6</v>
      </c>
      <c r="B264" s="53">
        <v>0.32</v>
      </c>
      <c r="C264" s="54">
        <v>47</v>
      </c>
      <c r="D264" s="54">
        <v>53.11</v>
      </c>
      <c r="E264" s="54">
        <v>282</v>
      </c>
      <c r="F264" s="54">
        <v>318.66000000000003</v>
      </c>
      <c r="G264" s="54">
        <f t="shared" si="16"/>
        <v>101.97120000000001</v>
      </c>
      <c r="H264" s="54">
        <f t="shared" si="17"/>
        <v>6.1099999999999994</v>
      </c>
      <c r="I264" s="54">
        <f t="shared" si="18"/>
        <v>36.659999999999997</v>
      </c>
      <c r="J264" s="53">
        <f t="shared" si="19"/>
        <v>0.1150442477876106</v>
      </c>
    </row>
    <row r="265" spans="1:10">
      <c r="A265" s="49">
        <v>13</v>
      </c>
      <c r="B265" s="50">
        <v>0.08</v>
      </c>
      <c r="C265" s="51">
        <v>148</v>
      </c>
      <c r="D265" s="51">
        <v>164.28</v>
      </c>
      <c r="E265" s="51">
        <v>1924</v>
      </c>
      <c r="F265" s="51">
        <v>2135.64</v>
      </c>
      <c r="G265" s="51">
        <f t="shared" si="16"/>
        <v>170.85120000000001</v>
      </c>
      <c r="H265" s="51">
        <f t="shared" si="17"/>
        <v>16.28</v>
      </c>
      <c r="I265" s="51">
        <f t="shared" si="18"/>
        <v>211.64000000000001</v>
      </c>
      <c r="J265" s="50">
        <f t="shared" si="19"/>
        <v>9.9099099099099114E-2</v>
      </c>
    </row>
    <row r="266" spans="1:10">
      <c r="A266" s="52">
        <v>1</v>
      </c>
      <c r="B266" s="53">
        <v>0.2</v>
      </c>
      <c r="C266" s="54">
        <v>121</v>
      </c>
      <c r="D266" s="54">
        <v>141.57</v>
      </c>
      <c r="E266" s="54">
        <v>121</v>
      </c>
      <c r="F266" s="54">
        <v>141.57</v>
      </c>
      <c r="G266" s="54">
        <f t="shared" si="16"/>
        <v>28.314</v>
      </c>
      <c r="H266" s="54">
        <f t="shared" si="17"/>
        <v>20.569999999999993</v>
      </c>
      <c r="I266" s="54">
        <f t="shared" si="18"/>
        <v>20.569999999999993</v>
      </c>
      <c r="J266" s="53">
        <f t="shared" si="19"/>
        <v>0.14529914529914525</v>
      </c>
    </row>
    <row r="267" spans="1:10">
      <c r="A267" s="52">
        <v>2</v>
      </c>
      <c r="B267" s="53">
        <v>0.48</v>
      </c>
      <c r="C267" s="54">
        <v>12</v>
      </c>
      <c r="D267" s="54">
        <v>15.72</v>
      </c>
      <c r="E267" s="54">
        <v>24</v>
      </c>
      <c r="F267" s="54">
        <v>31.44</v>
      </c>
      <c r="G267" s="54">
        <f t="shared" si="16"/>
        <v>15.091200000000001</v>
      </c>
      <c r="H267" s="54">
        <f t="shared" si="17"/>
        <v>3.7200000000000006</v>
      </c>
      <c r="I267" s="54">
        <f t="shared" si="18"/>
        <v>7.4400000000000013</v>
      </c>
      <c r="J267" s="53">
        <f t="shared" si="19"/>
        <v>0.23664122137404583</v>
      </c>
    </row>
    <row r="268" spans="1:10">
      <c r="A268" s="49">
        <v>1</v>
      </c>
      <c r="B268" s="50">
        <v>0.14000000000000001</v>
      </c>
      <c r="C268" s="51">
        <v>95</v>
      </c>
      <c r="D268" s="51">
        <v>119.7</v>
      </c>
      <c r="E268" s="51">
        <v>95</v>
      </c>
      <c r="F268" s="51">
        <v>119.7</v>
      </c>
      <c r="G268" s="51">
        <f t="shared" si="16"/>
        <v>16.758000000000003</v>
      </c>
      <c r="H268" s="51">
        <f t="shared" si="17"/>
        <v>24.700000000000003</v>
      </c>
      <c r="I268" s="51">
        <f t="shared" si="18"/>
        <v>24.700000000000003</v>
      </c>
      <c r="J268" s="50">
        <f t="shared" si="19"/>
        <v>0.20634920634920637</v>
      </c>
    </row>
    <row r="269" spans="1:10">
      <c r="A269" s="49">
        <v>7</v>
      </c>
      <c r="B269" s="50">
        <v>0.21</v>
      </c>
      <c r="C269" s="51">
        <v>148</v>
      </c>
      <c r="D269" s="51">
        <v>164.28</v>
      </c>
      <c r="E269" s="51">
        <v>1036</v>
      </c>
      <c r="F269" s="51">
        <v>1149.96</v>
      </c>
      <c r="G269" s="51">
        <f t="shared" si="16"/>
        <v>241.49160000000001</v>
      </c>
      <c r="H269" s="51">
        <f t="shared" si="17"/>
        <v>16.28</v>
      </c>
      <c r="I269" s="51">
        <f t="shared" si="18"/>
        <v>113.96000000000001</v>
      </c>
      <c r="J269" s="50">
        <f t="shared" si="19"/>
        <v>9.90990990990991E-2</v>
      </c>
    </row>
    <row r="270" spans="1:10">
      <c r="A270" s="52">
        <v>9</v>
      </c>
      <c r="B270" s="53">
        <v>0.32</v>
      </c>
      <c r="C270" s="54">
        <v>67</v>
      </c>
      <c r="D270" s="54">
        <v>83.08</v>
      </c>
      <c r="E270" s="54">
        <v>603</v>
      </c>
      <c r="F270" s="54">
        <v>747.72</v>
      </c>
      <c r="G270" s="54">
        <f t="shared" si="16"/>
        <v>239.27040000000002</v>
      </c>
      <c r="H270" s="54">
        <f t="shared" si="17"/>
        <v>16.079999999999998</v>
      </c>
      <c r="I270" s="54">
        <f t="shared" si="18"/>
        <v>144.71999999999997</v>
      </c>
      <c r="J270" s="53">
        <f t="shared" si="19"/>
        <v>0.19354838709677416</v>
      </c>
    </row>
    <row r="271" spans="1:10">
      <c r="A271" s="52">
        <v>1</v>
      </c>
      <c r="B271" s="53">
        <v>0.06</v>
      </c>
      <c r="C271" s="54">
        <v>47</v>
      </c>
      <c r="D271" s="54">
        <v>53.11</v>
      </c>
      <c r="E271" s="54">
        <v>47</v>
      </c>
      <c r="F271" s="54">
        <v>53.11</v>
      </c>
      <c r="G271" s="54">
        <f t="shared" si="16"/>
        <v>3.1865999999999999</v>
      </c>
      <c r="H271" s="54">
        <f t="shared" si="17"/>
        <v>6.1099999999999994</v>
      </c>
      <c r="I271" s="54">
        <f t="shared" si="18"/>
        <v>6.1099999999999994</v>
      </c>
      <c r="J271" s="53">
        <f t="shared" si="19"/>
        <v>0.1150442477876106</v>
      </c>
    </row>
    <row r="272" spans="1:10">
      <c r="A272" s="49">
        <v>8</v>
      </c>
      <c r="B272" s="50">
        <v>0.34</v>
      </c>
      <c r="C272" s="51">
        <v>73</v>
      </c>
      <c r="D272" s="51">
        <v>94.17</v>
      </c>
      <c r="E272" s="51">
        <v>584</v>
      </c>
      <c r="F272" s="51">
        <v>753.36</v>
      </c>
      <c r="G272" s="51">
        <f t="shared" si="16"/>
        <v>256.14240000000001</v>
      </c>
      <c r="H272" s="51">
        <f t="shared" si="17"/>
        <v>21.17</v>
      </c>
      <c r="I272" s="51">
        <f t="shared" si="18"/>
        <v>169.36</v>
      </c>
      <c r="J272" s="50">
        <f t="shared" si="19"/>
        <v>0.22480620155038761</v>
      </c>
    </row>
    <row r="273" spans="1:10">
      <c r="A273" s="49">
        <v>12</v>
      </c>
      <c r="B273" s="50">
        <v>0.28000000000000003</v>
      </c>
      <c r="C273" s="51">
        <v>89</v>
      </c>
      <c r="D273" s="51">
        <v>117.48</v>
      </c>
      <c r="E273" s="51">
        <v>1068</v>
      </c>
      <c r="F273" s="51">
        <v>1409.76</v>
      </c>
      <c r="G273" s="51">
        <f t="shared" si="16"/>
        <v>394.73280000000005</v>
      </c>
      <c r="H273" s="51">
        <f t="shared" si="17"/>
        <v>28.480000000000004</v>
      </c>
      <c r="I273" s="51">
        <f t="shared" si="18"/>
        <v>341.76000000000005</v>
      </c>
      <c r="J273" s="50">
        <f t="shared" si="19"/>
        <v>0.24242424242424246</v>
      </c>
    </row>
    <row r="274" spans="1:10">
      <c r="A274" s="52">
        <v>14</v>
      </c>
      <c r="B274" s="53">
        <v>0.28000000000000003</v>
      </c>
      <c r="C274" s="54">
        <v>55</v>
      </c>
      <c r="D274" s="54">
        <v>58.3</v>
      </c>
      <c r="E274" s="54">
        <v>770</v>
      </c>
      <c r="F274" s="54">
        <v>816.19999999999993</v>
      </c>
      <c r="G274" s="54">
        <f t="shared" si="16"/>
        <v>228.536</v>
      </c>
      <c r="H274" s="54">
        <f t="shared" si="17"/>
        <v>3.2999999999999972</v>
      </c>
      <c r="I274" s="54">
        <f t="shared" si="18"/>
        <v>46.19999999999996</v>
      </c>
      <c r="J274" s="53">
        <f t="shared" si="19"/>
        <v>5.6603773584905613E-2</v>
      </c>
    </row>
    <row r="275" spans="1:10">
      <c r="A275" s="49">
        <v>2</v>
      </c>
      <c r="B275" s="50">
        <v>0.31</v>
      </c>
      <c r="C275" s="51">
        <v>89</v>
      </c>
      <c r="D275" s="51">
        <v>117.48</v>
      </c>
      <c r="E275" s="51">
        <v>178</v>
      </c>
      <c r="F275" s="51">
        <v>234.96</v>
      </c>
      <c r="G275" s="51">
        <f t="shared" si="16"/>
        <v>72.837600000000009</v>
      </c>
      <c r="H275" s="51">
        <f t="shared" si="17"/>
        <v>28.480000000000004</v>
      </c>
      <c r="I275" s="51">
        <f t="shared" si="18"/>
        <v>56.960000000000008</v>
      </c>
      <c r="J275" s="50">
        <f t="shared" si="19"/>
        <v>0.24242424242424246</v>
      </c>
    </row>
    <row r="276" spans="1:10">
      <c r="A276" s="52">
        <v>6</v>
      </c>
      <c r="B276" s="53">
        <v>0.2</v>
      </c>
      <c r="C276" s="54">
        <v>150</v>
      </c>
      <c r="D276" s="54">
        <v>210</v>
      </c>
      <c r="E276" s="54">
        <v>900</v>
      </c>
      <c r="F276" s="54">
        <v>1260</v>
      </c>
      <c r="G276" s="54">
        <f t="shared" si="16"/>
        <v>252</v>
      </c>
      <c r="H276" s="54">
        <f t="shared" si="17"/>
        <v>60</v>
      </c>
      <c r="I276" s="54">
        <f t="shared" si="18"/>
        <v>360</v>
      </c>
      <c r="J276" s="53">
        <f t="shared" si="19"/>
        <v>0.2857142857142857</v>
      </c>
    </row>
    <row r="277" spans="1:10">
      <c r="A277" s="49">
        <v>14</v>
      </c>
      <c r="B277" s="50">
        <v>0.43</v>
      </c>
      <c r="C277" s="51">
        <v>44</v>
      </c>
      <c r="D277" s="51">
        <v>48.4</v>
      </c>
      <c r="E277" s="51">
        <v>616</v>
      </c>
      <c r="F277" s="51">
        <v>677.6</v>
      </c>
      <c r="G277" s="51">
        <f t="shared" si="16"/>
        <v>291.36799999999999</v>
      </c>
      <c r="H277" s="51">
        <f t="shared" si="17"/>
        <v>4.3999999999999986</v>
      </c>
      <c r="I277" s="51">
        <f t="shared" si="18"/>
        <v>61.59999999999998</v>
      </c>
      <c r="J277" s="50">
        <f t="shared" si="19"/>
        <v>9.090909090909087E-2</v>
      </c>
    </row>
    <row r="278" spans="1:10">
      <c r="A278" s="52">
        <v>10</v>
      </c>
      <c r="B278" s="53">
        <v>0.27</v>
      </c>
      <c r="C278" s="54">
        <v>121</v>
      </c>
      <c r="D278" s="54">
        <v>141.57</v>
      </c>
      <c r="E278" s="54">
        <v>1210</v>
      </c>
      <c r="F278" s="54">
        <v>1415.7</v>
      </c>
      <c r="G278" s="54">
        <f t="shared" si="16"/>
        <v>382.23900000000003</v>
      </c>
      <c r="H278" s="54">
        <f t="shared" si="17"/>
        <v>20.569999999999993</v>
      </c>
      <c r="I278" s="54">
        <f t="shared" si="18"/>
        <v>205.69999999999993</v>
      </c>
      <c r="J278" s="53">
        <f t="shared" si="19"/>
        <v>0.14529914529914525</v>
      </c>
    </row>
    <row r="279" spans="1:10">
      <c r="A279" s="49">
        <v>11</v>
      </c>
      <c r="B279" s="50">
        <v>0.13</v>
      </c>
      <c r="C279" s="51">
        <v>112</v>
      </c>
      <c r="D279" s="51">
        <v>146.72</v>
      </c>
      <c r="E279" s="51">
        <v>1232</v>
      </c>
      <c r="F279" s="51">
        <v>1613.92</v>
      </c>
      <c r="G279" s="51">
        <f t="shared" si="16"/>
        <v>209.80960000000002</v>
      </c>
      <c r="H279" s="51">
        <f t="shared" si="17"/>
        <v>34.72</v>
      </c>
      <c r="I279" s="51">
        <f t="shared" si="18"/>
        <v>381.91999999999996</v>
      </c>
      <c r="J279" s="50">
        <f t="shared" si="19"/>
        <v>0.23664122137404578</v>
      </c>
    </row>
    <row r="280" spans="1:10">
      <c r="A280" s="52">
        <v>4</v>
      </c>
      <c r="B280" s="53">
        <v>0.53</v>
      </c>
      <c r="C280" s="54">
        <v>90</v>
      </c>
      <c r="D280" s="54">
        <v>115.2</v>
      </c>
      <c r="E280" s="54">
        <v>360</v>
      </c>
      <c r="F280" s="54">
        <v>460.8</v>
      </c>
      <c r="G280" s="54">
        <f t="shared" si="16"/>
        <v>244.22400000000002</v>
      </c>
      <c r="H280" s="54">
        <f t="shared" si="17"/>
        <v>25.200000000000003</v>
      </c>
      <c r="I280" s="54">
        <f t="shared" si="18"/>
        <v>100.80000000000001</v>
      </c>
      <c r="J280" s="53">
        <f t="shared" si="19"/>
        <v>0.21875000000000003</v>
      </c>
    </row>
    <row r="281" spans="1:10">
      <c r="A281" s="49">
        <v>9</v>
      </c>
      <c r="B281" s="50">
        <v>0.19</v>
      </c>
      <c r="C281" s="51">
        <v>83</v>
      </c>
      <c r="D281" s="51">
        <v>94.62</v>
      </c>
      <c r="E281" s="51">
        <v>747</v>
      </c>
      <c r="F281" s="51">
        <v>851.58</v>
      </c>
      <c r="G281" s="51">
        <f t="shared" si="16"/>
        <v>161.80020000000002</v>
      </c>
      <c r="H281" s="51">
        <f t="shared" si="17"/>
        <v>11.620000000000005</v>
      </c>
      <c r="I281" s="51">
        <f t="shared" si="18"/>
        <v>104.58000000000004</v>
      </c>
      <c r="J281" s="50">
        <f t="shared" si="19"/>
        <v>0.1228070175438597</v>
      </c>
    </row>
    <row r="282" spans="1:10">
      <c r="A282" s="52">
        <v>2</v>
      </c>
      <c r="B282" s="53">
        <v>0.48</v>
      </c>
      <c r="C282" s="54">
        <v>126</v>
      </c>
      <c r="D282" s="54">
        <v>162.54</v>
      </c>
      <c r="E282" s="54">
        <v>252</v>
      </c>
      <c r="F282" s="54">
        <v>325.08</v>
      </c>
      <c r="G282" s="54">
        <f t="shared" si="16"/>
        <v>156.0384</v>
      </c>
      <c r="H282" s="54">
        <f t="shared" si="17"/>
        <v>36.539999999999992</v>
      </c>
      <c r="I282" s="54">
        <f t="shared" si="18"/>
        <v>73.079999999999984</v>
      </c>
      <c r="J282" s="53">
        <f t="shared" si="19"/>
        <v>0.22480620155038755</v>
      </c>
    </row>
    <row r="283" spans="1:10">
      <c r="A283" s="49">
        <v>7</v>
      </c>
      <c r="B283" s="50">
        <v>0.45</v>
      </c>
      <c r="C283" s="51">
        <v>112</v>
      </c>
      <c r="D283" s="51">
        <v>146.72</v>
      </c>
      <c r="E283" s="51">
        <v>784</v>
      </c>
      <c r="F283" s="51">
        <v>1027.04</v>
      </c>
      <c r="G283" s="51">
        <f t="shared" si="16"/>
        <v>462.16800000000001</v>
      </c>
      <c r="H283" s="51">
        <f t="shared" si="17"/>
        <v>34.72</v>
      </c>
      <c r="I283" s="51">
        <f t="shared" si="18"/>
        <v>243.04</v>
      </c>
      <c r="J283" s="50">
        <f t="shared" si="19"/>
        <v>0.23664122137404581</v>
      </c>
    </row>
    <row r="284" spans="1:10">
      <c r="A284" s="52">
        <v>6</v>
      </c>
      <c r="B284" s="53">
        <v>0.08</v>
      </c>
      <c r="C284" s="54">
        <v>98</v>
      </c>
      <c r="D284" s="54">
        <v>103.88</v>
      </c>
      <c r="E284" s="54">
        <v>588</v>
      </c>
      <c r="F284" s="54">
        <v>623.28</v>
      </c>
      <c r="G284" s="54">
        <f t="shared" si="16"/>
        <v>49.862400000000001</v>
      </c>
      <c r="H284" s="54">
        <f t="shared" si="17"/>
        <v>5.8799999999999955</v>
      </c>
      <c r="I284" s="54">
        <f t="shared" si="18"/>
        <v>35.279999999999973</v>
      </c>
      <c r="J284" s="53">
        <f t="shared" si="19"/>
        <v>5.660377358490562E-2</v>
      </c>
    </row>
    <row r="285" spans="1:10">
      <c r="A285" s="49">
        <v>5</v>
      </c>
      <c r="B285" s="50">
        <v>0.39</v>
      </c>
      <c r="C285" s="51">
        <v>105</v>
      </c>
      <c r="D285" s="51">
        <v>142.80000000000001</v>
      </c>
      <c r="E285" s="51">
        <v>525</v>
      </c>
      <c r="F285" s="51">
        <v>714</v>
      </c>
      <c r="G285" s="51">
        <f t="shared" si="16"/>
        <v>278.46000000000004</v>
      </c>
      <c r="H285" s="51">
        <f t="shared" si="17"/>
        <v>37.800000000000011</v>
      </c>
      <c r="I285" s="51">
        <f t="shared" si="18"/>
        <v>189.00000000000006</v>
      </c>
      <c r="J285" s="50">
        <f t="shared" si="19"/>
        <v>0.26470588235294124</v>
      </c>
    </row>
    <row r="286" spans="1:10">
      <c r="A286" s="52">
        <v>8</v>
      </c>
      <c r="B286" s="53">
        <v>0.14000000000000001</v>
      </c>
      <c r="C286" s="54">
        <v>120</v>
      </c>
      <c r="D286" s="54">
        <v>162</v>
      </c>
      <c r="E286" s="54">
        <v>960</v>
      </c>
      <c r="F286" s="54">
        <v>1296</v>
      </c>
      <c r="G286" s="54">
        <f t="shared" si="16"/>
        <v>181.44000000000003</v>
      </c>
      <c r="H286" s="54">
        <f t="shared" si="17"/>
        <v>42</v>
      </c>
      <c r="I286" s="54">
        <f t="shared" si="18"/>
        <v>336</v>
      </c>
      <c r="J286" s="53">
        <f t="shared" si="19"/>
        <v>0.25925925925925924</v>
      </c>
    </row>
    <row r="287" spans="1:10">
      <c r="A287" s="49">
        <v>15</v>
      </c>
      <c r="B287" s="50">
        <v>0.19</v>
      </c>
      <c r="C287" s="51">
        <v>148</v>
      </c>
      <c r="D287" s="51">
        <v>201.28</v>
      </c>
      <c r="E287" s="51">
        <v>2220</v>
      </c>
      <c r="F287" s="51">
        <v>3019.2</v>
      </c>
      <c r="G287" s="51">
        <f t="shared" si="16"/>
        <v>573.64800000000002</v>
      </c>
      <c r="H287" s="51">
        <f t="shared" si="17"/>
        <v>53.28</v>
      </c>
      <c r="I287" s="51">
        <f t="shared" si="18"/>
        <v>799.2</v>
      </c>
      <c r="J287" s="50">
        <f t="shared" si="19"/>
        <v>0.26470588235294124</v>
      </c>
    </row>
    <row r="288" spans="1:10">
      <c r="A288" s="52">
        <v>14</v>
      </c>
      <c r="B288" s="53">
        <v>0.44</v>
      </c>
      <c r="C288" s="54">
        <v>134</v>
      </c>
      <c r="D288" s="54">
        <v>156.78</v>
      </c>
      <c r="E288" s="54">
        <v>1876</v>
      </c>
      <c r="F288" s="54">
        <v>2194.92</v>
      </c>
      <c r="G288" s="54">
        <f t="shared" si="16"/>
        <v>965.76480000000004</v>
      </c>
      <c r="H288" s="54">
        <f t="shared" si="17"/>
        <v>22.78</v>
      </c>
      <c r="I288" s="54">
        <f t="shared" si="18"/>
        <v>318.92</v>
      </c>
      <c r="J288" s="53">
        <f t="shared" si="19"/>
        <v>0.14529914529914531</v>
      </c>
    </row>
    <row r="289" spans="1:10">
      <c r="A289" s="49">
        <v>11</v>
      </c>
      <c r="B289" s="50">
        <v>0</v>
      </c>
      <c r="C289" s="51">
        <v>13</v>
      </c>
      <c r="D289" s="51">
        <v>16.64</v>
      </c>
      <c r="E289" s="51">
        <v>143</v>
      </c>
      <c r="F289" s="51">
        <v>183.04</v>
      </c>
      <c r="G289" s="51">
        <f t="shared" si="16"/>
        <v>0</v>
      </c>
      <c r="H289" s="51">
        <f t="shared" si="17"/>
        <v>3.6400000000000006</v>
      </c>
      <c r="I289" s="51">
        <f t="shared" si="18"/>
        <v>40.040000000000006</v>
      </c>
      <c r="J289" s="50">
        <f t="shared" si="19"/>
        <v>0.21875000000000006</v>
      </c>
    </row>
    <row r="290" spans="1:10">
      <c r="A290" s="52">
        <v>6</v>
      </c>
      <c r="B290" s="53">
        <v>0.27</v>
      </c>
      <c r="C290" s="54">
        <v>141</v>
      </c>
      <c r="D290" s="54">
        <v>149.46</v>
      </c>
      <c r="E290" s="54">
        <v>846</v>
      </c>
      <c r="F290" s="54">
        <v>896.76</v>
      </c>
      <c r="G290" s="54">
        <f t="shared" si="16"/>
        <v>242.12520000000001</v>
      </c>
      <c r="H290" s="54">
        <f t="shared" si="17"/>
        <v>8.460000000000008</v>
      </c>
      <c r="I290" s="54">
        <f t="shared" si="18"/>
        <v>50.760000000000048</v>
      </c>
      <c r="J290" s="53">
        <f t="shared" si="19"/>
        <v>5.6603773584905717E-2</v>
      </c>
    </row>
    <row r="291" spans="1:10">
      <c r="A291" s="49">
        <v>9</v>
      </c>
      <c r="B291" s="50">
        <v>0.2</v>
      </c>
      <c r="C291" s="51">
        <v>138</v>
      </c>
      <c r="D291" s="51">
        <v>173.88</v>
      </c>
      <c r="E291" s="51">
        <v>1242</v>
      </c>
      <c r="F291" s="51">
        <v>1564.92</v>
      </c>
      <c r="G291" s="51">
        <f t="shared" si="16"/>
        <v>312.98400000000004</v>
      </c>
      <c r="H291" s="51">
        <f t="shared" si="17"/>
        <v>35.879999999999995</v>
      </c>
      <c r="I291" s="51">
        <f t="shared" si="18"/>
        <v>322.91999999999996</v>
      </c>
      <c r="J291" s="50">
        <f t="shared" si="19"/>
        <v>0.20634920634920631</v>
      </c>
    </row>
    <row r="292" spans="1:10">
      <c r="A292" s="52">
        <v>9</v>
      </c>
      <c r="B292" s="53">
        <v>0.17</v>
      </c>
      <c r="C292" s="54">
        <v>133</v>
      </c>
      <c r="D292" s="54">
        <v>155.61000000000001</v>
      </c>
      <c r="E292" s="54">
        <v>1197</v>
      </c>
      <c r="F292" s="54">
        <v>1400.49</v>
      </c>
      <c r="G292" s="54">
        <f t="shared" si="16"/>
        <v>238.08330000000001</v>
      </c>
      <c r="H292" s="54">
        <f t="shared" si="17"/>
        <v>22.610000000000014</v>
      </c>
      <c r="I292" s="54">
        <f t="shared" si="18"/>
        <v>203.49000000000012</v>
      </c>
      <c r="J292" s="53">
        <f t="shared" si="19"/>
        <v>0.14529914529914539</v>
      </c>
    </row>
    <row r="293" spans="1:10">
      <c r="A293" s="49">
        <v>8</v>
      </c>
      <c r="B293" s="50">
        <v>0.28000000000000003</v>
      </c>
      <c r="C293" s="51">
        <v>112</v>
      </c>
      <c r="D293" s="51">
        <v>146.72</v>
      </c>
      <c r="E293" s="51">
        <v>896</v>
      </c>
      <c r="F293" s="51">
        <v>1173.76</v>
      </c>
      <c r="G293" s="51">
        <f t="shared" si="16"/>
        <v>328.65280000000001</v>
      </c>
      <c r="H293" s="51">
        <f t="shared" si="17"/>
        <v>34.72</v>
      </c>
      <c r="I293" s="51">
        <f t="shared" si="18"/>
        <v>277.76</v>
      </c>
      <c r="J293" s="50">
        <f t="shared" si="19"/>
        <v>0.23664122137404581</v>
      </c>
    </row>
    <row r="294" spans="1:10">
      <c r="A294" s="52">
        <v>6</v>
      </c>
      <c r="B294" s="53">
        <v>0.27</v>
      </c>
      <c r="C294" s="54">
        <v>37</v>
      </c>
      <c r="D294" s="54">
        <v>49.21</v>
      </c>
      <c r="E294" s="54">
        <v>222</v>
      </c>
      <c r="F294" s="54">
        <v>295.26</v>
      </c>
      <c r="G294" s="54">
        <f t="shared" si="16"/>
        <v>79.720200000000006</v>
      </c>
      <c r="H294" s="54">
        <f t="shared" si="17"/>
        <v>12.21</v>
      </c>
      <c r="I294" s="54">
        <f t="shared" si="18"/>
        <v>73.260000000000005</v>
      </c>
      <c r="J294" s="53">
        <f t="shared" si="19"/>
        <v>0.24812030075187971</v>
      </c>
    </row>
    <row r="295" spans="1:10">
      <c r="A295" s="49">
        <v>6</v>
      </c>
      <c r="B295" s="50">
        <v>0.27</v>
      </c>
      <c r="C295" s="51">
        <v>105</v>
      </c>
      <c r="D295" s="51">
        <v>142.80000000000001</v>
      </c>
      <c r="E295" s="51">
        <v>630</v>
      </c>
      <c r="F295" s="51">
        <v>856.80000000000007</v>
      </c>
      <c r="G295" s="51">
        <f t="shared" si="16"/>
        <v>231.33600000000004</v>
      </c>
      <c r="H295" s="51">
        <f t="shared" si="17"/>
        <v>37.800000000000011</v>
      </c>
      <c r="I295" s="51">
        <f t="shared" si="18"/>
        <v>226.80000000000007</v>
      </c>
      <c r="J295" s="50">
        <f t="shared" si="19"/>
        <v>0.26470588235294124</v>
      </c>
    </row>
    <row r="296" spans="1:10">
      <c r="A296" s="49">
        <v>3</v>
      </c>
      <c r="B296" s="50">
        <v>0.35</v>
      </c>
      <c r="C296" s="51">
        <v>44</v>
      </c>
      <c r="D296" s="51">
        <v>48.84</v>
      </c>
      <c r="E296" s="51">
        <v>132</v>
      </c>
      <c r="F296" s="51">
        <v>146.52000000000001</v>
      </c>
      <c r="G296" s="51">
        <f t="shared" si="16"/>
        <v>51.282000000000004</v>
      </c>
      <c r="H296" s="51">
        <f t="shared" si="17"/>
        <v>4.8400000000000034</v>
      </c>
      <c r="I296" s="51">
        <f t="shared" si="18"/>
        <v>14.52000000000001</v>
      </c>
      <c r="J296" s="50">
        <f t="shared" si="19"/>
        <v>9.9099099099099155E-2</v>
      </c>
    </row>
    <row r="297" spans="1:10">
      <c r="A297" s="52">
        <v>11</v>
      </c>
      <c r="B297" s="53">
        <v>0.31</v>
      </c>
      <c r="C297" s="54">
        <v>133</v>
      </c>
      <c r="D297" s="54">
        <v>155.61000000000001</v>
      </c>
      <c r="E297" s="54">
        <v>1463</v>
      </c>
      <c r="F297" s="54">
        <v>1711.71</v>
      </c>
      <c r="G297" s="54">
        <f t="shared" si="16"/>
        <v>530.63009999999997</v>
      </c>
      <c r="H297" s="54">
        <f t="shared" si="17"/>
        <v>22.610000000000014</v>
      </c>
      <c r="I297" s="54">
        <f t="shared" si="18"/>
        <v>248.71000000000015</v>
      </c>
      <c r="J297" s="53">
        <f t="shared" si="19"/>
        <v>0.14529914529914539</v>
      </c>
    </row>
    <row r="298" spans="1:10">
      <c r="A298" s="52">
        <v>14</v>
      </c>
      <c r="B298" s="53">
        <v>0.14000000000000001</v>
      </c>
      <c r="C298" s="54">
        <v>89</v>
      </c>
      <c r="D298" s="54">
        <v>117.48</v>
      </c>
      <c r="E298" s="54">
        <v>1246</v>
      </c>
      <c r="F298" s="54">
        <v>1644.72</v>
      </c>
      <c r="G298" s="54">
        <f t="shared" si="16"/>
        <v>230.26080000000002</v>
      </c>
      <c r="H298" s="54">
        <f t="shared" si="17"/>
        <v>28.480000000000004</v>
      </c>
      <c r="I298" s="54">
        <f t="shared" si="18"/>
        <v>398.72</v>
      </c>
      <c r="J298" s="53">
        <f t="shared" si="19"/>
        <v>0.24242424242424243</v>
      </c>
    </row>
    <row r="299" spans="1:10">
      <c r="A299" s="49">
        <v>13</v>
      </c>
      <c r="B299" s="50">
        <v>7.0000000000000007E-2</v>
      </c>
      <c r="C299" s="51">
        <v>148</v>
      </c>
      <c r="D299" s="51">
        <v>164.28</v>
      </c>
      <c r="E299" s="51">
        <v>1924</v>
      </c>
      <c r="F299" s="51">
        <v>2135.64</v>
      </c>
      <c r="G299" s="51">
        <f t="shared" si="16"/>
        <v>149.4948</v>
      </c>
      <c r="H299" s="51">
        <f t="shared" si="17"/>
        <v>16.28</v>
      </c>
      <c r="I299" s="51">
        <f t="shared" si="18"/>
        <v>211.64000000000001</v>
      </c>
      <c r="J299" s="50">
        <f t="shared" si="19"/>
        <v>9.9099099099099114E-2</v>
      </c>
    </row>
    <row r="300" spans="1:10">
      <c r="A300" s="49">
        <v>3</v>
      </c>
      <c r="B300" s="50">
        <v>0.1</v>
      </c>
      <c r="C300" s="51">
        <v>37</v>
      </c>
      <c r="D300" s="51">
        <v>41.81</v>
      </c>
      <c r="E300" s="51">
        <v>111</v>
      </c>
      <c r="F300" s="51">
        <v>125.43</v>
      </c>
      <c r="G300" s="51">
        <f t="shared" si="16"/>
        <v>12.543000000000001</v>
      </c>
      <c r="H300" s="51">
        <f t="shared" si="17"/>
        <v>4.8100000000000023</v>
      </c>
      <c r="I300" s="51">
        <f t="shared" si="18"/>
        <v>14.430000000000007</v>
      </c>
      <c r="J300" s="50">
        <f t="shared" si="19"/>
        <v>0.11504424778761067</v>
      </c>
    </row>
    <row r="301" spans="1:10">
      <c r="A301" s="52">
        <v>8</v>
      </c>
      <c r="B301" s="53">
        <v>0.28999999999999998</v>
      </c>
      <c r="C301" s="54">
        <v>18</v>
      </c>
      <c r="D301" s="54">
        <v>24.66</v>
      </c>
      <c r="E301" s="54">
        <v>144</v>
      </c>
      <c r="F301" s="54">
        <v>197.28</v>
      </c>
      <c r="G301" s="54">
        <f t="shared" si="16"/>
        <v>57.211199999999998</v>
      </c>
      <c r="H301" s="54">
        <f t="shared" si="17"/>
        <v>6.66</v>
      </c>
      <c r="I301" s="54">
        <f t="shared" si="18"/>
        <v>53.28</v>
      </c>
      <c r="J301" s="53">
        <f t="shared" si="19"/>
        <v>0.27007299270072993</v>
      </c>
    </row>
    <row r="302" spans="1:10">
      <c r="A302" s="52">
        <v>1</v>
      </c>
      <c r="B302" s="53">
        <v>0.35</v>
      </c>
      <c r="C302" s="54">
        <v>89</v>
      </c>
      <c r="D302" s="54">
        <v>117.48</v>
      </c>
      <c r="E302" s="54">
        <v>89</v>
      </c>
      <c r="F302" s="54">
        <v>117.48</v>
      </c>
      <c r="G302" s="54">
        <f t="shared" si="16"/>
        <v>41.118000000000002</v>
      </c>
      <c r="H302" s="54">
        <f t="shared" si="17"/>
        <v>28.480000000000004</v>
      </c>
      <c r="I302" s="54">
        <f t="shared" si="18"/>
        <v>28.480000000000004</v>
      </c>
      <c r="J302" s="53">
        <f t="shared" si="19"/>
        <v>0.24242424242424246</v>
      </c>
    </row>
    <row r="303" spans="1:10">
      <c r="A303" s="49">
        <v>13</v>
      </c>
      <c r="B303" s="50">
        <v>0.25</v>
      </c>
      <c r="C303" s="51">
        <v>105</v>
      </c>
      <c r="D303" s="51">
        <v>142.80000000000001</v>
      </c>
      <c r="E303" s="51">
        <v>1365</v>
      </c>
      <c r="F303" s="51">
        <v>1856.4</v>
      </c>
      <c r="G303" s="51">
        <f t="shared" si="16"/>
        <v>464.1</v>
      </c>
      <c r="H303" s="51">
        <f t="shared" si="17"/>
        <v>37.800000000000011</v>
      </c>
      <c r="I303" s="51">
        <f t="shared" si="18"/>
        <v>491.40000000000015</v>
      </c>
      <c r="J303" s="50">
        <f t="shared" si="19"/>
        <v>0.26470588235294124</v>
      </c>
    </row>
    <row r="304" spans="1:10">
      <c r="A304" s="52">
        <v>6</v>
      </c>
      <c r="B304" s="53">
        <v>0.18</v>
      </c>
      <c r="C304" s="54">
        <v>73</v>
      </c>
      <c r="D304" s="54">
        <v>94.17</v>
      </c>
      <c r="E304" s="54">
        <v>438</v>
      </c>
      <c r="F304" s="54">
        <v>565.02</v>
      </c>
      <c r="G304" s="54">
        <f t="shared" si="16"/>
        <v>101.70359999999999</v>
      </c>
      <c r="H304" s="54">
        <f t="shared" si="17"/>
        <v>21.17</v>
      </c>
      <c r="I304" s="54">
        <f t="shared" si="18"/>
        <v>127.02000000000001</v>
      </c>
      <c r="J304" s="53">
        <f t="shared" si="19"/>
        <v>0.22480620155038764</v>
      </c>
    </row>
    <row r="305" spans="1:10">
      <c r="A305" s="49">
        <v>8</v>
      </c>
      <c r="B305" s="50">
        <v>0.11</v>
      </c>
      <c r="C305" s="51">
        <v>90</v>
      </c>
      <c r="D305" s="51">
        <v>96.3</v>
      </c>
      <c r="E305" s="51">
        <v>720</v>
      </c>
      <c r="F305" s="51">
        <v>770.4</v>
      </c>
      <c r="G305" s="51">
        <f t="shared" si="16"/>
        <v>84.744</v>
      </c>
      <c r="H305" s="51">
        <f t="shared" si="17"/>
        <v>6.2999999999999972</v>
      </c>
      <c r="I305" s="51">
        <f t="shared" si="18"/>
        <v>50.399999999999977</v>
      </c>
      <c r="J305" s="50">
        <f t="shared" si="19"/>
        <v>6.5420560747663517E-2</v>
      </c>
    </row>
    <row r="306" spans="1:10">
      <c r="A306" s="52">
        <v>15</v>
      </c>
      <c r="B306" s="53">
        <v>0.1</v>
      </c>
      <c r="C306" s="54">
        <v>13</v>
      </c>
      <c r="D306" s="54">
        <v>16.64</v>
      </c>
      <c r="E306" s="54">
        <v>195</v>
      </c>
      <c r="F306" s="54">
        <v>249.6</v>
      </c>
      <c r="G306" s="54">
        <f t="shared" si="16"/>
        <v>24.96</v>
      </c>
      <c r="H306" s="54">
        <f t="shared" si="17"/>
        <v>3.6400000000000006</v>
      </c>
      <c r="I306" s="54">
        <f t="shared" si="18"/>
        <v>54.600000000000009</v>
      </c>
      <c r="J306" s="53">
        <f t="shared" si="19"/>
        <v>0.21875000000000003</v>
      </c>
    </row>
    <row r="307" spans="1:10">
      <c r="A307" s="49">
        <v>6</v>
      </c>
      <c r="B307" s="50">
        <v>0.36</v>
      </c>
      <c r="C307" s="51">
        <v>112</v>
      </c>
      <c r="D307" s="51">
        <v>122.08</v>
      </c>
      <c r="E307" s="51">
        <v>672</v>
      </c>
      <c r="F307" s="51">
        <v>732.48</v>
      </c>
      <c r="G307" s="51">
        <f t="shared" si="16"/>
        <v>263.69279999999998</v>
      </c>
      <c r="H307" s="51">
        <f t="shared" si="17"/>
        <v>10.079999999999998</v>
      </c>
      <c r="I307" s="51">
        <f t="shared" si="18"/>
        <v>60.47999999999999</v>
      </c>
      <c r="J307" s="50">
        <f t="shared" si="19"/>
        <v>8.2568807339449532E-2</v>
      </c>
    </row>
    <row r="308" spans="1:10">
      <c r="A308" s="52">
        <v>7</v>
      </c>
      <c r="B308" s="53">
        <v>0.38</v>
      </c>
      <c r="C308" s="54">
        <v>73</v>
      </c>
      <c r="D308" s="54">
        <v>94.17</v>
      </c>
      <c r="E308" s="54">
        <v>511</v>
      </c>
      <c r="F308" s="54">
        <v>659.19</v>
      </c>
      <c r="G308" s="54">
        <f t="shared" si="16"/>
        <v>250.49220000000003</v>
      </c>
      <c r="H308" s="54">
        <f t="shared" si="17"/>
        <v>21.17</v>
      </c>
      <c r="I308" s="54">
        <f t="shared" si="18"/>
        <v>148.19</v>
      </c>
      <c r="J308" s="53">
        <f t="shared" si="19"/>
        <v>0.22480620155038758</v>
      </c>
    </row>
    <row r="309" spans="1:10">
      <c r="A309" s="49">
        <v>15</v>
      </c>
      <c r="B309" s="50">
        <v>0.23</v>
      </c>
      <c r="C309" s="51">
        <v>133</v>
      </c>
      <c r="D309" s="51">
        <v>155.61000000000001</v>
      </c>
      <c r="E309" s="51">
        <v>1995</v>
      </c>
      <c r="F309" s="51">
        <v>2334.15</v>
      </c>
      <c r="G309" s="51">
        <f t="shared" si="16"/>
        <v>536.85450000000003</v>
      </c>
      <c r="H309" s="51">
        <f t="shared" si="17"/>
        <v>22.610000000000014</v>
      </c>
      <c r="I309" s="51">
        <f t="shared" si="18"/>
        <v>339.1500000000002</v>
      </c>
      <c r="J309" s="50">
        <f t="shared" si="19"/>
        <v>0.14529914529914539</v>
      </c>
    </row>
    <row r="310" spans="1:10">
      <c r="A310" s="52">
        <v>15</v>
      </c>
      <c r="B310" s="53">
        <v>0.54</v>
      </c>
      <c r="C310" s="54">
        <v>67</v>
      </c>
      <c r="D310" s="54">
        <v>85.76</v>
      </c>
      <c r="E310" s="54">
        <v>1005</v>
      </c>
      <c r="F310" s="54">
        <v>1286.4000000000001</v>
      </c>
      <c r="G310" s="54">
        <f t="shared" si="16"/>
        <v>694.65600000000006</v>
      </c>
      <c r="H310" s="54">
        <f t="shared" si="17"/>
        <v>18.760000000000005</v>
      </c>
      <c r="I310" s="54">
        <f t="shared" si="18"/>
        <v>281.40000000000009</v>
      </c>
      <c r="J310" s="53">
        <f t="shared" si="19"/>
        <v>0.21875000000000006</v>
      </c>
    </row>
    <row r="311" spans="1:10">
      <c r="A311" s="49">
        <v>13</v>
      </c>
      <c r="B311" s="50">
        <v>0.53</v>
      </c>
      <c r="C311" s="51">
        <v>18</v>
      </c>
      <c r="D311" s="51">
        <v>24.66</v>
      </c>
      <c r="E311" s="51">
        <v>234</v>
      </c>
      <c r="F311" s="51">
        <v>320.58</v>
      </c>
      <c r="G311" s="51">
        <f t="shared" si="16"/>
        <v>169.9074</v>
      </c>
      <c r="H311" s="51">
        <f t="shared" si="17"/>
        <v>6.66</v>
      </c>
      <c r="I311" s="51">
        <f t="shared" si="18"/>
        <v>86.58</v>
      </c>
      <c r="J311" s="50">
        <f t="shared" si="19"/>
        <v>0.27007299270072993</v>
      </c>
    </row>
    <row r="312" spans="1:10">
      <c r="A312" s="52">
        <v>2</v>
      </c>
      <c r="B312" s="53">
        <v>0.38</v>
      </c>
      <c r="C312" s="54">
        <v>44</v>
      </c>
      <c r="D312" s="54">
        <v>48.84</v>
      </c>
      <c r="E312" s="54">
        <v>88</v>
      </c>
      <c r="F312" s="54">
        <v>97.68</v>
      </c>
      <c r="G312" s="54">
        <f t="shared" si="16"/>
        <v>37.118400000000001</v>
      </c>
      <c r="H312" s="54">
        <f t="shared" si="17"/>
        <v>4.8400000000000034</v>
      </c>
      <c r="I312" s="54">
        <f t="shared" si="18"/>
        <v>9.6800000000000068</v>
      </c>
      <c r="J312" s="53">
        <f t="shared" si="19"/>
        <v>9.9099099099099155E-2</v>
      </c>
    </row>
    <row r="313" spans="1:10">
      <c r="A313" s="49">
        <v>1</v>
      </c>
      <c r="B313" s="50">
        <v>0.33</v>
      </c>
      <c r="C313" s="51">
        <v>71</v>
      </c>
      <c r="D313" s="51">
        <v>80.94</v>
      </c>
      <c r="E313" s="51">
        <v>71</v>
      </c>
      <c r="F313" s="51">
        <v>80.94</v>
      </c>
      <c r="G313" s="51">
        <f t="shared" si="16"/>
        <v>26.7102</v>
      </c>
      <c r="H313" s="51">
        <f t="shared" si="17"/>
        <v>9.9399999999999977</v>
      </c>
      <c r="I313" s="51">
        <f t="shared" si="18"/>
        <v>9.9399999999999977</v>
      </c>
      <c r="J313" s="50">
        <f t="shared" si="19"/>
        <v>0.12280701754385963</v>
      </c>
    </row>
    <row r="314" spans="1:10">
      <c r="A314" s="52">
        <v>6</v>
      </c>
      <c r="B314" s="53">
        <v>0.32</v>
      </c>
      <c r="C314" s="54">
        <v>76</v>
      </c>
      <c r="D314" s="54">
        <v>82.08</v>
      </c>
      <c r="E314" s="54">
        <v>456</v>
      </c>
      <c r="F314" s="54">
        <v>492.48</v>
      </c>
      <c r="G314" s="54">
        <f t="shared" si="16"/>
        <v>157.59360000000001</v>
      </c>
      <c r="H314" s="54">
        <f t="shared" si="17"/>
        <v>6.0799999999999983</v>
      </c>
      <c r="I314" s="54">
        <f t="shared" si="18"/>
        <v>36.47999999999999</v>
      </c>
      <c r="J314" s="53">
        <f t="shared" si="19"/>
        <v>7.4074074074074056E-2</v>
      </c>
    </row>
    <row r="315" spans="1:10">
      <c r="A315" s="52">
        <v>11</v>
      </c>
      <c r="B315" s="53">
        <v>0.37</v>
      </c>
      <c r="C315" s="54">
        <v>44</v>
      </c>
      <c r="D315" s="54">
        <v>48.84</v>
      </c>
      <c r="E315" s="54">
        <v>484</v>
      </c>
      <c r="F315" s="54">
        <v>537.24</v>
      </c>
      <c r="G315" s="54">
        <f t="shared" si="16"/>
        <v>198.77879999999999</v>
      </c>
      <c r="H315" s="54">
        <f t="shared" si="17"/>
        <v>4.8400000000000034</v>
      </c>
      <c r="I315" s="54">
        <f t="shared" si="18"/>
        <v>53.240000000000038</v>
      </c>
      <c r="J315" s="53">
        <f t="shared" si="19"/>
        <v>9.9099099099099169E-2</v>
      </c>
    </row>
    <row r="316" spans="1:10">
      <c r="A316" s="49">
        <v>3</v>
      </c>
      <c r="B316" s="50">
        <v>0.36</v>
      </c>
      <c r="C316" s="51">
        <v>148</v>
      </c>
      <c r="D316" s="51">
        <v>201.28</v>
      </c>
      <c r="E316" s="51">
        <v>444</v>
      </c>
      <c r="F316" s="51">
        <v>603.84</v>
      </c>
      <c r="G316" s="51">
        <f t="shared" si="16"/>
        <v>217.38239999999999</v>
      </c>
      <c r="H316" s="51">
        <f t="shared" si="17"/>
        <v>53.28</v>
      </c>
      <c r="I316" s="51">
        <f t="shared" si="18"/>
        <v>159.84</v>
      </c>
      <c r="J316" s="50">
        <f t="shared" si="19"/>
        <v>0.26470588235294118</v>
      </c>
    </row>
    <row r="317" spans="1:10">
      <c r="A317" s="49">
        <v>12</v>
      </c>
      <c r="B317" s="50">
        <v>0.54</v>
      </c>
      <c r="C317" s="51">
        <v>95</v>
      </c>
      <c r="D317" s="51">
        <v>119.7</v>
      </c>
      <c r="E317" s="51">
        <v>1140</v>
      </c>
      <c r="F317" s="51">
        <v>1436.4</v>
      </c>
      <c r="G317" s="51">
        <f t="shared" si="16"/>
        <v>775.65600000000006</v>
      </c>
      <c r="H317" s="51">
        <f t="shared" si="17"/>
        <v>24.700000000000003</v>
      </c>
      <c r="I317" s="51">
        <f t="shared" si="18"/>
        <v>296.40000000000003</v>
      </c>
      <c r="J317" s="50">
        <f t="shared" si="19"/>
        <v>0.20634920634920637</v>
      </c>
    </row>
    <row r="318" spans="1:10">
      <c r="A318" s="52">
        <v>2</v>
      </c>
      <c r="B318" s="53">
        <v>0.28000000000000003</v>
      </c>
      <c r="C318" s="54">
        <v>13</v>
      </c>
      <c r="D318" s="54">
        <v>16.64</v>
      </c>
      <c r="E318" s="54">
        <v>26</v>
      </c>
      <c r="F318" s="54">
        <v>33.28</v>
      </c>
      <c r="G318" s="54">
        <f t="shared" si="16"/>
        <v>9.3184000000000005</v>
      </c>
      <c r="H318" s="54">
        <f t="shared" si="17"/>
        <v>3.6400000000000006</v>
      </c>
      <c r="I318" s="54">
        <f t="shared" si="18"/>
        <v>7.2800000000000011</v>
      </c>
      <c r="J318" s="53">
        <f t="shared" si="19"/>
        <v>0.21875000000000003</v>
      </c>
    </row>
    <row r="319" spans="1:10">
      <c r="A319" s="49">
        <v>13</v>
      </c>
      <c r="B319" s="50">
        <v>0.08</v>
      </c>
      <c r="C319" s="51">
        <v>18</v>
      </c>
      <c r="D319" s="51">
        <v>24.66</v>
      </c>
      <c r="E319" s="51">
        <v>234</v>
      </c>
      <c r="F319" s="51">
        <v>320.58</v>
      </c>
      <c r="G319" s="51">
        <f t="shared" si="16"/>
        <v>25.6464</v>
      </c>
      <c r="H319" s="51">
        <f t="shared" si="17"/>
        <v>6.66</v>
      </c>
      <c r="I319" s="51">
        <f t="shared" si="18"/>
        <v>86.58</v>
      </c>
      <c r="J319" s="50">
        <f t="shared" si="19"/>
        <v>0.27007299270072993</v>
      </c>
    </row>
    <row r="320" spans="1:10">
      <c r="A320" s="49">
        <v>10</v>
      </c>
      <c r="B320" s="50">
        <v>0.11</v>
      </c>
      <c r="C320" s="51">
        <v>48</v>
      </c>
      <c r="D320" s="51">
        <v>57.12</v>
      </c>
      <c r="E320" s="51">
        <v>480</v>
      </c>
      <c r="F320" s="51">
        <v>571.20000000000005</v>
      </c>
      <c r="G320" s="51">
        <f t="shared" si="16"/>
        <v>62.832000000000008</v>
      </c>
      <c r="H320" s="51">
        <f t="shared" si="17"/>
        <v>9.1199999999999974</v>
      </c>
      <c r="I320" s="51">
        <f t="shared" si="18"/>
        <v>91.199999999999974</v>
      </c>
      <c r="J320" s="50">
        <f t="shared" si="19"/>
        <v>0.15966386554621842</v>
      </c>
    </row>
    <row r="321" spans="1:10">
      <c r="A321" s="52">
        <v>2</v>
      </c>
      <c r="B321" s="53">
        <v>0.51</v>
      </c>
      <c r="C321" s="54">
        <v>150</v>
      </c>
      <c r="D321" s="54">
        <v>210</v>
      </c>
      <c r="E321" s="54">
        <v>300</v>
      </c>
      <c r="F321" s="54">
        <v>420</v>
      </c>
      <c r="G321" s="54">
        <f t="shared" si="16"/>
        <v>214.20000000000002</v>
      </c>
      <c r="H321" s="54">
        <f t="shared" si="17"/>
        <v>60</v>
      </c>
      <c r="I321" s="54">
        <f t="shared" si="18"/>
        <v>120</v>
      </c>
      <c r="J321" s="53">
        <f t="shared" si="19"/>
        <v>0.2857142857142857</v>
      </c>
    </row>
    <row r="322" spans="1:10">
      <c r="A322" s="52">
        <v>6</v>
      </c>
      <c r="B322" s="53">
        <v>0.36</v>
      </c>
      <c r="C322" s="54">
        <v>138</v>
      </c>
      <c r="D322" s="54">
        <v>173.88</v>
      </c>
      <c r="E322" s="54">
        <v>828</v>
      </c>
      <c r="F322" s="54">
        <v>1043.28</v>
      </c>
      <c r="G322" s="54">
        <f t="shared" ref="G322:G385" si="20">B322*F322</f>
        <v>375.58079999999995</v>
      </c>
      <c r="H322" s="54">
        <f t="shared" ref="H322:H385" si="21">D322-C322</f>
        <v>35.879999999999995</v>
      </c>
      <c r="I322" s="54">
        <f t="shared" ref="I322:I385" si="22">H322*A322</f>
        <v>215.27999999999997</v>
      </c>
      <c r="J322" s="53">
        <f t="shared" ref="J322:J385" si="23">IFERROR(I322/F322,0)</f>
        <v>0.20634920634920634</v>
      </c>
    </row>
    <row r="323" spans="1:10">
      <c r="A323" s="49">
        <v>9</v>
      </c>
      <c r="B323" s="50">
        <v>0.12</v>
      </c>
      <c r="C323" s="51">
        <v>89</v>
      </c>
      <c r="D323" s="51">
        <v>117.48</v>
      </c>
      <c r="E323" s="51">
        <v>801</v>
      </c>
      <c r="F323" s="51">
        <v>1057.32</v>
      </c>
      <c r="G323" s="51">
        <f t="shared" si="20"/>
        <v>126.87839999999998</v>
      </c>
      <c r="H323" s="51">
        <f t="shared" si="21"/>
        <v>28.480000000000004</v>
      </c>
      <c r="I323" s="51">
        <f t="shared" si="22"/>
        <v>256.32000000000005</v>
      </c>
      <c r="J323" s="50">
        <f t="shared" si="23"/>
        <v>0.24242424242424249</v>
      </c>
    </row>
    <row r="324" spans="1:10">
      <c r="A324" s="52">
        <v>2</v>
      </c>
      <c r="B324" s="53">
        <v>0.22</v>
      </c>
      <c r="C324" s="54">
        <v>98</v>
      </c>
      <c r="D324" s="54">
        <v>103.88</v>
      </c>
      <c r="E324" s="54">
        <v>196</v>
      </c>
      <c r="F324" s="54">
        <v>207.76</v>
      </c>
      <c r="G324" s="54">
        <f t="shared" si="20"/>
        <v>45.7072</v>
      </c>
      <c r="H324" s="54">
        <f t="shared" si="21"/>
        <v>5.8799999999999955</v>
      </c>
      <c r="I324" s="54">
        <f t="shared" si="22"/>
        <v>11.759999999999991</v>
      </c>
      <c r="J324" s="53">
        <f t="shared" si="23"/>
        <v>5.660377358490562E-2</v>
      </c>
    </row>
    <row r="325" spans="1:10">
      <c r="A325" s="49">
        <v>11</v>
      </c>
      <c r="B325" s="50">
        <v>0.24</v>
      </c>
      <c r="C325" s="51">
        <v>148</v>
      </c>
      <c r="D325" s="51">
        <v>201.28</v>
      </c>
      <c r="E325" s="51">
        <v>1628</v>
      </c>
      <c r="F325" s="51">
        <v>2214.08</v>
      </c>
      <c r="G325" s="51">
        <f t="shared" si="20"/>
        <v>531.37919999999997</v>
      </c>
      <c r="H325" s="51">
        <f t="shared" si="21"/>
        <v>53.28</v>
      </c>
      <c r="I325" s="51">
        <f t="shared" si="22"/>
        <v>586.08000000000004</v>
      </c>
      <c r="J325" s="50">
        <f t="shared" si="23"/>
        <v>0.26470588235294118</v>
      </c>
    </row>
    <row r="326" spans="1:10">
      <c r="A326" s="52">
        <v>12</v>
      </c>
      <c r="B326" s="53">
        <v>0.01</v>
      </c>
      <c r="C326" s="54">
        <v>89</v>
      </c>
      <c r="D326" s="54">
        <v>117.48</v>
      </c>
      <c r="E326" s="54">
        <v>1068</v>
      </c>
      <c r="F326" s="54">
        <v>1409.76</v>
      </c>
      <c r="G326" s="54">
        <f t="shared" si="20"/>
        <v>14.0976</v>
      </c>
      <c r="H326" s="54">
        <f t="shared" si="21"/>
        <v>28.480000000000004</v>
      </c>
      <c r="I326" s="54">
        <f t="shared" si="22"/>
        <v>341.76000000000005</v>
      </c>
      <c r="J326" s="53">
        <f t="shared" si="23"/>
        <v>0.24242424242424246</v>
      </c>
    </row>
    <row r="327" spans="1:10">
      <c r="A327" s="49">
        <v>13</v>
      </c>
      <c r="B327" s="50">
        <v>0.3</v>
      </c>
      <c r="C327" s="51">
        <v>98</v>
      </c>
      <c r="D327" s="51">
        <v>103.88</v>
      </c>
      <c r="E327" s="51">
        <v>1274</v>
      </c>
      <c r="F327" s="51">
        <v>1350.44</v>
      </c>
      <c r="G327" s="51">
        <f t="shared" si="20"/>
        <v>405.13200000000001</v>
      </c>
      <c r="H327" s="51">
        <f t="shared" si="21"/>
        <v>5.8799999999999955</v>
      </c>
      <c r="I327" s="51">
        <f t="shared" si="22"/>
        <v>76.439999999999941</v>
      </c>
      <c r="J327" s="50">
        <f t="shared" si="23"/>
        <v>5.6603773584905613E-2</v>
      </c>
    </row>
    <row r="328" spans="1:10">
      <c r="A328" s="52">
        <v>2</v>
      </c>
      <c r="B328" s="53">
        <v>7.0000000000000007E-2</v>
      </c>
      <c r="C328" s="54">
        <v>105</v>
      </c>
      <c r="D328" s="54">
        <v>142.80000000000001</v>
      </c>
      <c r="E328" s="54">
        <v>210</v>
      </c>
      <c r="F328" s="54">
        <v>285.60000000000002</v>
      </c>
      <c r="G328" s="54">
        <f t="shared" si="20"/>
        <v>19.992000000000004</v>
      </c>
      <c r="H328" s="54">
        <f t="shared" si="21"/>
        <v>37.800000000000011</v>
      </c>
      <c r="I328" s="54">
        <f t="shared" si="22"/>
        <v>75.600000000000023</v>
      </c>
      <c r="J328" s="53">
        <f t="shared" si="23"/>
        <v>0.26470588235294124</v>
      </c>
    </row>
    <row r="329" spans="1:10">
      <c r="A329" s="49">
        <v>3</v>
      </c>
      <c r="B329" s="50">
        <v>0.09</v>
      </c>
      <c r="C329" s="51">
        <v>105</v>
      </c>
      <c r="D329" s="51">
        <v>142.80000000000001</v>
      </c>
      <c r="E329" s="51">
        <v>315</v>
      </c>
      <c r="F329" s="51">
        <v>428.4</v>
      </c>
      <c r="G329" s="51">
        <f t="shared" si="20"/>
        <v>38.555999999999997</v>
      </c>
      <c r="H329" s="51">
        <f t="shared" si="21"/>
        <v>37.800000000000011</v>
      </c>
      <c r="I329" s="51">
        <f t="shared" si="22"/>
        <v>113.40000000000003</v>
      </c>
      <c r="J329" s="50">
        <f t="shared" si="23"/>
        <v>0.26470588235294129</v>
      </c>
    </row>
    <row r="330" spans="1:10">
      <c r="A330" s="52">
        <v>2</v>
      </c>
      <c r="B330" s="53">
        <v>0.05</v>
      </c>
      <c r="C330" s="54">
        <v>90</v>
      </c>
      <c r="D330" s="54">
        <v>115.2</v>
      </c>
      <c r="E330" s="54">
        <v>180</v>
      </c>
      <c r="F330" s="54">
        <v>230.4</v>
      </c>
      <c r="G330" s="54">
        <f t="shared" si="20"/>
        <v>11.520000000000001</v>
      </c>
      <c r="H330" s="54">
        <f t="shared" si="21"/>
        <v>25.200000000000003</v>
      </c>
      <c r="I330" s="54">
        <f t="shared" si="22"/>
        <v>50.400000000000006</v>
      </c>
      <c r="J330" s="53">
        <f t="shared" si="23"/>
        <v>0.21875000000000003</v>
      </c>
    </row>
    <row r="331" spans="1:10">
      <c r="A331" s="49">
        <v>7</v>
      </c>
      <c r="B331" s="50">
        <v>0.24</v>
      </c>
      <c r="C331" s="51">
        <v>18</v>
      </c>
      <c r="D331" s="51">
        <v>24.66</v>
      </c>
      <c r="E331" s="51">
        <v>126</v>
      </c>
      <c r="F331" s="51">
        <v>172.62</v>
      </c>
      <c r="G331" s="51">
        <f t="shared" si="20"/>
        <v>41.428800000000003</v>
      </c>
      <c r="H331" s="51">
        <f t="shared" si="21"/>
        <v>6.66</v>
      </c>
      <c r="I331" s="51">
        <f t="shared" si="22"/>
        <v>46.620000000000005</v>
      </c>
      <c r="J331" s="50">
        <f t="shared" si="23"/>
        <v>0.27007299270072993</v>
      </c>
    </row>
    <row r="332" spans="1:10">
      <c r="A332" s="52">
        <v>12</v>
      </c>
      <c r="B332" s="53">
        <v>0.48</v>
      </c>
      <c r="C332" s="54">
        <v>37</v>
      </c>
      <c r="D332" s="54">
        <v>42.55</v>
      </c>
      <c r="E332" s="54">
        <v>444</v>
      </c>
      <c r="F332" s="54">
        <v>510.6</v>
      </c>
      <c r="G332" s="54">
        <f t="shared" si="20"/>
        <v>245.08799999999999</v>
      </c>
      <c r="H332" s="54">
        <f t="shared" si="21"/>
        <v>5.5499999999999972</v>
      </c>
      <c r="I332" s="54">
        <f t="shared" si="22"/>
        <v>66.599999999999966</v>
      </c>
      <c r="J332" s="53">
        <f t="shared" si="23"/>
        <v>0.13043478260869559</v>
      </c>
    </row>
    <row r="333" spans="1:10">
      <c r="A333" s="49">
        <v>9</v>
      </c>
      <c r="B333" s="50">
        <v>0.24</v>
      </c>
      <c r="C333" s="51">
        <v>105</v>
      </c>
      <c r="D333" s="51">
        <v>142.80000000000001</v>
      </c>
      <c r="E333" s="51">
        <v>945</v>
      </c>
      <c r="F333" s="51">
        <v>1285.2</v>
      </c>
      <c r="G333" s="51">
        <f t="shared" si="20"/>
        <v>308.44799999999998</v>
      </c>
      <c r="H333" s="51">
        <f t="shared" si="21"/>
        <v>37.800000000000011</v>
      </c>
      <c r="I333" s="51">
        <f t="shared" si="22"/>
        <v>340.2000000000001</v>
      </c>
      <c r="J333" s="50">
        <f t="shared" si="23"/>
        <v>0.26470588235294124</v>
      </c>
    </row>
    <row r="334" spans="1:10">
      <c r="A334" s="52">
        <v>14</v>
      </c>
      <c r="B334" s="53">
        <v>0.42</v>
      </c>
      <c r="C334" s="54">
        <v>13</v>
      </c>
      <c r="D334" s="54">
        <v>16.64</v>
      </c>
      <c r="E334" s="54">
        <v>182</v>
      </c>
      <c r="F334" s="54">
        <v>232.96</v>
      </c>
      <c r="G334" s="54">
        <f t="shared" si="20"/>
        <v>97.843199999999996</v>
      </c>
      <c r="H334" s="54">
        <f t="shared" si="21"/>
        <v>3.6400000000000006</v>
      </c>
      <c r="I334" s="54">
        <f t="shared" si="22"/>
        <v>50.960000000000008</v>
      </c>
      <c r="J334" s="53">
        <f t="shared" si="23"/>
        <v>0.21875000000000003</v>
      </c>
    </row>
    <row r="335" spans="1:10">
      <c r="A335" s="49">
        <v>9</v>
      </c>
      <c r="B335" s="50">
        <v>0.36</v>
      </c>
      <c r="C335" s="51">
        <v>138</v>
      </c>
      <c r="D335" s="51">
        <v>173.88</v>
      </c>
      <c r="E335" s="51">
        <v>1242</v>
      </c>
      <c r="F335" s="51">
        <v>1564.92</v>
      </c>
      <c r="G335" s="51">
        <f t="shared" si="20"/>
        <v>563.37120000000004</v>
      </c>
      <c r="H335" s="51">
        <f t="shared" si="21"/>
        <v>35.879999999999995</v>
      </c>
      <c r="I335" s="51">
        <f t="shared" si="22"/>
        <v>322.91999999999996</v>
      </c>
      <c r="J335" s="50">
        <f t="shared" si="23"/>
        <v>0.20634920634920631</v>
      </c>
    </row>
    <row r="336" spans="1:10">
      <c r="A336" s="52">
        <v>2</v>
      </c>
      <c r="B336" s="53">
        <v>0.36</v>
      </c>
      <c r="C336" s="54">
        <v>37</v>
      </c>
      <c r="D336" s="54">
        <v>49.21</v>
      </c>
      <c r="E336" s="54">
        <v>74</v>
      </c>
      <c r="F336" s="54">
        <v>98.42</v>
      </c>
      <c r="G336" s="54">
        <f t="shared" si="20"/>
        <v>35.431199999999997</v>
      </c>
      <c r="H336" s="54">
        <f t="shared" si="21"/>
        <v>12.21</v>
      </c>
      <c r="I336" s="54">
        <f t="shared" si="22"/>
        <v>24.42</v>
      </c>
      <c r="J336" s="53">
        <f t="shared" si="23"/>
        <v>0.24812030075187971</v>
      </c>
    </row>
    <row r="337" spans="1:10">
      <c r="A337" s="49">
        <v>4</v>
      </c>
      <c r="B337" s="50">
        <v>0.38</v>
      </c>
      <c r="C337" s="51">
        <v>73</v>
      </c>
      <c r="D337" s="51">
        <v>94.17</v>
      </c>
      <c r="E337" s="51">
        <v>292</v>
      </c>
      <c r="F337" s="51">
        <v>376.68</v>
      </c>
      <c r="G337" s="51">
        <f t="shared" si="20"/>
        <v>143.13839999999999</v>
      </c>
      <c r="H337" s="51">
        <f t="shared" si="21"/>
        <v>21.17</v>
      </c>
      <c r="I337" s="51">
        <f t="shared" si="22"/>
        <v>84.68</v>
      </c>
      <c r="J337" s="50">
        <f t="shared" si="23"/>
        <v>0.22480620155038761</v>
      </c>
    </row>
    <row r="338" spans="1:10">
      <c r="A338" s="49">
        <v>14</v>
      </c>
      <c r="B338" s="50">
        <v>0.02</v>
      </c>
      <c r="C338" s="51">
        <v>18</v>
      </c>
      <c r="D338" s="51">
        <v>24.66</v>
      </c>
      <c r="E338" s="51">
        <v>252</v>
      </c>
      <c r="F338" s="51">
        <v>345.24</v>
      </c>
      <c r="G338" s="51">
        <f t="shared" si="20"/>
        <v>6.9048000000000007</v>
      </c>
      <c r="H338" s="51">
        <f t="shared" si="21"/>
        <v>6.66</v>
      </c>
      <c r="I338" s="51">
        <f t="shared" si="22"/>
        <v>93.240000000000009</v>
      </c>
      <c r="J338" s="50">
        <f t="shared" si="23"/>
        <v>0.27007299270072993</v>
      </c>
    </row>
    <row r="339" spans="1:10">
      <c r="A339" s="52">
        <v>2</v>
      </c>
      <c r="B339" s="53">
        <v>0.02</v>
      </c>
      <c r="C339" s="54">
        <v>148</v>
      </c>
      <c r="D339" s="54">
        <v>201.28</v>
      </c>
      <c r="E339" s="54">
        <v>296</v>
      </c>
      <c r="F339" s="54">
        <v>402.56</v>
      </c>
      <c r="G339" s="54">
        <f t="shared" si="20"/>
        <v>8.0511999999999997</v>
      </c>
      <c r="H339" s="54">
        <f t="shared" si="21"/>
        <v>53.28</v>
      </c>
      <c r="I339" s="54">
        <f t="shared" si="22"/>
        <v>106.56</v>
      </c>
      <c r="J339" s="53">
        <f t="shared" si="23"/>
        <v>0.26470588235294118</v>
      </c>
    </row>
    <row r="340" spans="1:10">
      <c r="A340" s="52">
        <v>15</v>
      </c>
      <c r="B340" s="53">
        <v>0.39</v>
      </c>
      <c r="C340" s="54">
        <v>76</v>
      </c>
      <c r="D340" s="54">
        <v>82.08</v>
      </c>
      <c r="E340" s="54">
        <v>1140</v>
      </c>
      <c r="F340" s="54">
        <v>1231.2</v>
      </c>
      <c r="G340" s="54">
        <f t="shared" si="20"/>
        <v>480.16800000000001</v>
      </c>
      <c r="H340" s="54">
        <f t="shared" si="21"/>
        <v>6.0799999999999983</v>
      </c>
      <c r="I340" s="54">
        <f t="shared" si="22"/>
        <v>91.199999999999974</v>
      </c>
      <c r="J340" s="53">
        <f t="shared" si="23"/>
        <v>7.4074074074074056E-2</v>
      </c>
    </row>
    <row r="341" spans="1:10">
      <c r="A341" s="49">
        <v>4</v>
      </c>
      <c r="B341" s="50">
        <v>0</v>
      </c>
      <c r="C341" s="51">
        <v>55</v>
      </c>
      <c r="D341" s="51">
        <v>58.3</v>
      </c>
      <c r="E341" s="51">
        <v>220</v>
      </c>
      <c r="F341" s="51">
        <v>233.2</v>
      </c>
      <c r="G341" s="51">
        <f t="shared" si="20"/>
        <v>0</v>
      </c>
      <c r="H341" s="51">
        <f t="shared" si="21"/>
        <v>3.2999999999999972</v>
      </c>
      <c r="I341" s="51">
        <f t="shared" si="22"/>
        <v>13.199999999999989</v>
      </c>
      <c r="J341" s="50">
        <f t="shared" si="23"/>
        <v>5.6603773584905613E-2</v>
      </c>
    </row>
    <row r="342" spans="1:10">
      <c r="A342" s="52">
        <v>9</v>
      </c>
      <c r="B342" s="53">
        <v>0.17</v>
      </c>
      <c r="C342" s="54">
        <v>44</v>
      </c>
      <c r="D342" s="54">
        <v>48.84</v>
      </c>
      <c r="E342" s="54">
        <v>396</v>
      </c>
      <c r="F342" s="54">
        <v>439.56000000000012</v>
      </c>
      <c r="G342" s="54">
        <f t="shared" si="20"/>
        <v>74.725200000000029</v>
      </c>
      <c r="H342" s="54">
        <f t="shared" si="21"/>
        <v>4.8400000000000034</v>
      </c>
      <c r="I342" s="54">
        <f t="shared" si="22"/>
        <v>43.560000000000031</v>
      </c>
      <c r="J342" s="53">
        <f t="shared" si="23"/>
        <v>9.9099099099099142E-2</v>
      </c>
    </row>
    <row r="343" spans="1:10">
      <c r="A343" s="49">
        <v>8</v>
      </c>
      <c r="B343" s="50">
        <v>0.4</v>
      </c>
      <c r="C343" s="51">
        <v>71</v>
      </c>
      <c r="D343" s="51">
        <v>80.94</v>
      </c>
      <c r="E343" s="51">
        <v>568</v>
      </c>
      <c r="F343" s="51">
        <v>647.52</v>
      </c>
      <c r="G343" s="51">
        <f t="shared" si="20"/>
        <v>259.00799999999998</v>
      </c>
      <c r="H343" s="51">
        <f t="shared" si="21"/>
        <v>9.9399999999999977</v>
      </c>
      <c r="I343" s="51">
        <f t="shared" si="22"/>
        <v>79.519999999999982</v>
      </c>
      <c r="J343" s="50">
        <f t="shared" si="23"/>
        <v>0.12280701754385963</v>
      </c>
    </row>
    <row r="344" spans="1:10">
      <c r="A344" s="52">
        <v>2</v>
      </c>
      <c r="B344" s="53">
        <v>0.26</v>
      </c>
      <c r="C344" s="54">
        <v>48</v>
      </c>
      <c r="D344" s="54">
        <v>57.12</v>
      </c>
      <c r="E344" s="54">
        <v>96</v>
      </c>
      <c r="F344" s="54">
        <v>114.24</v>
      </c>
      <c r="G344" s="54">
        <f t="shared" si="20"/>
        <v>29.702400000000001</v>
      </c>
      <c r="H344" s="54">
        <f t="shared" si="21"/>
        <v>9.1199999999999974</v>
      </c>
      <c r="I344" s="54">
        <f t="shared" si="22"/>
        <v>18.239999999999995</v>
      </c>
      <c r="J344" s="53">
        <f t="shared" si="23"/>
        <v>0.15966386554621845</v>
      </c>
    </row>
    <row r="345" spans="1:10">
      <c r="A345" s="49">
        <v>14</v>
      </c>
      <c r="B345" s="50">
        <v>0.2</v>
      </c>
      <c r="C345" s="51">
        <v>112</v>
      </c>
      <c r="D345" s="51">
        <v>146.72</v>
      </c>
      <c r="E345" s="51">
        <v>1568</v>
      </c>
      <c r="F345" s="51">
        <v>2054.08</v>
      </c>
      <c r="G345" s="51">
        <f t="shared" si="20"/>
        <v>410.81600000000003</v>
      </c>
      <c r="H345" s="51">
        <f t="shared" si="21"/>
        <v>34.72</v>
      </c>
      <c r="I345" s="51">
        <f t="shared" si="22"/>
        <v>486.08</v>
      </c>
      <c r="J345" s="50">
        <f t="shared" si="23"/>
        <v>0.23664122137404581</v>
      </c>
    </row>
    <row r="346" spans="1:10">
      <c r="A346" s="52">
        <v>13</v>
      </c>
      <c r="B346" s="53">
        <v>0.26</v>
      </c>
      <c r="C346" s="54">
        <v>13</v>
      </c>
      <c r="D346" s="54">
        <v>16.64</v>
      </c>
      <c r="E346" s="54">
        <v>169</v>
      </c>
      <c r="F346" s="54">
        <v>216.32</v>
      </c>
      <c r="G346" s="54">
        <f t="shared" si="20"/>
        <v>56.243200000000002</v>
      </c>
      <c r="H346" s="54">
        <f t="shared" si="21"/>
        <v>3.6400000000000006</v>
      </c>
      <c r="I346" s="54">
        <f t="shared" si="22"/>
        <v>47.320000000000007</v>
      </c>
      <c r="J346" s="53">
        <f t="shared" si="23"/>
        <v>0.21875000000000003</v>
      </c>
    </row>
    <row r="347" spans="1:10">
      <c r="A347" s="49">
        <v>8</v>
      </c>
      <c r="B347" s="50">
        <v>0.23</v>
      </c>
      <c r="C347" s="51">
        <v>48</v>
      </c>
      <c r="D347" s="51">
        <v>57.12</v>
      </c>
      <c r="E347" s="51">
        <v>384</v>
      </c>
      <c r="F347" s="51">
        <v>456.96</v>
      </c>
      <c r="G347" s="51">
        <f t="shared" si="20"/>
        <v>105.10080000000001</v>
      </c>
      <c r="H347" s="51">
        <f t="shared" si="21"/>
        <v>9.1199999999999974</v>
      </c>
      <c r="I347" s="51">
        <f t="shared" si="22"/>
        <v>72.95999999999998</v>
      </c>
      <c r="J347" s="50">
        <f t="shared" si="23"/>
        <v>0.15966386554621845</v>
      </c>
    </row>
    <row r="348" spans="1:10">
      <c r="A348" s="52">
        <v>9</v>
      </c>
      <c r="B348" s="53">
        <v>0.06</v>
      </c>
      <c r="C348" s="54">
        <v>55</v>
      </c>
      <c r="D348" s="54">
        <v>58.3</v>
      </c>
      <c r="E348" s="54">
        <v>495</v>
      </c>
      <c r="F348" s="54">
        <v>524.69999999999993</v>
      </c>
      <c r="G348" s="54">
        <f t="shared" si="20"/>
        <v>31.481999999999996</v>
      </c>
      <c r="H348" s="54">
        <f t="shared" si="21"/>
        <v>3.2999999999999972</v>
      </c>
      <c r="I348" s="54">
        <f t="shared" si="22"/>
        <v>29.699999999999974</v>
      </c>
      <c r="J348" s="53">
        <f t="shared" si="23"/>
        <v>5.660377358490562E-2</v>
      </c>
    </row>
    <row r="349" spans="1:10">
      <c r="A349" s="49">
        <v>6</v>
      </c>
      <c r="B349" s="50">
        <v>0.42</v>
      </c>
      <c r="C349" s="51">
        <v>95</v>
      </c>
      <c r="D349" s="51">
        <v>119.7</v>
      </c>
      <c r="E349" s="51">
        <v>570</v>
      </c>
      <c r="F349" s="51">
        <v>718.2</v>
      </c>
      <c r="G349" s="51">
        <f t="shared" si="20"/>
        <v>301.64400000000001</v>
      </c>
      <c r="H349" s="51">
        <f t="shared" si="21"/>
        <v>24.700000000000003</v>
      </c>
      <c r="I349" s="51">
        <f t="shared" si="22"/>
        <v>148.20000000000002</v>
      </c>
      <c r="J349" s="50">
        <f t="shared" si="23"/>
        <v>0.20634920634920637</v>
      </c>
    </row>
    <row r="350" spans="1:10">
      <c r="A350" s="52">
        <v>4</v>
      </c>
      <c r="B350" s="53">
        <v>0.33</v>
      </c>
      <c r="C350" s="54">
        <v>112</v>
      </c>
      <c r="D350" s="54">
        <v>122.08</v>
      </c>
      <c r="E350" s="54">
        <v>448</v>
      </c>
      <c r="F350" s="54">
        <v>488.32</v>
      </c>
      <c r="G350" s="54">
        <f t="shared" si="20"/>
        <v>161.1456</v>
      </c>
      <c r="H350" s="54">
        <f t="shared" si="21"/>
        <v>10.079999999999998</v>
      </c>
      <c r="I350" s="54">
        <f t="shared" si="22"/>
        <v>40.319999999999993</v>
      </c>
      <c r="J350" s="53">
        <f t="shared" si="23"/>
        <v>8.2568807339449532E-2</v>
      </c>
    </row>
    <row r="351" spans="1:10">
      <c r="A351" s="49">
        <v>10</v>
      </c>
      <c r="B351" s="50">
        <v>0.43</v>
      </c>
      <c r="C351" s="51">
        <v>61</v>
      </c>
      <c r="D351" s="51">
        <v>76.25</v>
      </c>
      <c r="E351" s="51">
        <v>610</v>
      </c>
      <c r="F351" s="51">
        <v>762.5</v>
      </c>
      <c r="G351" s="51">
        <f t="shared" si="20"/>
        <v>327.875</v>
      </c>
      <c r="H351" s="51">
        <f t="shared" si="21"/>
        <v>15.25</v>
      </c>
      <c r="I351" s="51">
        <f t="shared" si="22"/>
        <v>152.5</v>
      </c>
      <c r="J351" s="50">
        <f t="shared" si="23"/>
        <v>0.2</v>
      </c>
    </row>
    <row r="352" spans="1:10">
      <c r="A352" s="52">
        <v>7</v>
      </c>
      <c r="B352" s="53">
        <v>0.13</v>
      </c>
      <c r="C352" s="54">
        <v>55</v>
      </c>
      <c r="D352" s="54">
        <v>58.3</v>
      </c>
      <c r="E352" s="54">
        <v>385</v>
      </c>
      <c r="F352" s="54">
        <v>408.1</v>
      </c>
      <c r="G352" s="54">
        <f t="shared" si="20"/>
        <v>53.053000000000004</v>
      </c>
      <c r="H352" s="54">
        <f t="shared" si="21"/>
        <v>3.2999999999999972</v>
      </c>
      <c r="I352" s="54">
        <f t="shared" si="22"/>
        <v>23.09999999999998</v>
      </c>
      <c r="J352" s="53">
        <f t="shared" si="23"/>
        <v>5.6603773584905606E-2</v>
      </c>
    </row>
    <row r="353" spans="1:10">
      <c r="A353" s="52">
        <v>1</v>
      </c>
      <c r="B353" s="53">
        <v>0.44</v>
      </c>
      <c r="C353" s="54">
        <v>48</v>
      </c>
      <c r="D353" s="54">
        <v>57.12</v>
      </c>
      <c r="E353" s="54">
        <v>48</v>
      </c>
      <c r="F353" s="54">
        <v>57.12</v>
      </c>
      <c r="G353" s="54">
        <f t="shared" si="20"/>
        <v>25.1328</v>
      </c>
      <c r="H353" s="54">
        <f t="shared" si="21"/>
        <v>9.1199999999999974</v>
      </c>
      <c r="I353" s="54">
        <f t="shared" si="22"/>
        <v>9.1199999999999974</v>
      </c>
      <c r="J353" s="53">
        <f t="shared" si="23"/>
        <v>0.15966386554621845</v>
      </c>
    </row>
    <row r="354" spans="1:10">
      <c r="A354" s="49">
        <v>4</v>
      </c>
      <c r="B354" s="50">
        <v>0.11</v>
      </c>
      <c r="C354" s="51">
        <v>12</v>
      </c>
      <c r="D354" s="51">
        <v>15.72</v>
      </c>
      <c r="E354" s="51">
        <v>48</v>
      </c>
      <c r="F354" s="51">
        <v>62.88</v>
      </c>
      <c r="G354" s="51">
        <f t="shared" si="20"/>
        <v>6.9168000000000003</v>
      </c>
      <c r="H354" s="51">
        <f t="shared" si="21"/>
        <v>3.7200000000000006</v>
      </c>
      <c r="I354" s="51">
        <f t="shared" si="22"/>
        <v>14.880000000000003</v>
      </c>
      <c r="J354" s="50">
        <f t="shared" si="23"/>
        <v>0.23664122137404583</v>
      </c>
    </row>
    <row r="355" spans="1:10">
      <c r="A355" s="49">
        <v>7</v>
      </c>
      <c r="B355" s="50">
        <v>0.4</v>
      </c>
      <c r="C355" s="51">
        <v>121</v>
      </c>
      <c r="D355" s="51">
        <v>141.57</v>
      </c>
      <c r="E355" s="51">
        <v>847</v>
      </c>
      <c r="F355" s="51">
        <v>990.99</v>
      </c>
      <c r="G355" s="51">
        <f t="shared" si="20"/>
        <v>396.39600000000002</v>
      </c>
      <c r="H355" s="51">
        <f t="shared" si="21"/>
        <v>20.569999999999993</v>
      </c>
      <c r="I355" s="51">
        <f t="shared" si="22"/>
        <v>143.98999999999995</v>
      </c>
      <c r="J355" s="50">
        <f t="shared" si="23"/>
        <v>0.14529914529914525</v>
      </c>
    </row>
    <row r="356" spans="1:10">
      <c r="A356" s="52">
        <v>12</v>
      </c>
      <c r="B356" s="53">
        <v>0.23</v>
      </c>
      <c r="C356" s="54">
        <v>134</v>
      </c>
      <c r="D356" s="54">
        <v>156.78</v>
      </c>
      <c r="E356" s="54">
        <v>1608</v>
      </c>
      <c r="F356" s="54">
        <v>1881.36</v>
      </c>
      <c r="G356" s="54">
        <f t="shared" si="20"/>
        <v>432.71280000000002</v>
      </c>
      <c r="H356" s="54">
        <f t="shared" si="21"/>
        <v>22.78</v>
      </c>
      <c r="I356" s="54">
        <f t="shared" si="22"/>
        <v>273.36</v>
      </c>
      <c r="J356" s="53">
        <f t="shared" si="23"/>
        <v>0.14529914529914531</v>
      </c>
    </row>
    <row r="357" spans="1:10">
      <c r="A357" s="49">
        <v>6</v>
      </c>
      <c r="B357" s="50">
        <v>0.01</v>
      </c>
      <c r="C357" s="51">
        <v>6</v>
      </c>
      <c r="D357" s="51">
        <v>7.8599999999999994</v>
      </c>
      <c r="E357" s="51">
        <v>36</v>
      </c>
      <c r="F357" s="51">
        <v>47.16</v>
      </c>
      <c r="G357" s="51">
        <f t="shared" si="20"/>
        <v>0.47159999999999996</v>
      </c>
      <c r="H357" s="51">
        <f t="shared" si="21"/>
        <v>1.8599999999999994</v>
      </c>
      <c r="I357" s="51">
        <f t="shared" si="22"/>
        <v>11.159999999999997</v>
      </c>
      <c r="J357" s="50">
        <f t="shared" si="23"/>
        <v>0.23664122137404575</v>
      </c>
    </row>
    <row r="358" spans="1:10">
      <c r="A358" s="52">
        <v>7</v>
      </c>
      <c r="B358" s="53">
        <v>0.45</v>
      </c>
      <c r="C358" s="54">
        <v>44</v>
      </c>
      <c r="D358" s="54">
        <v>48.4</v>
      </c>
      <c r="E358" s="54">
        <v>308</v>
      </c>
      <c r="F358" s="54">
        <v>338.8</v>
      </c>
      <c r="G358" s="54">
        <f t="shared" si="20"/>
        <v>152.46</v>
      </c>
      <c r="H358" s="54">
        <f t="shared" si="21"/>
        <v>4.3999999999999986</v>
      </c>
      <c r="I358" s="54">
        <f t="shared" si="22"/>
        <v>30.79999999999999</v>
      </c>
      <c r="J358" s="53">
        <f t="shared" si="23"/>
        <v>9.090909090909087E-2</v>
      </c>
    </row>
    <row r="359" spans="1:10">
      <c r="A359" s="49">
        <v>5</v>
      </c>
      <c r="B359" s="50">
        <v>0.31</v>
      </c>
      <c r="C359" s="51">
        <v>73</v>
      </c>
      <c r="D359" s="51">
        <v>94.17</v>
      </c>
      <c r="E359" s="51">
        <v>365</v>
      </c>
      <c r="F359" s="51">
        <v>470.85</v>
      </c>
      <c r="G359" s="51">
        <f t="shared" si="20"/>
        <v>145.96350000000001</v>
      </c>
      <c r="H359" s="51">
        <f t="shared" si="21"/>
        <v>21.17</v>
      </c>
      <c r="I359" s="51">
        <f t="shared" si="22"/>
        <v>105.85000000000001</v>
      </c>
      <c r="J359" s="50">
        <f t="shared" si="23"/>
        <v>0.22480620155038761</v>
      </c>
    </row>
    <row r="360" spans="1:10">
      <c r="A360" s="52">
        <v>14</v>
      </c>
      <c r="B360" s="53">
        <v>0.11</v>
      </c>
      <c r="C360" s="54">
        <v>83</v>
      </c>
      <c r="D360" s="54">
        <v>94.62</v>
      </c>
      <c r="E360" s="54">
        <v>1162</v>
      </c>
      <c r="F360" s="54">
        <v>1324.68</v>
      </c>
      <c r="G360" s="54">
        <f t="shared" si="20"/>
        <v>145.7148</v>
      </c>
      <c r="H360" s="54">
        <f t="shared" si="21"/>
        <v>11.620000000000005</v>
      </c>
      <c r="I360" s="54">
        <f t="shared" si="22"/>
        <v>162.68000000000006</v>
      </c>
      <c r="J360" s="53">
        <f t="shared" si="23"/>
        <v>0.1228070175438597</v>
      </c>
    </row>
    <row r="361" spans="1:10">
      <c r="A361" s="49">
        <v>5</v>
      </c>
      <c r="B361" s="50">
        <v>0.44</v>
      </c>
      <c r="C361" s="51">
        <v>61</v>
      </c>
      <c r="D361" s="51">
        <v>76.25</v>
      </c>
      <c r="E361" s="51">
        <v>305</v>
      </c>
      <c r="F361" s="51">
        <v>381.25</v>
      </c>
      <c r="G361" s="51">
        <f t="shared" si="20"/>
        <v>167.75</v>
      </c>
      <c r="H361" s="51">
        <f t="shared" si="21"/>
        <v>15.25</v>
      </c>
      <c r="I361" s="51">
        <f t="shared" si="22"/>
        <v>76.25</v>
      </c>
      <c r="J361" s="50">
        <f t="shared" si="23"/>
        <v>0.2</v>
      </c>
    </row>
    <row r="362" spans="1:10">
      <c r="A362" s="49">
        <v>13</v>
      </c>
      <c r="B362" s="50">
        <v>0.31</v>
      </c>
      <c r="C362" s="51">
        <v>93</v>
      </c>
      <c r="D362" s="51">
        <v>104.16</v>
      </c>
      <c r="E362" s="51">
        <v>1209</v>
      </c>
      <c r="F362" s="51">
        <v>1354.08</v>
      </c>
      <c r="G362" s="51">
        <f t="shared" si="20"/>
        <v>419.76479999999998</v>
      </c>
      <c r="H362" s="51">
        <f t="shared" si="21"/>
        <v>11.159999999999997</v>
      </c>
      <c r="I362" s="51">
        <f t="shared" si="22"/>
        <v>145.07999999999996</v>
      </c>
      <c r="J362" s="50">
        <f t="shared" si="23"/>
        <v>0.10714285714285711</v>
      </c>
    </row>
    <row r="363" spans="1:10">
      <c r="A363" s="52">
        <v>13</v>
      </c>
      <c r="B363" s="53">
        <v>0.05</v>
      </c>
      <c r="C363" s="54">
        <v>148</v>
      </c>
      <c r="D363" s="54">
        <v>164.28</v>
      </c>
      <c r="E363" s="54">
        <v>1924</v>
      </c>
      <c r="F363" s="54">
        <v>2135.64</v>
      </c>
      <c r="G363" s="54">
        <f t="shared" si="20"/>
        <v>106.782</v>
      </c>
      <c r="H363" s="54">
        <f t="shared" si="21"/>
        <v>16.28</v>
      </c>
      <c r="I363" s="54">
        <f t="shared" si="22"/>
        <v>211.64000000000001</v>
      </c>
      <c r="J363" s="53">
        <f t="shared" si="23"/>
        <v>9.9099099099099114E-2</v>
      </c>
    </row>
    <row r="364" spans="1:10">
      <c r="A364" s="52">
        <v>8</v>
      </c>
      <c r="B364" s="53">
        <v>0.08</v>
      </c>
      <c r="C364" s="54">
        <v>48</v>
      </c>
      <c r="D364" s="54">
        <v>57.12</v>
      </c>
      <c r="E364" s="54">
        <v>384</v>
      </c>
      <c r="F364" s="54">
        <v>456.96</v>
      </c>
      <c r="G364" s="54">
        <f t="shared" si="20"/>
        <v>36.556800000000003</v>
      </c>
      <c r="H364" s="54">
        <f t="shared" si="21"/>
        <v>9.1199999999999974</v>
      </c>
      <c r="I364" s="54">
        <f t="shared" si="22"/>
        <v>72.95999999999998</v>
      </c>
      <c r="J364" s="53">
        <f t="shared" si="23"/>
        <v>0.15966386554621845</v>
      </c>
    </row>
    <row r="365" spans="1:10">
      <c r="A365" s="49">
        <v>4</v>
      </c>
      <c r="B365" s="50">
        <v>0.18</v>
      </c>
      <c r="C365" s="51">
        <v>48</v>
      </c>
      <c r="D365" s="51">
        <v>57.12</v>
      </c>
      <c r="E365" s="51">
        <v>192</v>
      </c>
      <c r="F365" s="51">
        <v>228.48</v>
      </c>
      <c r="G365" s="51">
        <f t="shared" si="20"/>
        <v>41.126399999999997</v>
      </c>
      <c r="H365" s="51">
        <f t="shared" si="21"/>
        <v>9.1199999999999974</v>
      </c>
      <c r="I365" s="51">
        <f t="shared" si="22"/>
        <v>36.47999999999999</v>
      </c>
      <c r="J365" s="50">
        <f t="shared" si="23"/>
        <v>0.15966386554621845</v>
      </c>
    </row>
    <row r="366" spans="1:10">
      <c r="A366" s="52">
        <v>8</v>
      </c>
      <c r="B366" s="53">
        <v>0.08</v>
      </c>
      <c r="C366" s="54">
        <v>72</v>
      </c>
      <c r="D366" s="54">
        <v>79.92</v>
      </c>
      <c r="E366" s="54">
        <v>576</v>
      </c>
      <c r="F366" s="54">
        <v>639.36</v>
      </c>
      <c r="G366" s="54">
        <f t="shared" si="20"/>
        <v>51.148800000000001</v>
      </c>
      <c r="H366" s="54">
        <f t="shared" si="21"/>
        <v>7.9200000000000017</v>
      </c>
      <c r="I366" s="54">
        <f t="shared" si="22"/>
        <v>63.360000000000014</v>
      </c>
      <c r="J366" s="53">
        <f t="shared" si="23"/>
        <v>9.9099099099099114E-2</v>
      </c>
    </row>
    <row r="367" spans="1:10">
      <c r="A367" s="49">
        <v>15</v>
      </c>
      <c r="B367" s="50">
        <v>0.39</v>
      </c>
      <c r="C367" s="51">
        <v>76</v>
      </c>
      <c r="D367" s="51">
        <v>82.08</v>
      </c>
      <c r="E367" s="51">
        <v>1140</v>
      </c>
      <c r="F367" s="51">
        <v>1231.2</v>
      </c>
      <c r="G367" s="51">
        <f t="shared" si="20"/>
        <v>480.16800000000001</v>
      </c>
      <c r="H367" s="51">
        <f t="shared" si="21"/>
        <v>6.0799999999999983</v>
      </c>
      <c r="I367" s="51">
        <f t="shared" si="22"/>
        <v>91.199999999999974</v>
      </c>
      <c r="J367" s="50">
        <f t="shared" si="23"/>
        <v>7.4074074074074056E-2</v>
      </c>
    </row>
    <row r="368" spans="1:10">
      <c r="A368" s="52">
        <v>12</v>
      </c>
      <c r="B368" s="53">
        <v>0.03</v>
      </c>
      <c r="C368" s="54">
        <v>12</v>
      </c>
      <c r="D368" s="54">
        <v>15.72</v>
      </c>
      <c r="E368" s="54">
        <v>144</v>
      </c>
      <c r="F368" s="54">
        <v>188.64</v>
      </c>
      <c r="G368" s="54">
        <f t="shared" si="20"/>
        <v>5.6591999999999993</v>
      </c>
      <c r="H368" s="54">
        <f t="shared" si="21"/>
        <v>3.7200000000000006</v>
      </c>
      <c r="I368" s="54">
        <f t="shared" si="22"/>
        <v>44.640000000000008</v>
      </c>
      <c r="J368" s="53">
        <f t="shared" si="23"/>
        <v>0.23664122137404586</v>
      </c>
    </row>
    <row r="369" spans="1:10">
      <c r="A369" s="49">
        <v>7</v>
      </c>
      <c r="B369" s="50">
        <v>0.28999999999999998</v>
      </c>
      <c r="C369" s="51">
        <v>105</v>
      </c>
      <c r="D369" s="51">
        <v>142.80000000000001</v>
      </c>
      <c r="E369" s="51">
        <v>735</v>
      </c>
      <c r="F369" s="51">
        <v>999.60000000000014</v>
      </c>
      <c r="G369" s="51">
        <f t="shared" si="20"/>
        <v>289.88400000000001</v>
      </c>
      <c r="H369" s="51">
        <f t="shared" si="21"/>
        <v>37.800000000000011</v>
      </c>
      <c r="I369" s="51">
        <f t="shared" si="22"/>
        <v>264.60000000000008</v>
      </c>
      <c r="J369" s="50">
        <f t="shared" si="23"/>
        <v>0.26470588235294124</v>
      </c>
    </row>
    <row r="370" spans="1:10">
      <c r="A370" s="52">
        <v>2</v>
      </c>
      <c r="B370" s="53">
        <v>0.12</v>
      </c>
      <c r="C370" s="54">
        <v>37</v>
      </c>
      <c r="D370" s="54">
        <v>41.81</v>
      </c>
      <c r="E370" s="54">
        <v>74</v>
      </c>
      <c r="F370" s="54">
        <v>83.62</v>
      </c>
      <c r="G370" s="54">
        <f t="shared" si="20"/>
        <v>10.0344</v>
      </c>
      <c r="H370" s="54">
        <f t="shared" si="21"/>
        <v>4.8100000000000023</v>
      </c>
      <c r="I370" s="54">
        <f t="shared" si="22"/>
        <v>9.6200000000000045</v>
      </c>
      <c r="J370" s="53">
        <f t="shared" si="23"/>
        <v>0.11504424778761067</v>
      </c>
    </row>
    <row r="371" spans="1:10">
      <c r="A371" s="49">
        <v>2</v>
      </c>
      <c r="B371" s="50">
        <v>0.51</v>
      </c>
      <c r="C371" s="51">
        <v>48</v>
      </c>
      <c r="D371" s="51">
        <v>57.12</v>
      </c>
      <c r="E371" s="51">
        <v>96</v>
      </c>
      <c r="F371" s="51">
        <v>114.24</v>
      </c>
      <c r="G371" s="51">
        <f t="shared" si="20"/>
        <v>58.2624</v>
      </c>
      <c r="H371" s="51">
        <f t="shared" si="21"/>
        <v>9.1199999999999974</v>
      </c>
      <c r="I371" s="51">
        <f t="shared" si="22"/>
        <v>18.239999999999995</v>
      </c>
      <c r="J371" s="50">
        <f t="shared" si="23"/>
        <v>0.15966386554621845</v>
      </c>
    </row>
    <row r="372" spans="1:10">
      <c r="A372" s="49">
        <v>12</v>
      </c>
      <c r="B372" s="50">
        <v>0.22</v>
      </c>
      <c r="C372" s="51">
        <v>44</v>
      </c>
      <c r="D372" s="51">
        <v>48.84</v>
      </c>
      <c r="E372" s="51">
        <v>528</v>
      </c>
      <c r="F372" s="51">
        <v>586.08000000000004</v>
      </c>
      <c r="G372" s="51">
        <f t="shared" si="20"/>
        <v>128.9376</v>
      </c>
      <c r="H372" s="51">
        <f t="shared" si="21"/>
        <v>4.8400000000000034</v>
      </c>
      <c r="I372" s="51">
        <f t="shared" si="22"/>
        <v>58.080000000000041</v>
      </c>
      <c r="J372" s="50">
        <f t="shared" si="23"/>
        <v>9.9099099099099155E-2</v>
      </c>
    </row>
    <row r="373" spans="1:10">
      <c r="A373" s="49">
        <v>5</v>
      </c>
      <c r="B373" s="50">
        <v>0.43</v>
      </c>
      <c r="C373" s="51">
        <v>83</v>
      </c>
      <c r="D373" s="51">
        <v>94.62</v>
      </c>
      <c r="E373" s="51">
        <v>415</v>
      </c>
      <c r="F373" s="51">
        <v>473.1</v>
      </c>
      <c r="G373" s="51">
        <f t="shared" si="20"/>
        <v>203.43299999999999</v>
      </c>
      <c r="H373" s="51">
        <f t="shared" si="21"/>
        <v>11.620000000000005</v>
      </c>
      <c r="I373" s="51">
        <f t="shared" si="22"/>
        <v>58.100000000000023</v>
      </c>
      <c r="J373" s="50">
        <f t="shared" si="23"/>
        <v>0.1228070175438597</v>
      </c>
    </row>
    <row r="374" spans="1:10">
      <c r="A374" s="52">
        <v>9</v>
      </c>
      <c r="B374" s="53">
        <v>0.23</v>
      </c>
      <c r="C374" s="54">
        <v>148</v>
      </c>
      <c r="D374" s="54">
        <v>164.28</v>
      </c>
      <c r="E374" s="54">
        <v>1332</v>
      </c>
      <c r="F374" s="54">
        <v>1478.52</v>
      </c>
      <c r="G374" s="54">
        <f t="shared" si="20"/>
        <v>340.05959999999999</v>
      </c>
      <c r="H374" s="54">
        <f t="shared" si="21"/>
        <v>16.28</v>
      </c>
      <c r="I374" s="54">
        <f t="shared" si="22"/>
        <v>146.52000000000001</v>
      </c>
      <c r="J374" s="53">
        <f t="shared" si="23"/>
        <v>9.9099099099099114E-2</v>
      </c>
    </row>
    <row r="375" spans="1:10">
      <c r="A375" s="52">
        <v>14</v>
      </c>
      <c r="B375" s="53">
        <v>0.17</v>
      </c>
      <c r="C375" s="54">
        <v>61</v>
      </c>
      <c r="D375" s="54">
        <v>76.25</v>
      </c>
      <c r="E375" s="54">
        <v>854</v>
      </c>
      <c r="F375" s="54">
        <v>1067.5</v>
      </c>
      <c r="G375" s="54">
        <f t="shared" si="20"/>
        <v>181.47500000000002</v>
      </c>
      <c r="H375" s="54">
        <f t="shared" si="21"/>
        <v>15.25</v>
      </c>
      <c r="I375" s="54">
        <f t="shared" si="22"/>
        <v>213.5</v>
      </c>
      <c r="J375" s="53">
        <f t="shared" si="23"/>
        <v>0.2</v>
      </c>
    </row>
    <row r="376" spans="1:10">
      <c r="A376" s="52">
        <v>10</v>
      </c>
      <c r="B376" s="53">
        <v>0.5</v>
      </c>
      <c r="C376" s="54">
        <v>138</v>
      </c>
      <c r="D376" s="54">
        <v>173.88</v>
      </c>
      <c r="E376" s="54">
        <v>1380</v>
      </c>
      <c r="F376" s="54">
        <v>1738.8</v>
      </c>
      <c r="G376" s="54">
        <f t="shared" si="20"/>
        <v>869.4</v>
      </c>
      <c r="H376" s="54">
        <f t="shared" si="21"/>
        <v>35.879999999999995</v>
      </c>
      <c r="I376" s="54">
        <f t="shared" si="22"/>
        <v>358.79999999999995</v>
      </c>
      <c r="J376" s="53">
        <f t="shared" si="23"/>
        <v>0.20634920634920634</v>
      </c>
    </row>
    <row r="377" spans="1:10">
      <c r="A377" s="49">
        <v>9</v>
      </c>
      <c r="B377" s="50">
        <v>0.21</v>
      </c>
      <c r="C377" s="51">
        <v>76</v>
      </c>
      <c r="D377" s="51">
        <v>82.08</v>
      </c>
      <c r="E377" s="51">
        <v>684</v>
      </c>
      <c r="F377" s="51">
        <v>738.72</v>
      </c>
      <c r="G377" s="51">
        <f t="shared" si="20"/>
        <v>155.13120000000001</v>
      </c>
      <c r="H377" s="51">
        <f t="shared" si="21"/>
        <v>6.0799999999999983</v>
      </c>
      <c r="I377" s="51">
        <f t="shared" si="22"/>
        <v>54.719999999999985</v>
      </c>
      <c r="J377" s="50">
        <f t="shared" si="23"/>
        <v>7.4074074074074056E-2</v>
      </c>
    </row>
    <row r="378" spans="1:10">
      <c r="A378" s="49">
        <v>3</v>
      </c>
      <c r="B378" s="50">
        <v>0.31</v>
      </c>
      <c r="C378" s="51">
        <v>95</v>
      </c>
      <c r="D378" s="51">
        <v>119.7</v>
      </c>
      <c r="E378" s="51">
        <v>285</v>
      </c>
      <c r="F378" s="51">
        <v>359.1</v>
      </c>
      <c r="G378" s="51">
        <f t="shared" si="20"/>
        <v>111.32100000000001</v>
      </c>
      <c r="H378" s="51">
        <f t="shared" si="21"/>
        <v>24.700000000000003</v>
      </c>
      <c r="I378" s="51">
        <f t="shared" si="22"/>
        <v>74.100000000000009</v>
      </c>
      <c r="J378" s="50">
        <f t="shared" si="23"/>
        <v>0.20634920634920637</v>
      </c>
    </row>
    <row r="379" spans="1:10">
      <c r="A379" s="52">
        <v>4</v>
      </c>
      <c r="B379" s="53">
        <v>0.16</v>
      </c>
      <c r="C379" s="54">
        <v>133</v>
      </c>
      <c r="D379" s="54">
        <v>155.61000000000001</v>
      </c>
      <c r="E379" s="54">
        <v>532</v>
      </c>
      <c r="F379" s="54">
        <v>622.44000000000005</v>
      </c>
      <c r="G379" s="54">
        <f t="shared" si="20"/>
        <v>99.590400000000017</v>
      </c>
      <c r="H379" s="54">
        <f t="shared" si="21"/>
        <v>22.610000000000014</v>
      </c>
      <c r="I379" s="54">
        <f t="shared" si="22"/>
        <v>90.440000000000055</v>
      </c>
      <c r="J379" s="53">
        <f t="shared" si="23"/>
        <v>0.14529914529914537</v>
      </c>
    </row>
    <row r="380" spans="1:10">
      <c r="A380" s="52">
        <v>14</v>
      </c>
      <c r="B380" s="53">
        <v>0.03</v>
      </c>
      <c r="C380" s="54">
        <v>83</v>
      </c>
      <c r="D380" s="54">
        <v>94.62</v>
      </c>
      <c r="E380" s="54">
        <v>1162</v>
      </c>
      <c r="F380" s="54">
        <v>1324.68</v>
      </c>
      <c r="G380" s="54">
        <f t="shared" si="20"/>
        <v>39.740400000000001</v>
      </c>
      <c r="H380" s="54">
        <f t="shared" si="21"/>
        <v>11.620000000000005</v>
      </c>
      <c r="I380" s="54">
        <f t="shared" si="22"/>
        <v>162.68000000000006</v>
      </c>
      <c r="J380" s="53">
        <f t="shared" si="23"/>
        <v>0.1228070175438597</v>
      </c>
    </row>
    <row r="381" spans="1:10">
      <c r="A381" s="49">
        <v>8</v>
      </c>
      <c r="B381" s="50">
        <v>0.32</v>
      </c>
      <c r="C381" s="51">
        <v>37</v>
      </c>
      <c r="D381" s="51">
        <v>41.81</v>
      </c>
      <c r="E381" s="51">
        <v>296</v>
      </c>
      <c r="F381" s="51">
        <v>334.48</v>
      </c>
      <c r="G381" s="51">
        <f t="shared" si="20"/>
        <v>107.03360000000001</v>
      </c>
      <c r="H381" s="51">
        <f t="shared" si="21"/>
        <v>4.8100000000000023</v>
      </c>
      <c r="I381" s="51">
        <f t="shared" si="22"/>
        <v>38.480000000000018</v>
      </c>
      <c r="J381" s="50">
        <f t="shared" si="23"/>
        <v>0.11504424778761067</v>
      </c>
    </row>
    <row r="382" spans="1:10">
      <c r="A382" s="52">
        <v>13</v>
      </c>
      <c r="B382" s="53">
        <v>0.53</v>
      </c>
      <c r="C382" s="54">
        <v>37</v>
      </c>
      <c r="D382" s="54">
        <v>42.55</v>
      </c>
      <c r="E382" s="54">
        <v>481</v>
      </c>
      <c r="F382" s="54">
        <v>553.15</v>
      </c>
      <c r="G382" s="54">
        <f t="shared" si="20"/>
        <v>293.16950000000003</v>
      </c>
      <c r="H382" s="54">
        <f t="shared" si="21"/>
        <v>5.5499999999999972</v>
      </c>
      <c r="I382" s="54">
        <f t="shared" si="22"/>
        <v>72.149999999999963</v>
      </c>
      <c r="J382" s="53">
        <f t="shared" si="23"/>
        <v>0.13043478260869559</v>
      </c>
    </row>
    <row r="383" spans="1:10">
      <c r="A383" s="49">
        <v>6</v>
      </c>
      <c r="B383" s="50">
        <v>0.26</v>
      </c>
      <c r="C383" s="51">
        <v>126</v>
      </c>
      <c r="D383" s="51">
        <v>162.54</v>
      </c>
      <c r="E383" s="51">
        <v>756</v>
      </c>
      <c r="F383" s="51">
        <v>975.24</v>
      </c>
      <c r="G383" s="51">
        <f t="shared" si="20"/>
        <v>253.56240000000003</v>
      </c>
      <c r="H383" s="51">
        <f t="shared" si="21"/>
        <v>36.539999999999992</v>
      </c>
      <c r="I383" s="51">
        <f t="shared" si="22"/>
        <v>219.23999999999995</v>
      </c>
      <c r="J383" s="50">
        <f t="shared" si="23"/>
        <v>0.22480620155038755</v>
      </c>
    </row>
    <row r="384" spans="1:10">
      <c r="A384" s="52">
        <v>6</v>
      </c>
      <c r="B384" s="53">
        <v>0.23</v>
      </c>
      <c r="C384" s="54">
        <v>18</v>
      </c>
      <c r="D384" s="54">
        <v>24.66</v>
      </c>
      <c r="E384" s="54">
        <v>108</v>
      </c>
      <c r="F384" s="54">
        <v>147.96</v>
      </c>
      <c r="G384" s="54">
        <f t="shared" si="20"/>
        <v>34.030800000000006</v>
      </c>
      <c r="H384" s="54">
        <f t="shared" si="21"/>
        <v>6.66</v>
      </c>
      <c r="I384" s="54">
        <f t="shared" si="22"/>
        <v>39.96</v>
      </c>
      <c r="J384" s="53">
        <f t="shared" si="23"/>
        <v>0.27007299270072993</v>
      </c>
    </row>
    <row r="385" spans="1:10">
      <c r="A385" s="49">
        <v>15</v>
      </c>
      <c r="B385" s="50">
        <v>0.31</v>
      </c>
      <c r="C385" s="51">
        <v>120</v>
      </c>
      <c r="D385" s="51">
        <v>162</v>
      </c>
      <c r="E385" s="51">
        <v>1800</v>
      </c>
      <c r="F385" s="51">
        <v>2430</v>
      </c>
      <c r="G385" s="51">
        <f t="shared" si="20"/>
        <v>753.3</v>
      </c>
      <c r="H385" s="51">
        <f t="shared" si="21"/>
        <v>42</v>
      </c>
      <c r="I385" s="51">
        <f t="shared" si="22"/>
        <v>630</v>
      </c>
      <c r="J385" s="50">
        <f t="shared" si="23"/>
        <v>0.25925925925925924</v>
      </c>
    </row>
    <row r="386" spans="1:10">
      <c r="A386" s="52">
        <v>15</v>
      </c>
      <c r="B386" s="53">
        <v>0.26</v>
      </c>
      <c r="C386" s="54">
        <v>47</v>
      </c>
      <c r="D386" s="54">
        <v>53.11</v>
      </c>
      <c r="E386" s="54">
        <v>705</v>
      </c>
      <c r="F386" s="54">
        <v>796.65</v>
      </c>
      <c r="G386" s="54">
        <f t="shared" ref="G386:G449" si="24">B386*F386</f>
        <v>207.12899999999999</v>
      </c>
      <c r="H386" s="54">
        <f t="shared" ref="H386:H449" si="25">D386-C386</f>
        <v>6.1099999999999994</v>
      </c>
      <c r="I386" s="54">
        <f t="shared" ref="I386:I449" si="26">H386*A386</f>
        <v>91.649999999999991</v>
      </c>
      <c r="J386" s="53">
        <f t="shared" ref="J386:J449" si="27">IFERROR(I386/F386,0)</f>
        <v>0.11504424778761062</v>
      </c>
    </row>
    <row r="387" spans="1:10">
      <c r="A387" s="49">
        <v>8</v>
      </c>
      <c r="B387" s="50">
        <v>0.28999999999999998</v>
      </c>
      <c r="C387" s="51">
        <v>105</v>
      </c>
      <c r="D387" s="51">
        <v>142.80000000000001</v>
      </c>
      <c r="E387" s="51">
        <v>840</v>
      </c>
      <c r="F387" s="51">
        <v>1142.4000000000001</v>
      </c>
      <c r="G387" s="51">
        <f t="shared" si="24"/>
        <v>331.29599999999999</v>
      </c>
      <c r="H387" s="51">
        <f t="shared" si="25"/>
        <v>37.800000000000011</v>
      </c>
      <c r="I387" s="51">
        <f t="shared" si="26"/>
        <v>302.40000000000009</v>
      </c>
      <c r="J387" s="50">
        <f t="shared" si="27"/>
        <v>0.26470588235294124</v>
      </c>
    </row>
    <row r="388" spans="1:10">
      <c r="A388" s="52">
        <v>14</v>
      </c>
      <c r="B388" s="53">
        <v>0.25</v>
      </c>
      <c r="C388" s="54">
        <v>134</v>
      </c>
      <c r="D388" s="54">
        <v>156.78</v>
      </c>
      <c r="E388" s="54">
        <v>1876</v>
      </c>
      <c r="F388" s="54">
        <v>2194.92</v>
      </c>
      <c r="G388" s="54">
        <f t="shared" si="24"/>
        <v>548.73</v>
      </c>
      <c r="H388" s="54">
        <f t="shared" si="25"/>
        <v>22.78</v>
      </c>
      <c r="I388" s="54">
        <f t="shared" si="26"/>
        <v>318.92</v>
      </c>
      <c r="J388" s="53">
        <f t="shared" si="27"/>
        <v>0.14529914529914531</v>
      </c>
    </row>
    <row r="389" spans="1:10">
      <c r="A389" s="52">
        <v>4</v>
      </c>
      <c r="B389" s="53">
        <v>0.45</v>
      </c>
      <c r="C389" s="54">
        <v>98</v>
      </c>
      <c r="D389" s="54">
        <v>103.88</v>
      </c>
      <c r="E389" s="54">
        <v>392</v>
      </c>
      <c r="F389" s="54">
        <v>415.52</v>
      </c>
      <c r="G389" s="54">
        <f t="shared" si="24"/>
        <v>186.98400000000001</v>
      </c>
      <c r="H389" s="54">
        <f t="shared" si="25"/>
        <v>5.8799999999999955</v>
      </c>
      <c r="I389" s="54">
        <f t="shared" si="26"/>
        <v>23.519999999999982</v>
      </c>
      <c r="J389" s="53">
        <f t="shared" si="27"/>
        <v>5.660377358490562E-2</v>
      </c>
    </row>
    <row r="390" spans="1:10">
      <c r="A390" s="49">
        <v>10</v>
      </c>
      <c r="B390" s="50">
        <v>0.16</v>
      </c>
      <c r="C390" s="51">
        <v>90</v>
      </c>
      <c r="D390" s="51">
        <v>115.2</v>
      </c>
      <c r="E390" s="51">
        <v>900</v>
      </c>
      <c r="F390" s="51">
        <v>1152</v>
      </c>
      <c r="G390" s="51">
        <f t="shared" si="24"/>
        <v>184.32</v>
      </c>
      <c r="H390" s="51">
        <f t="shared" si="25"/>
        <v>25.200000000000003</v>
      </c>
      <c r="I390" s="51">
        <f t="shared" si="26"/>
        <v>252.00000000000003</v>
      </c>
      <c r="J390" s="50">
        <f t="shared" si="27"/>
        <v>0.21875000000000003</v>
      </c>
    </row>
    <row r="391" spans="1:10">
      <c r="A391" s="49">
        <v>8</v>
      </c>
      <c r="B391" s="50">
        <v>0.2</v>
      </c>
      <c r="C391" s="51">
        <v>44</v>
      </c>
      <c r="D391" s="51">
        <v>48.84</v>
      </c>
      <c r="E391" s="51">
        <v>352</v>
      </c>
      <c r="F391" s="51">
        <v>390.72</v>
      </c>
      <c r="G391" s="51">
        <f t="shared" si="24"/>
        <v>78.144000000000005</v>
      </c>
      <c r="H391" s="51">
        <f t="shared" si="25"/>
        <v>4.8400000000000034</v>
      </c>
      <c r="I391" s="51">
        <f t="shared" si="26"/>
        <v>38.720000000000027</v>
      </c>
      <c r="J391" s="50">
        <f t="shared" si="27"/>
        <v>9.9099099099099155E-2</v>
      </c>
    </row>
    <row r="392" spans="1:10">
      <c r="A392" s="52">
        <v>7</v>
      </c>
      <c r="B392" s="53">
        <v>0.01</v>
      </c>
      <c r="C392" s="54">
        <v>37</v>
      </c>
      <c r="D392" s="54">
        <v>49.21</v>
      </c>
      <c r="E392" s="54">
        <v>259</v>
      </c>
      <c r="F392" s="54">
        <v>344.47</v>
      </c>
      <c r="G392" s="54">
        <f t="shared" si="24"/>
        <v>3.4447000000000005</v>
      </c>
      <c r="H392" s="54">
        <f t="shared" si="25"/>
        <v>12.21</v>
      </c>
      <c r="I392" s="54">
        <f t="shared" si="26"/>
        <v>85.47</v>
      </c>
      <c r="J392" s="53">
        <f t="shared" si="27"/>
        <v>0.24812030075187969</v>
      </c>
    </row>
    <row r="393" spans="1:10">
      <c r="A393" s="49">
        <v>7</v>
      </c>
      <c r="B393" s="50">
        <v>0.31</v>
      </c>
      <c r="C393" s="51">
        <v>73</v>
      </c>
      <c r="D393" s="51">
        <v>94.17</v>
      </c>
      <c r="E393" s="51">
        <v>511</v>
      </c>
      <c r="F393" s="51">
        <v>659.19</v>
      </c>
      <c r="G393" s="51">
        <f t="shared" si="24"/>
        <v>204.34890000000001</v>
      </c>
      <c r="H393" s="51">
        <f t="shared" si="25"/>
        <v>21.17</v>
      </c>
      <c r="I393" s="51">
        <f t="shared" si="26"/>
        <v>148.19</v>
      </c>
      <c r="J393" s="50">
        <f t="shared" si="27"/>
        <v>0.22480620155038758</v>
      </c>
    </row>
    <row r="394" spans="1:10">
      <c r="A394" s="52">
        <v>4</v>
      </c>
      <c r="B394" s="53">
        <v>0.5</v>
      </c>
      <c r="C394" s="54">
        <v>55</v>
      </c>
      <c r="D394" s="54">
        <v>58.3</v>
      </c>
      <c r="E394" s="54">
        <v>220</v>
      </c>
      <c r="F394" s="54">
        <v>233.2</v>
      </c>
      <c r="G394" s="54">
        <f t="shared" si="24"/>
        <v>116.6</v>
      </c>
      <c r="H394" s="54">
        <f t="shared" si="25"/>
        <v>3.2999999999999972</v>
      </c>
      <c r="I394" s="54">
        <f t="shared" si="26"/>
        <v>13.199999999999989</v>
      </c>
      <c r="J394" s="53">
        <f t="shared" si="27"/>
        <v>5.6603773584905613E-2</v>
      </c>
    </row>
    <row r="395" spans="1:10">
      <c r="A395" s="49">
        <v>12</v>
      </c>
      <c r="B395" s="50">
        <v>0.2</v>
      </c>
      <c r="C395" s="51">
        <v>67</v>
      </c>
      <c r="D395" s="51">
        <v>83.08</v>
      </c>
      <c r="E395" s="51">
        <v>804</v>
      </c>
      <c r="F395" s="51">
        <v>996.96</v>
      </c>
      <c r="G395" s="51">
        <f t="shared" si="24"/>
        <v>199.39200000000002</v>
      </c>
      <c r="H395" s="51">
        <f t="shared" si="25"/>
        <v>16.079999999999998</v>
      </c>
      <c r="I395" s="51">
        <f t="shared" si="26"/>
        <v>192.95999999999998</v>
      </c>
      <c r="J395" s="50">
        <f t="shared" si="27"/>
        <v>0.19354838709677416</v>
      </c>
    </row>
    <row r="396" spans="1:10">
      <c r="A396" s="52">
        <v>15</v>
      </c>
      <c r="B396" s="53">
        <v>0.42</v>
      </c>
      <c r="C396" s="54">
        <v>95</v>
      </c>
      <c r="D396" s="54">
        <v>119.7</v>
      </c>
      <c r="E396" s="54">
        <v>1425</v>
      </c>
      <c r="F396" s="54">
        <v>1795.5</v>
      </c>
      <c r="G396" s="54">
        <f t="shared" si="24"/>
        <v>754.11</v>
      </c>
      <c r="H396" s="54">
        <f t="shared" si="25"/>
        <v>24.700000000000003</v>
      </c>
      <c r="I396" s="54">
        <f t="shared" si="26"/>
        <v>370.50000000000006</v>
      </c>
      <c r="J396" s="53">
        <f t="shared" si="27"/>
        <v>0.20634920634920639</v>
      </c>
    </row>
    <row r="397" spans="1:10">
      <c r="A397" s="49">
        <v>7</v>
      </c>
      <c r="B397" s="50">
        <v>0.35</v>
      </c>
      <c r="C397" s="51">
        <v>43</v>
      </c>
      <c r="D397" s="51">
        <v>47.73</v>
      </c>
      <c r="E397" s="51">
        <v>301</v>
      </c>
      <c r="F397" s="51">
        <v>334.11</v>
      </c>
      <c r="G397" s="51">
        <f t="shared" si="24"/>
        <v>116.93849999999999</v>
      </c>
      <c r="H397" s="51">
        <f t="shared" si="25"/>
        <v>4.7299999999999969</v>
      </c>
      <c r="I397" s="51">
        <f t="shared" si="26"/>
        <v>33.109999999999978</v>
      </c>
      <c r="J397" s="50">
        <f t="shared" si="27"/>
        <v>9.9099099099099031E-2</v>
      </c>
    </row>
    <row r="398" spans="1:10">
      <c r="A398" s="52">
        <v>7</v>
      </c>
      <c r="B398" s="53">
        <v>0</v>
      </c>
      <c r="C398" s="54">
        <v>7</v>
      </c>
      <c r="D398" s="54">
        <v>8.33</v>
      </c>
      <c r="E398" s="54">
        <v>49</v>
      </c>
      <c r="F398" s="54">
        <v>58.31</v>
      </c>
      <c r="G398" s="54">
        <f t="shared" si="24"/>
        <v>0</v>
      </c>
      <c r="H398" s="54">
        <f t="shared" si="25"/>
        <v>1.33</v>
      </c>
      <c r="I398" s="54">
        <f t="shared" si="26"/>
        <v>9.31</v>
      </c>
      <c r="J398" s="53">
        <f t="shared" si="27"/>
        <v>0.1596638655462185</v>
      </c>
    </row>
    <row r="399" spans="1:10">
      <c r="A399" s="49">
        <v>8</v>
      </c>
      <c r="B399" s="50">
        <v>0.34</v>
      </c>
      <c r="C399" s="51">
        <v>12</v>
      </c>
      <c r="D399" s="51">
        <v>15.72</v>
      </c>
      <c r="E399" s="51">
        <v>96</v>
      </c>
      <c r="F399" s="51">
        <v>125.76</v>
      </c>
      <c r="G399" s="51">
        <f t="shared" si="24"/>
        <v>42.758400000000002</v>
      </c>
      <c r="H399" s="51">
        <f t="shared" si="25"/>
        <v>3.7200000000000006</v>
      </c>
      <c r="I399" s="51">
        <f t="shared" si="26"/>
        <v>29.760000000000005</v>
      </c>
      <c r="J399" s="50">
        <f t="shared" si="27"/>
        <v>0.23664122137404583</v>
      </c>
    </row>
    <row r="400" spans="1:10">
      <c r="A400" s="52">
        <v>2</v>
      </c>
      <c r="B400" s="53">
        <v>0.02</v>
      </c>
      <c r="C400" s="54">
        <v>138</v>
      </c>
      <c r="D400" s="54">
        <v>173.88</v>
      </c>
      <c r="E400" s="54">
        <v>276</v>
      </c>
      <c r="F400" s="54">
        <v>347.76</v>
      </c>
      <c r="G400" s="54">
        <f t="shared" si="24"/>
        <v>6.9551999999999996</v>
      </c>
      <c r="H400" s="54">
        <f t="shared" si="25"/>
        <v>35.879999999999995</v>
      </c>
      <c r="I400" s="54">
        <f t="shared" si="26"/>
        <v>71.759999999999991</v>
      </c>
      <c r="J400" s="53">
        <f t="shared" si="27"/>
        <v>0.20634920634920634</v>
      </c>
    </row>
    <row r="401" spans="1:10">
      <c r="A401" s="49">
        <v>2</v>
      </c>
      <c r="B401" s="50">
        <v>0.16</v>
      </c>
      <c r="C401" s="51">
        <v>37</v>
      </c>
      <c r="D401" s="51">
        <v>49.21</v>
      </c>
      <c r="E401" s="51">
        <v>74</v>
      </c>
      <c r="F401" s="51">
        <v>98.42</v>
      </c>
      <c r="G401" s="51">
        <f t="shared" si="24"/>
        <v>15.747200000000001</v>
      </c>
      <c r="H401" s="51">
        <f t="shared" si="25"/>
        <v>12.21</v>
      </c>
      <c r="I401" s="51">
        <f t="shared" si="26"/>
        <v>24.42</v>
      </c>
      <c r="J401" s="50">
        <f t="shared" si="27"/>
        <v>0.24812030075187971</v>
      </c>
    </row>
    <row r="402" spans="1:10">
      <c r="A402" s="52">
        <v>12</v>
      </c>
      <c r="B402" s="53">
        <v>0.23</v>
      </c>
      <c r="C402" s="54">
        <v>89</v>
      </c>
      <c r="D402" s="54">
        <v>117.48</v>
      </c>
      <c r="E402" s="54">
        <v>1068</v>
      </c>
      <c r="F402" s="54">
        <v>1409.76</v>
      </c>
      <c r="G402" s="54">
        <f t="shared" si="24"/>
        <v>324.2448</v>
      </c>
      <c r="H402" s="54">
        <f t="shared" si="25"/>
        <v>28.480000000000004</v>
      </c>
      <c r="I402" s="54">
        <f t="shared" si="26"/>
        <v>341.76000000000005</v>
      </c>
      <c r="J402" s="53">
        <f t="shared" si="27"/>
        <v>0.24242424242424246</v>
      </c>
    </row>
    <row r="403" spans="1:10">
      <c r="A403" s="49">
        <v>12</v>
      </c>
      <c r="B403" s="50">
        <v>0.05</v>
      </c>
      <c r="C403" s="51">
        <v>37</v>
      </c>
      <c r="D403" s="51">
        <v>41.81</v>
      </c>
      <c r="E403" s="51">
        <v>444</v>
      </c>
      <c r="F403" s="51">
        <v>501.72</v>
      </c>
      <c r="G403" s="51">
        <f t="shared" si="24"/>
        <v>25.086000000000002</v>
      </c>
      <c r="H403" s="51">
        <f t="shared" si="25"/>
        <v>4.8100000000000023</v>
      </c>
      <c r="I403" s="51">
        <f t="shared" si="26"/>
        <v>57.720000000000027</v>
      </c>
      <c r="J403" s="50">
        <f t="shared" si="27"/>
        <v>0.11504424778761067</v>
      </c>
    </row>
    <row r="404" spans="1:10">
      <c r="A404" s="52">
        <v>7</v>
      </c>
      <c r="B404" s="53">
        <v>0.4</v>
      </c>
      <c r="C404" s="54">
        <v>7</v>
      </c>
      <c r="D404" s="54">
        <v>8.33</v>
      </c>
      <c r="E404" s="54">
        <v>49</v>
      </c>
      <c r="F404" s="54">
        <v>58.31</v>
      </c>
      <c r="G404" s="54">
        <f t="shared" si="24"/>
        <v>23.324000000000002</v>
      </c>
      <c r="H404" s="54">
        <f t="shared" si="25"/>
        <v>1.33</v>
      </c>
      <c r="I404" s="54">
        <f t="shared" si="26"/>
        <v>9.31</v>
      </c>
      <c r="J404" s="53">
        <f t="shared" si="27"/>
        <v>0.1596638655462185</v>
      </c>
    </row>
    <row r="405" spans="1:10">
      <c r="A405" s="49">
        <v>9</v>
      </c>
      <c r="B405" s="50">
        <v>0.45</v>
      </c>
      <c r="C405" s="51">
        <v>95</v>
      </c>
      <c r="D405" s="51">
        <v>119.7</v>
      </c>
      <c r="E405" s="51">
        <v>855</v>
      </c>
      <c r="F405" s="51">
        <v>1077.3</v>
      </c>
      <c r="G405" s="51">
        <f t="shared" si="24"/>
        <v>484.78499999999997</v>
      </c>
      <c r="H405" s="51">
        <f t="shared" si="25"/>
        <v>24.700000000000003</v>
      </c>
      <c r="I405" s="51">
        <f t="shared" si="26"/>
        <v>222.3</v>
      </c>
      <c r="J405" s="50">
        <f t="shared" si="27"/>
        <v>0.20634920634920637</v>
      </c>
    </row>
    <row r="406" spans="1:10">
      <c r="A406" s="52">
        <v>2</v>
      </c>
      <c r="B406" s="53">
        <v>0.4</v>
      </c>
      <c r="C406" s="54">
        <v>44</v>
      </c>
      <c r="D406" s="54">
        <v>48.84</v>
      </c>
      <c r="E406" s="54">
        <v>88</v>
      </c>
      <c r="F406" s="54">
        <v>97.68</v>
      </c>
      <c r="G406" s="54">
        <f t="shared" si="24"/>
        <v>39.072000000000003</v>
      </c>
      <c r="H406" s="54">
        <f t="shared" si="25"/>
        <v>4.8400000000000034</v>
      </c>
      <c r="I406" s="54">
        <f t="shared" si="26"/>
        <v>9.6800000000000068</v>
      </c>
      <c r="J406" s="53">
        <f t="shared" si="27"/>
        <v>9.9099099099099155E-2</v>
      </c>
    </row>
    <row r="407" spans="1:10">
      <c r="A407" s="49">
        <v>8</v>
      </c>
      <c r="B407" s="50">
        <v>0.21</v>
      </c>
      <c r="C407" s="51">
        <v>138</v>
      </c>
      <c r="D407" s="51">
        <v>173.88</v>
      </c>
      <c r="E407" s="51">
        <v>1104</v>
      </c>
      <c r="F407" s="51">
        <v>1391.04</v>
      </c>
      <c r="G407" s="51">
        <f t="shared" si="24"/>
        <v>292.11840000000001</v>
      </c>
      <c r="H407" s="51">
        <f t="shared" si="25"/>
        <v>35.879999999999995</v>
      </c>
      <c r="I407" s="51">
        <f t="shared" si="26"/>
        <v>287.03999999999996</v>
      </c>
      <c r="J407" s="50">
        <f t="shared" si="27"/>
        <v>0.20634920634920634</v>
      </c>
    </row>
    <row r="408" spans="1:10">
      <c r="A408" s="52">
        <v>12</v>
      </c>
      <c r="B408" s="53">
        <v>0.53</v>
      </c>
      <c r="C408" s="54">
        <v>148</v>
      </c>
      <c r="D408" s="54">
        <v>164.28</v>
      </c>
      <c r="E408" s="54">
        <v>1776</v>
      </c>
      <c r="F408" s="54">
        <v>1971.36</v>
      </c>
      <c r="G408" s="54">
        <f t="shared" si="24"/>
        <v>1044.8208</v>
      </c>
      <c r="H408" s="54">
        <f t="shared" si="25"/>
        <v>16.28</v>
      </c>
      <c r="I408" s="54">
        <f t="shared" si="26"/>
        <v>195.36</v>
      </c>
      <c r="J408" s="53">
        <f t="shared" si="27"/>
        <v>9.9099099099099114E-2</v>
      </c>
    </row>
    <row r="409" spans="1:10">
      <c r="A409" s="49">
        <v>8</v>
      </c>
      <c r="B409" s="50">
        <v>0.17</v>
      </c>
      <c r="C409" s="51">
        <v>120</v>
      </c>
      <c r="D409" s="51">
        <v>162</v>
      </c>
      <c r="E409" s="51">
        <v>960</v>
      </c>
      <c r="F409" s="51">
        <v>1296</v>
      </c>
      <c r="G409" s="51">
        <f t="shared" si="24"/>
        <v>220.32000000000002</v>
      </c>
      <c r="H409" s="51">
        <f t="shared" si="25"/>
        <v>42</v>
      </c>
      <c r="I409" s="51">
        <f t="shared" si="26"/>
        <v>336</v>
      </c>
      <c r="J409" s="50">
        <f t="shared" si="27"/>
        <v>0.25925925925925924</v>
      </c>
    </row>
    <row r="410" spans="1:10">
      <c r="A410" s="52">
        <v>6</v>
      </c>
      <c r="B410" s="53">
        <v>0.2</v>
      </c>
      <c r="C410" s="54">
        <v>55</v>
      </c>
      <c r="D410" s="54">
        <v>58.3</v>
      </c>
      <c r="E410" s="54">
        <v>330</v>
      </c>
      <c r="F410" s="54">
        <v>349.8</v>
      </c>
      <c r="G410" s="54">
        <f t="shared" si="24"/>
        <v>69.960000000000008</v>
      </c>
      <c r="H410" s="54">
        <f t="shared" si="25"/>
        <v>3.2999999999999972</v>
      </c>
      <c r="I410" s="54">
        <f t="shared" si="26"/>
        <v>19.799999999999983</v>
      </c>
      <c r="J410" s="53">
        <f t="shared" si="27"/>
        <v>5.6603773584905613E-2</v>
      </c>
    </row>
    <row r="411" spans="1:10">
      <c r="A411" s="49">
        <v>2</v>
      </c>
      <c r="B411" s="50">
        <v>0.28000000000000003</v>
      </c>
      <c r="C411" s="51">
        <v>37</v>
      </c>
      <c r="D411" s="51">
        <v>49.21</v>
      </c>
      <c r="E411" s="51">
        <v>74</v>
      </c>
      <c r="F411" s="51">
        <v>98.42</v>
      </c>
      <c r="G411" s="51">
        <f t="shared" si="24"/>
        <v>27.557600000000004</v>
      </c>
      <c r="H411" s="51">
        <f t="shared" si="25"/>
        <v>12.21</v>
      </c>
      <c r="I411" s="51">
        <f t="shared" si="26"/>
        <v>24.42</v>
      </c>
      <c r="J411" s="50">
        <f t="shared" si="27"/>
        <v>0.24812030075187971</v>
      </c>
    </row>
    <row r="412" spans="1:10">
      <c r="A412" s="49">
        <v>1</v>
      </c>
      <c r="B412" s="50">
        <v>0.17</v>
      </c>
      <c r="C412" s="51">
        <v>48</v>
      </c>
      <c r="D412" s="51">
        <v>57.12</v>
      </c>
      <c r="E412" s="51">
        <v>48</v>
      </c>
      <c r="F412" s="51">
        <v>57.12</v>
      </c>
      <c r="G412" s="51">
        <f t="shared" si="24"/>
        <v>9.7103999999999999</v>
      </c>
      <c r="H412" s="51">
        <f t="shared" si="25"/>
        <v>9.1199999999999974</v>
      </c>
      <c r="I412" s="51">
        <f t="shared" si="26"/>
        <v>9.1199999999999974</v>
      </c>
      <c r="J412" s="50">
        <f t="shared" si="27"/>
        <v>0.15966386554621845</v>
      </c>
    </row>
    <row r="413" spans="1:10">
      <c r="A413" s="52">
        <v>14</v>
      </c>
      <c r="B413" s="53">
        <v>0.05</v>
      </c>
      <c r="C413" s="54">
        <v>75</v>
      </c>
      <c r="D413" s="54">
        <v>85.5</v>
      </c>
      <c r="E413" s="54">
        <v>1050</v>
      </c>
      <c r="F413" s="54">
        <v>1197</v>
      </c>
      <c r="G413" s="54">
        <f t="shared" si="24"/>
        <v>59.85</v>
      </c>
      <c r="H413" s="54">
        <f t="shared" si="25"/>
        <v>10.5</v>
      </c>
      <c r="I413" s="54">
        <f t="shared" si="26"/>
        <v>147</v>
      </c>
      <c r="J413" s="53">
        <f t="shared" si="27"/>
        <v>0.12280701754385964</v>
      </c>
    </row>
    <row r="414" spans="1:10">
      <c r="A414" s="52">
        <v>2</v>
      </c>
      <c r="B414" s="53">
        <v>0.26</v>
      </c>
      <c r="C414" s="54">
        <v>76</v>
      </c>
      <c r="D414" s="54">
        <v>82.08</v>
      </c>
      <c r="E414" s="54">
        <v>152</v>
      </c>
      <c r="F414" s="54">
        <v>164.16</v>
      </c>
      <c r="G414" s="54">
        <f t="shared" si="24"/>
        <v>42.681600000000003</v>
      </c>
      <c r="H414" s="54">
        <f t="shared" si="25"/>
        <v>6.0799999999999983</v>
      </c>
      <c r="I414" s="54">
        <f t="shared" si="26"/>
        <v>12.159999999999997</v>
      </c>
      <c r="J414" s="53">
        <f t="shared" si="27"/>
        <v>7.4074074074074056E-2</v>
      </c>
    </row>
    <row r="415" spans="1:10">
      <c r="A415" s="52">
        <v>13</v>
      </c>
      <c r="B415" s="53">
        <v>0.21</v>
      </c>
      <c r="C415" s="54">
        <v>71</v>
      </c>
      <c r="D415" s="54">
        <v>80.94</v>
      </c>
      <c r="E415" s="54">
        <v>923</v>
      </c>
      <c r="F415" s="54">
        <v>1052.22</v>
      </c>
      <c r="G415" s="54">
        <f t="shared" si="24"/>
        <v>220.96619999999999</v>
      </c>
      <c r="H415" s="54">
        <f t="shared" si="25"/>
        <v>9.9399999999999977</v>
      </c>
      <c r="I415" s="54">
        <f t="shared" si="26"/>
        <v>129.21999999999997</v>
      </c>
      <c r="J415" s="53">
        <f t="shared" si="27"/>
        <v>0.12280701754385961</v>
      </c>
    </row>
    <row r="416" spans="1:10">
      <c r="A416" s="49">
        <v>12</v>
      </c>
      <c r="B416" s="50">
        <v>0.42</v>
      </c>
      <c r="C416" s="51">
        <v>134</v>
      </c>
      <c r="D416" s="51">
        <v>156.78</v>
      </c>
      <c r="E416" s="51">
        <v>1608</v>
      </c>
      <c r="F416" s="51">
        <v>1881.36</v>
      </c>
      <c r="G416" s="51">
        <f t="shared" si="24"/>
        <v>790.17119999999989</v>
      </c>
      <c r="H416" s="51">
        <f t="shared" si="25"/>
        <v>22.78</v>
      </c>
      <c r="I416" s="51">
        <f t="shared" si="26"/>
        <v>273.36</v>
      </c>
      <c r="J416" s="50">
        <f t="shared" si="27"/>
        <v>0.14529914529914531</v>
      </c>
    </row>
    <row r="417" spans="1:10">
      <c r="A417" s="52">
        <v>1</v>
      </c>
      <c r="B417" s="53">
        <v>0.2</v>
      </c>
      <c r="C417" s="54">
        <v>18</v>
      </c>
      <c r="D417" s="54">
        <v>24.66</v>
      </c>
      <c r="E417" s="54">
        <v>18</v>
      </c>
      <c r="F417" s="54">
        <v>24.66</v>
      </c>
      <c r="G417" s="54">
        <f t="shared" si="24"/>
        <v>4.9320000000000004</v>
      </c>
      <c r="H417" s="54">
        <f t="shared" si="25"/>
        <v>6.66</v>
      </c>
      <c r="I417" s="54">
        <f t="shared" si="26"/>
        <v>6.66</v>
      </c>
      <c r="J417" s="53">
        <f t="shared" si="27"/>
        <v>0.27007299270072993</v>
      </c>
    </row>
    <row r="418" spans="1:10">
      <c r="A418" s="49">
        <v>10</v>
      </c>
      <c r="B418" s="50">
        <v>0.28000000000000003</v>
      </c>
      <c r="C418" s="51">
        <v>71</v>
      </c>
      <c r="D418" s="51">
        <v>80.94</v>
      </c>
      <c r="E418" s="51">
        <v>710</v>
      </c>
      <c r="F418" s="51">
        <v>809.4</v>
      </c>
      <c r="G418" s="51">
        <f t="shared" si="24"/>
        <v>226.63200000000001</v>
      </c>
      <c r="H418" s="51">
        <f t="shared" si="25"/>
        <v>9.9399999999999977</v>
      </c>
      <c r="I418" s="51">
        <f t="shared" si="26"/>
        <v>99.399999999999977</v>
      </c>
      <c r="J418" s="50">
        <f t="shared" si="27"/>
        <v>0.12280701754385963</v>
      </c>
    </row>
    <row r="419" spans="1:10">
      <c r="A419" s="49">
        <v>5</v>
      </c>
      <c r="B419" s="50">
        <v>0.21</v>
      </c>
      <c r="C419" s="51">
        <v>73</v>
      </c>
      <c r="D419" s="51">
        <v>94.17</v>
      </c>
      <c r="E419" s="51">
        <v>365</v>
      </c>
      <c r="F419" s="51">
        <v>470.85</v>
      </c>
      <c r="G419" s="51">
        <f t="shared" si="24"/>
        <v>98.878500000000003</v>
      </c>
      <c r="H419" s="51">
        <f t="shared" si="25"/>
        <v>21.17</v>
      </c>
      <c r="I419" s="51">
        <f t="shared" si="26"/>
        <v>105.85000000000001</v>
      </c>
      <c r="J419" s="50">
        <f t="shared" si="27"/>
        <v>0.22480620155038761</v>
      </c>
    </row>
    <row r="420" spans="1:10">
      <c r="A420" s="52">
        <v>9</v>
      </c>
      <c r="B420" s="53">
        <v>7.0000000000000007E-2</v>
      </c>
      <c r="C420" s="54">
        <v>13</v>
      </c>
      <c r="D420" s="54">
        <v>16.64</v>
      </c>
      <c r="E420" s="54">
        <v>117</v>
      </c>
      <c r="F420" s="54">
        <v>149.76</v>
      </c>
      <c r="G420" s="54">
        <f t="shared" si="24"/>
        <v>10.4832</v>
      </c>
      <c r="H420" s="54">
        <f t="shared" si="25"/>
        <v>3.6400000000000006</v>
      </c>
      <c r="I420" s="54">
        <f t="shared" si="26"/>
        <v>32.760000000000005</v>
      </c>
      <c r="J420" s="53">
        <f t="shared" si="27"/>
        <v>0.21875000000000006</v>
      </c>
    </row>
    <row r="421" spans="1:10">
      <c r="A421" s="49">
        <v>2</v>
      </c>
      <c r="B421" s="50">
        <v>0.35</v>
      </c>
      <c r="C421" s="51">
        <v>13</v>
      </c>
      <c r="D421" s="51">
        <v>16.64</v>
      </c>
      <c r="E421" s="51">
        <v>26</v>
      </c>
      <c r="F421" s="51">
        <v>33.28</v>
      </c>
      <c r="G421" s="51">
        <f t="shared" si="24"/>
        <v>11.648</v>
      </c>
      <c r="H421" s="51">
        <f t="shared" si="25"/>
        <v>3.6400000000000006</v>
      </c>
      <c r="I421" s="51">
        <f t="shared" si="26"/>
        <v>7.2800000000000011</v>
      </c>
      <c r="J421" s="50">
        <f t="shared" si="27"/>
        <v>0.21875000000000003</v>
      </c>
    </row>
    <row r="422" spans="1:10">
      <c r="A422" s="52">
        <v>12</v>
      </c>
      <c r="B422" s="53">
        <v>0.18</v>
      </c>
      <c r="C422" s="54">
        <v>89</v>
      </c>
      <c r="D422" s="54">
        <v>117.48</v>
      </c>
      <c r="E422" s="54">
        <v>1068</v>
      </c>
      <c r="F422" s="54">
        <v>1409.76</v>
      </c>
      <c r="G422" s="54">
        <f t="shared" si="24"/>
        <v>253.7568</v>
      </c>
      <c r="H422" s="54">
        <f t="shared" si="25"/>
        <v>28.480000000000004</v>
      </c>
      <c r="I422" s="54">
        <f t="shared" si="26"/>
        <v>341.76000000000005</v>
      </c>
      <c r="J422" s="53">
        <f t="shared" si="27"/>
        <v>0.24242424242424246</v>
      </c>
    </row>
    <row r="423" spans="1:10">
      <c r="A423" s="49">
        <v>11</v>
      </c>
      <c r="B423" s="50">
        <v>0.24</v>
      </c>
      <c r="C423" s="51">
        <v>126</v>
      </c>
      <c r="D423" s="51">
        <v>162.54</v>
      </c>
      <c r="E423" s="51">
        <v>1386</v>
      </c>
      <c r="F423" s="51">
        <v>1787.94</v>
      </c>
      <c r="G423" s="51">
        <f t="shared" si="24"/>
        <v>429.10559999999998</v>
      </c>
      <c r="H423" s="51">
        <f t="shared" si="25"/>
        <v>36.539999999999992</v>
      </c>
      <c r="I423" s="51">
        <f t="shared" si="26"/>
        <v>401.93999999999994</v>
      </c>
      <c r="J423" s="50">
        <f t="shared" si="27"/>
        <v>0.22480620155038755</v>
      </c>
    </row>
    <row r="424" spans="1:10">
      <c r="A424" s="52">
        <v>14</v>
      </c>
      <c r="B424" s="53">
        <v>0.44</v>
      </c>
      <c r="C424" s="54">
        <v>148</v>
      </c>
      <c r="D424" s="54">
        <v>201.28</v>
      </c>
      <c r="E424" s="54">
        <v>2072</v>
      </c>
      <c r="F424" s="54">
        <v>2817.92</v>
      </c>
      <c r="G424" s="54">
        <f t="shared" si="24"/>
        <v>1239.8848</v>
      </c>
      <c r="H424" s="54">
        <f t="shared" si="25"/>
        <v>53.28</v>
      </c>
      <c r="I424" s="54">
        <f t="shared" si="26"/>
        <v>745.92000000000007</v>
      </c>
      <c r="J424" s="53">
        <f t="shared" si="27"/>
        <v>0.26470588235294118</v>
      </c>
    </row>
    <row r="425" spans="1:10">
      <c r="A425" s="52">
        <v>7</v>
      </c>
      <c r="B425" s="53">
        <v>0.45</v>
      </c>
      <c r="C425" s="54">
        <v>12</v>
      </c>
      <c r="D425" s="54">
        <v>15.72</v>
      </c>
      <c r="E425" s="54">
        <v>84</v>
      </c>
      <c r="F425" s="54">
        <v>110.04</v>
      </c>
      <c r="G425" s="54">
        <f t="shared" si="24"/>
        <v>49.518000000000001</v>
      </c>
      <c r="H425" s="54">
        <f t="shared" si="25"/>
        <v>3.7200000000000006</v>
      </c>
      <c r="I425" s="54">
        <f t="shared" si="26"/>
        <v>26.040000000000006</v>
      </c>
      <c r="J425" s="53">
        <f t="shared" si="27"/>
        <v>0.23664122137404583</v>
      </c>
    </row>
    <row r="426" spans="1:10">
      <c r="A426" s="49">
        <v>10</v>
      </c>
      <c r="B426" s="50">
        <v>0.11</v>
      </c>
      <c r="C426" s="51">
        <v>44</v>
      </c>
      <c r="D426" s="51">
        <v>48.4</v>
      </c>
      <c r="E426" s="51">
        <v>440</v>
      </c>
      <c r="F426" s="51">
        <v>484</v>
      </c>
      <c r="G426" s="51">
        <f t="shared" si="24"/>
        <v>53.24</v>
      </c>
      <c r="H426" s="51">
        <f t="shared" si="25"/>
        <v>4.3999999999999986</v>
      </c>
      <c r="I426" s="51">
        <f t="shared" si="26"/>
        <v>43.999999999999986</v>
      </c>
      <c r="J426" s="50">
        <f t="shared" si="27"/>
        <v>9.0909090909090884E-2</v>
      </c>
    </row>
    <row r="427" spans="1:10">
      <c r="A427" s="52">
        <v>2</v>
      </c>
      <c r="B427" s="53">
        <v>0.14000000000000001</v>
      </c>
      <c r="C427" s="54">
        <v>148</v>
      </c>
      <c r="D427" s="54">
        <v>164.28</v>
      </c>
      <c r="E427" s="54">
        <v>296</v>
      </c>
      <c r="F427" s="54">
        <v>328.56</v>
      </c>
      <c r="G427" s="54">
        <f t="shared" si="24"/>
        <v>45.998400000000004</v>
      </c>
      <c r="H427" s="54">
        <f t="shared" si="25"/>
        <v>16.28</v>
      </c>
      <c r="I427" s="54">
        <f t="shared" si="26"/>
        <v>32.56</v>
      </c>
      <c r="J427" s="53">
        <f t="shared" si="27"/>
        <v>9.90990990990991E-2</v>
      </c>
    </row>
    <row r="428" spans="1:10">
      <c r="A428" s="49">
        <v>8</v>
      </c>
      <c r="B428" s="50">
        <v>0.26</v>
      </c>
      <c r="C428" s="51">
        <v>47</v>
      </c>
      <c r="D428" s="51">
        <v>53.11</v>
      </c>
      <c r="E428" s="51">
        <v>376</v>
      </c>
      <c r="F428" s="51">
        <v>424.88</v>
      </c>
      <c r="G428" s="51">
        <f t="shared" si="24"/>
        <v>110.4688</v>
      </c>
      <c r="H428" s="51">
        <f t="shared" si="25"/>
        <v>6.1099999999999994</v>
      </c>
      <c r="I428" s="51">
        <f t="shared" si="26"/>
        <v>48.879999999999995</v>
      </c>
      <c r="J428" s="50">
        <f t="shared" si="27"/>
        <v>0.1150442477876106</v>
      </c>
    </row>
    <row r="429" spans="1:10">
      <c r="A429" s="49">
        <v>3</v>
      </c>
      <c r="B429" s="50">
        <v>0.05</v>
      </c>
      <c r="C429" s="51">
        <v>43</v>
      </c>
      <c r="D429" s="51">
        <v>47.73</v>
      </c>
      <c r="E429" s="51">
        <v>129</v>
      </c>
      <c r="F429" s="51">
        <v>143.19</v>
      </c>
      <c r="G429" s="51">
        <f t="shared" si="24"/>
        <v>7.1595000000000004</v>
      </c>
      <c r="H429" s="51">
        <f t="shared" si="25"/>
        <v>4.7299999999999969</v>
      </c>
      <c r="I429" s="51">
        <f t="shared" si="26"/>
        <v>14.189999999999991</v>
      </c>
      <c r="J429" s="50">
        <f t="shared" si="27"/>
        <v>9.9099099099099031E-2</v>
      </c>
    </row>
    <row r="430" spans="1:10">
      <c r="A430" s="52">
        <v>13</v>
      </c>
      <c r="B430" s="53">
        <v>0.38</v>
      </c>
      <c r="C430" s="54">
        <v>141</v>
      </c>
      <c r="D430" s="54">
        <v>149.46</v>
      </c>
      <c r="E430" s="54">
        <v>1833</v>
      </c>
      <c r="F430" s="54">
        <v>1942.98</v>
      </c>
      <c r="G430" s="54">
        <f t="shared" si="24"/>
        <v>738.33240000000001</v>
      </c>
      <c r="H430" s="54">
        <f t="shared" si="25"/>
        <v>8.460000000000008</v>
      </c>
      <c r="I430" s="54">
        <f t="shared" si="26"/>
        <v>109.9800000000001</v>
      </c>
      <c r="J430" s="53">
        <f t="shared" si="27"/>
        <v>5.660377358490571E-2</v>
      </c>
    </row>
    <row r="431" spans="1:10">
      <c r="A431" s="49">
        <v>14</v>
      </c>
      <c r="B431" s="50">
        <v>0.14000000000000001</v>
      </c>
      <c r="C431" s="51">
        <v>95</v>
      </c>
      <c r="D431" s="51">
        <v>119.7</v>
      </c>
      <c r="E431" s="51">
        <v>1330</v>
      </c>
      <c r="F431" s="51">
        <v>1675.8</v>
      </c>
      <c r="G431" s="51">
        <f t="shared" si="24"/>
        <v>234.61200000000002</v>
      </c>
      <c r="H431" s="51">
        <f t="shared" si="25"/>
        <v>24.700000000000003</v>
      </c>
      <c r="I431" s="51">
        <f t="shared" si="26"/>
        <v>345.80000000000007</v>
      </c>
      <c r="J431" s="50">
        <f t="shared" si="27"/>
        <v>0.20634920634920639</v>
      </c>
    </row>
    <row r="432" spans="1:10">
      <c r="A432" s="52">
        <v>4</v>
      </c>
      <c r="B432" s="53">
        <v>0.03</v>
      </c>
      <c r="C432" s="54">
        <v>13</v>
      </c>
      <c r="D432" s="54">
        <v>16.64</v>
      </c>
      <c r="E432" s="54">
        <v>52</v>
      </c>
      <c r="F432" s="54">
        <v>66.56</v>
      </c>
      <c r="G432" s="54">
        <f t="shared" si="24"/>
        <v>1.9967999999999999</v>
      </c>
      <c r="H432" s="54">
        <f t="shared" si="25"/>
        <v>3.6400000000000006</v>
      </c>
      <c r="I432" s="54">
        <f t="shared" si="26"/>
        <v>14.560000000000002</v>
      </c>
      <c r="J432" s="53">
        <f t="shared" si="27"/>
        <v>0.21875000000000003</v>
      </c>
    </row>
    <row r="433" spans="1:10">
      <c r="A433" s="49">
        <v>11</v>
      </c>
      <c r="B433" s="50">
        <v>0.3</v>
      </c>
      <c r="C433" s="51">
        <v>76</v>
      </c>
      <c r="D433" s="51">
        <v>82.08</v>
      </c>
      <c r="E433" s="51">
        <v>836</v>
      </c>
      <c r="F433" s="51">
        <v>902.88</v>
      </c>
      <c r="G433" s="51">
        <f t="shared" si="24"/>
        <v>270.86399999999998</v>
      </c>
      <c r="H433" s="51">
        <f t="shared" si="25"/>
        <v>6.0799999999999983</v>
      </c>
      <c r="I433" s="51">
        <f t="shared" si="26"/>
        <v>66.879999999999981</v>
      </c>
      <c r="J433" s="50">
        <f t="shared" si="27"/>
        <v>7.4074074074074056E-2</v>
      </c>
    </row>
    <row r="434" spans="1:10">
      <c r="A434" s="52">
        <v>14</v>
      </c>
      <c r="B434" s="53">
        <v>0.31</v>
      </c>
      <c r="C434" s="54">
        <v>47</v>
      </c>
      <c r="D434" s="54">
        <v>53.11</v>
      </c>
      <c r="E434" s="54">
        <v>658</v>
      </c>
      <c r="F434" s="54">
        <v>743.54</v>
      </c>
      <c r="G434" s="54">
        <f t="shared" si="24"/>
        <v>230.4974</v>
      </c>
      <c r="H434" s="54">
        <f t="shared" si="25"/>
        <v>6.1099999999999994</v>
      </c>
      <c r="I434" s="54">
        <f t="shared" si="26"/>
        <v>85.539999999999992</v>
      </c>
      <c r="J434" s="53">
        <f t="shared" si="27"/>
        <v>0.11504424778761062</v>
      </c>
    </row>
    <row r="435" spans="1:10">
      <c r="A435" s="49">
        <v>5</v>
      </c>
      <c r="B435" s="50">
        <v>0.5</v>
      </c>
      <c r="C435" s="51">
        <v>133</v>
      </c>
      <c r="D435" s="51">
        <v>155.61000000000001</v>
      </c>
      <c r="E435" s="51">
        <v>665</v>
      </c>
      <c r="F435" s="51">
        <v>778.05000000000007</v>
      </c>
      <c r="G435" s="51">
        <f t="shared" si="24"/>
        <v>389.02500000000003</v>
      </c>
      <c r="H435" s="51">
        <f t="shared" si="25"/>
        <v>22.610000000000014</v>
      </c>
      <c r="I435" s="51">
        <f t="shared" si="26"/>
        <v>113.05000000000007</v>
      </c>
      <c r="J435" s="50">
        <f t="shared" si="27"/>
        <v>0.14529914529914537</v>
      </c>
    </row>
    <row r="436" spans="1:10">
      <c r="A436" s="49">
        <v>8</v>
      </c>
      <c r="B436" s="50">
        <v>0.27</v>
      </c>
      <c r="C436" s="51">
        <v>67</v>
      </c>
      <c r="D436" s="51">
        <v>85.76</v>
      </c>
      <c r="E436" s="51">
        <v>536</v>
      </c>
      <c r="F436" s="51">
        <v>686.08</v>
      </c>
      <c r="G436" s="51">
        <f t="shared" si="24"/>
        <v>185.24160000000003</v>
      </c>
      <c r="H436" s="51">
        <f t="shared" si="25"/>
        <v>18.760000000000005</v>
      </c>
      <c r="I436" s="51">
        <f t="shared" si="26"/>
        <v>150.08000000000004</v>
      </c>
      <c r="J436" s="50">
        <f t="shared" si="27"/>
        <v>0.21875000000000006</v>
      </c>
    </row>
    <row r="437" spans="1:10">
      <c r="A437" s="52">
        <v>13</v>
      </c>
      <c r="B437" s="53">
        <v>0.18</v>
      </c>
      <c r="C437" s="54">
        <v>150</v>
      </c>
      <c r="D437" s="54">
        <v>210</v>
      </c>
      <c r="E437" s="54">
        <v>1950</v>
      </c>
      <c r="F437" s="54">
        <v>2730</v>
      </c>
      <c r="G437" s="54">
        <f t="shared" si="24"/>
        <v>491.4</v>
      </c>
      <c r="H437" s="54">
        <f t="shared" si="25"/>
        <v>60</v>
      </c>
      <c r="I437" s="54">
        <f t="shared" si="26"/>
        <v>780</v>
      </c>
      <c r="J437" s="53">
        <f t="shared" si="27"/>
        <v>0.2857142857142857</v>
      </c>
    </row>
    <row r="438" spans="1:10">
      <c r="A438" s="52">
        <v>15</v>
      </c>
      <c r="B438" s="53">
        <v>0.32</v>
      </c>
      <c r="C438" s="54">
        <v>37</v>
      </c>
      <c r="D438" s="54">
        <v>42.55</v>
      </c>
      <c r="E438" s="54">
        <v>555</v>
      </c>
      <c r="F438" s="54">
        <v>638.25</v>
      </c>
      <c r="G438" s="54">
        <f t="shared" si="24"/>
        <v>204.24</v>
      </c>
      <c r="H438" s="54">
        <f t="shared" si="25"/>
        <v>5.5499999999999972</v>
      </c>
      <c r="I438" s="54">
        <f t="shared" si="26"/>
        <v>83.249999999999957</v>
      </c>
      <c r="J438" s="53">
        <f t="shared" si="27"/>
        <v>0.13043478260869559</v>
      </c>
    </row>
    <row r="439" spans="1:10">
      <c r="A439" s="52">
        <v>5</v>
      </c>
      <c r="B439" s="53">
        <v>0.47</v>
      </c>
      <c r="C439" s="54">
        <v>37</v>
      </c>
      <c r="D439" s="54">
        <v>42.55</v>
      </c>
      <c r="E439" s="54">
        <v>185</v>
      </c>
      <c r="F439" s="54">
        <v>212.75</v>
      </c>
      <c r="G439" s="54">
        <f t="shared" si="24"/>
        <v>99.992499999999993</v>
      </c>
      <c r="H439" s="54">
        <f t="shared" si="25"/>
        <v>5.5499999999999972</v>
      </c>
      <c r="I439" s="54">
        <f t="shared" si="26"/>
        <v>27.749999999999986</v>
      </c>
      <c r="J439" s="53">
        <f t="shared" si="27"/>
        <v>0.13043478260869559</v>
      </c>
    </row>
    <row r="440" spans="1:10">
      <c r="A440" s="49">
        <v>9</v>
      </c>
      <c r="B440" s="50">
        <v>0.13</v>
      </c>
      <c r="C440" s="51">
        <v>133</v>
      </c>
      <c r="D440" s="51">
        <v>155.61000000000001</v>
      </c>
      <c r="E440" s="51">
        <v>1197</v>
      </c>
      <c r="F440" s="51">
        <v>1400.49</v>
      </c>
      <c r="G440" s="51">
        <f t="shared" si="24"/>
        <v>182.06370000000001</v>
      </c>
      <c r="H440" s="51">
        <f t="shared" si="25"/>
        <v>22.610000000000014</v>
      </c>
      <c r="I440" s="51">
        <f t="shared" si="26"/>
        <v>203.49000000000012</v>
      </c>
      <c r="J440" s="50">
        <f t="shared" si="27"/>
        <v>0.14529914529914539</v>
      </c>
    </row>
    <row r="441" spans="1:10">
      <c r="A441" s="49">
        <v>5</v>
      </c>
      <c r="B441" s="50">
        <v>0.44</v>
      </c>
      <c r="C441" s="51">
        <v>7</v>
      </c>
      <c r="D441" s="51">
        <v>8.33</v>
      </c>
      <c r="E441" s="51">
        <v>35</v>
      </c>
      <c r="F441" s="51">
        <v>41.65</v>
      </c>
      <c r="G441" s="51">
        <f t="shared" si="24"/>
        <v>18.326000000000001</v>
      </c>
      <c r="H441" s="51">
        <f t="shared" si="25"/>
        <v>1.33</v>
      </c>
      <c r="I441" s="51">
        <f t="shared" si="26"/>
        <v>6.65</v>
      </c>
      <c r="J441" s="50">
        <f t="shared" si="27"/>
        <v>0.1596638655462185</v>
      </c>
    </row>
    <row r="442" spans="1:10">
      <c r="A442" s="49">
        <v>6</v>
      </c>
      <c r="B442" s="50">
        <v>0.5</v>
      </c>
      <c r="C442" s="51">
        <v>75</v>
      </c>
      <c r="D442" s="51">
        <v>85.5</v>
      </c>
      <c r="E442" s="51">
        <v>450</v>
      </c>
      <c r="F442" s="51">
        <v>513</v>
      </c>
      <c r="G442" s="51">
        <f t="shared" si="24"/>
        <v>256.5</v>
      </c>
      <c r="H442" s="51">
        <f t="shared" si="25"/>
        <v>10.5</v>
      </c>
      <c r="I442" s="51">
        <f t="shared" si="26"/>
        <v>63</v>
      </c>
      <c r="J442" s="50">
        <f t="shared" si="27"/>
        <v>0.12280701754385964</v>
      </c>
    </row>
    <row r="443" spans="1:10">
      <c r="A443" s="52">
        <v>6</v>
      </c>
      <c r="B443" s="53">
        <v>0.53</v>
      </c>
      <c r="C443" s="54">
        <v>67</v>
      </c>
      <c r="D443" s="54">
        <v>83.08</v>
      </c>
      <c r="E443" s="54">
        <v>402</v>
      </c>
      <c r="F443" s="54">
        <v>498.48</v>
      </c>
      <c r="G443" s="54">
        <f t="shared" si="24"/>
        <v>264.19440000000003</v>
      </c>
      <c r="H443" s="54">
        <f t="shared" si="25"/>
        <v>16.079999999999998</v>
      </c>
      <c r="I443" s="54">
        <f t="shared" si="26"/>
        <v>96.47999999999999</v>
      </c>
      <c r="J443" s="53">
        <f t="shared" si="27"/>
        <v>0.19354838709677416</v>
      </c>
    </row>
    <row r="444" spans="1:10">
      <c r="A444" s="52">
        <v>13</v>
      </c>
      <c r="B444" s="53">
        <v>0.14000000000000001</v>
      </c>
      <c r="C444" s="54">
        <v>12</v>
      </c>
      <c r="D444" s="54">
        <v>15.72</v>
      </c>
      <c r="E444" s="54">
        <v>156</v>
      </c>
      <c r="F444" s="54">
        <v>204.36</v>
      </c>
      <c r="G444" s="54">
        <f t="shared" si="24"/>
        <v>28.610400000000006</v>
      </c>
      <c r="H444" s="54">
        <f t="shared" si="25"/>
        <v>3.7200000000000006</v>
      </c>
      <c r="I444" s="54">
        <f t="shared" si="26"/>
        <v>48.360000000000007</v>
      </c>
      <c r="J444" s="53">
        <f t="shared" si="27"/>
        <v>0.23664122137404581</v>
      </c>
    </row>
    <row r="445" spans="1:10">
      <c r="A445" s="49">
        <v>1</v>
      </c>
      <c r="B445" s="50">
        <v>0.31</v>
      </c>
      <c r="C445" s="51">
        <v>105</v>
      </c>
      <c r="D445" s="51">
        <v>142.80000000000001</v>
      </c>
      <c r="E445" s="51">
        <v>105</v>
      </c>
      <c r="F445" s="51">
        <v>142.80000000000001</v>
      </c>
      <c r="G445" s="51">
        <f t="shared" si="24"/>
        <v>44.268000000000001</v>
      </c>
      <c r="H445" s="51">
        <f t="shared" si="25"/>
        <v>37.800000000000011</v>
      </c>
      <c r="I445" s="51">
        <f t="shared" si="26"/>
        <v>37.800000000000011</v>
      </c>
      <c r="J445" s="50">
        <f t="shared" si="27"/>
        <v>0.26470588235294124</v>
      </c>
    </row>
    <row r="446" spans="1:10">
      <c r="A446" s="52">
        <v>12</v>
      </c>
      <c r="B446" s="53">
        <v>0.27</v>
      </c>
      <c r="C446" s="54">
        <v>133</v>
      </c>
      <c r="D446" s="54">
        <v>155.61000000000001</v>
      </c>
      <c r="E446" s="54">
        <v>1596</v>
      </c>
      <c r="F446" s="54">
        <v>1867.32</v>
      </c>
      <c r="G446" s="54">
        <f t="shared" si="24"/>
        <v>504.1764</v>
      </c>
      <c r="H446" s="54">
        <f t="shared" si="25"/>
        <v>22.610000000000014</v>
      </c>
      <c r="I446" s="54">
        <f t="shared" si="26"/>
        <v>271.32000000000016</v>
      </c>
      <c r="J446" s="53">
        <f t="shared" si="27"/>
        <v>0.14529914529914539</v>
      </c>
    </row>
    <row r="447" spans="1:10">
      <c r="A447" s="52">
        <v>3</v>
      </c>
      <c r="B447" s="53">
        <v>0.28000000000000003</v>
      </c>
      <c r="C447" s="54">
        <v>71</v>
      </c>
      <c r="D447" s="54">
        <v>80.94</v>
      </c>
      <c r="E447" s="54">
        <v>213</v>
      </c>
      <c r="F447" s="54">
        <v>242.82</v>
      </c>
      <c r="G447" s="54">
        <f t="shared" si="24"/>
        <v>67.98960000000001</v>
      </c>
      <c r="H447" s="54">
        <f t="shared" si="25"/>
        <v>9.9399999999999977</v>
      </c>
      <c r="I447" s="54">
        <f t="shared" si="26"/>
        <v>29.819999999999993</v>
      </c>
      <c r="J447" s="53">
        <f t="shared" si="27"/>
        <v>0.12280701754385963</v>
      </c>
    </row>
    <row r="448" spans="1:10">
      <c r="A448" s="49">
        <v>9</v>
      </c>
      <c r="B448" s="50">
        <v>0.53</v>
      </c>
      <c r="C448" s="51">
        <v>138</v>
      </c>
      <c r="D448" s="51">
        <v>173.88</v>
      </c>
      <c r="E448" s="51">
        <v>1242</v>
      </c>
      <c r="F448" s="51">
        <v>1564.92</v>
      </c>
      <c r="G448" s="51">
        <f t="shared" si="24"/>
        <v>829.40760000000012</v>
      </c>
      <c r="H448" s="51">
        <f t="shared" si="25"/>
        <v>35.879999999999995</v>
      </c>
      <c r="I448" s="51">
        <f t="shared" si="26"/>
        <v>322.91999999999996</v>
      </c>
      <c r="J448" s="50">
        <f t="shared" si="27"/>
        <v>0.20634920634920631</v>
      </c>
    </row>
    <row r="449" spans="1:10">
      <c r="A449" s="49">
        <v>15</v>
      </c>
      <c r="B449" s="50">
        <v>0.42</v>
      </c>
      <c r="C449" s="51">
        <v>5</v>
      </c>
      <c r="D449" s="51">
        <v>6.7</v>
      </c>
      <c r="E449" s="51">
        <v>75</v>
      </c>
      <c r="F449" s="51">
        <v>100.5</v>
      </c>
      <c r="G449" s="51">
        <f t="shared" si="24"/>
        <v>42.21</v>
      </c>
      <c r="H449" s="51">
        <f t="shared" si="25"/>
        <v>1.7000000000000002</v>
      </c>
      <c r="I449" s="51">
        <f t="shared" si="26"/>
        <v>25.500000000000004</v>
      </c>
      <c r="J449" s="50">
        <f t="shared" si="27"/>
        <v>0.2537313432835821</v>
      </c>
    </row>
    <row r="450" spans="1:10">
      <c r="A450" s="52">
        <v>4</v>
      </c>
      <c r="B450" s="53">
        <v>0.03</v>
      </c>
      <c r="C450" s="54">
        <v>72</v>
      </c>
      <c r="D450" s="54">
        <v>79.92</v>
      </c>
      <c r="E450" s="54">
        <v>288</v>
      </c>
      <c r="F450" s="54">
        <v>319.68</v>
      </c>
      <c r="G450" s="54">
        <f t="shared" ref="G450:G513" si="28">B450*F450</f>
        <v>9.5904000000000007</v>
      </c>
      <c r="H450" s="54">
        <f t="shared" ref="H450:H513" si="29">D450-C450</f>
        <v>7.9200000000000017</v>
      </c>
      <c r="I450" s="54">
        <f t="shared" ref="I450:I513" si="30">H450*A450</f>
        <v>31.680000000000007</v>
      </c>
      <c r="J450" s="53">
        <f t="shared" ref="J450:J513" si="31">IFERROR(I450/F450,0)</f>
        <v>9.9099099099099114E-2</v>
      </c>
    </row>
    <row r="451" spans="1:10">
      <c r="A451" s="49">
        <v>3</v>
      </c>
      <c r="B451" s="50">
        <v>0.39</v>
      </c>
      <c r="C451" s="51">
        <v>47</v>
      </c>
      <c r="D451" s="51">
        <v>53.11</v>
      </c>
      <c r="E451" s="51">
        <v>141</v>
      </c>
      <c r="F451" s="51">
        <v>159.33000000000001</v>
      </c>
      <c r="G451" s="51">
        <f t="shared" si="28"/>
        <v>62.138700000000007</v>
      </c>
      <c r="H451" s="51">
        <f t="shared" si="29"/>
        <v>6.1099999999999994</v>
      </c>
      <c r="I451" s="51">
        <f t="shared" si="30"/>
        <v>18.329999999999998</v>
      </c>
      <c r="J451" s="50">
        <f t="shared" si="31"/>
        <v>0.1150442477876106</v>
      </c>
    </row>
    <row r="452" spans="1:10">
      <c r="A452" s="52">
        <v>15</v>
      </c>
      <c r="B452" s="53">
        <v>0.33</v>
      </c>
      <c r="C452" s="54">
        <v>67</v>
      </c>
      <c r="D452" s="54">
        <v>85.76</v>
      </c>
      <c r="E452" s="54">
        <v>1005</v>
      </c>
      <c r="F452" s="54">
        <v>1286.4000000000001</v>
      </c>
      <c r="G452" s="54">
        <f t="shared" si="28"/>
        <v>424.51200000000006</v>
      </c>
      <c r="H452" s="54">
        <f t="shared" si="29"/>
        <v>18.760000000000005</v>
      </c>
      <c r="I452" s="54">
        <f t="shared" si="30"/>
        <v>281.40000000000009</v>
      </c>
      <c r="J452" s="53">
        <f t="shared" si="31"/>
        <v>0.21875000000000006</v>
      </c>
    </row>
    <row r="453" spans="1:10">
      <c r="A453" s="49">
        <v>14</v>
      </c>
      <c r="B453" s="50">
        <v>0.28000000000000003</v>
      </c>
      <c r="C453" s="51">
        <v>18</v>
      </c>
      <c r="D453" s="51">
        <v>24.66</v>
      </c>
      <c r="E453" s="51">
        <v>252</v>
      </c>
      <c r="F453" s="51">
        <v>345.24</v>
      </c>
      <c r="G453" s="51">
        <f t="shared" si="28"/>
        <v>96.667200000000008</v>
      </c>
      <c r="H453" s="51">
        <f t="shared" si="29"/>
        <v>6.66</v>
      </c>
      <c r="I453" s="51">
        <f t="shared" si="30"/>
        <v>93.240000000000009</v>
      </c>
      <c r="J453" s="50">
        <f t="shared" si="31"/>
        <v>0.27007299270072993</v>
      </c>
    </row>
    <row r="454" spans="1:10">
      <c r="A454" s="52">
        <v>8</v>
      </c>
      <c r="B454" s="53">
        <v>0.54</v>
      </c>
      <c r="C454" s="54">
        <v>95</v>
      </c>
      <c r="D454" s="54">
        <v>119.7</v>
      </c>
      <c r="E454" s="54">
        <v>760</v>
      </c>
      <c r="F454" s="54">
        <v>957.6</v>
      </c>
      <c r="G454" s="54">
        <f t="shared" si="28"/>
        <v>517.10400000000004</v>
      </c>
      <c r="H454" s="54">
        <f t="shared" si="29"/>
        <v>24.700000000000003</v>
      </c>
      <c r="I454" s="54">
        <f t="shared" si="30"/>
        <v>197.60000000000002</v>
      </c>
      <c r="J454" s="53">
        <f t="shared" si="31"/>
        <v>0.20634920634920637</v>
      </c>
    </row>
    <row r="455" spans="1:10">
      <c r="A455" s="52">
        <v>10</v>
      </c>
      <c r="B455" s="53">
        <v>0.35</v>
      </c>
      <c r="C455" s="54">
        <v>98</v>
      </c>
      <c r="D455" s="54">
        <v>103.88</v>
      </c>
      <c r="E455" s="54">
        <v>980</v>
      </c>
      <c r="F455" s="54">
        <v>1038.8</v>
      </c>
      <c r="G455" s="54">
        <f t="shared" si="28"/>
        <v>363.58</v>
      </c>
      <c r="H455" s="54">
        <f t="shared" si="29"/>
        <v>5.8799999999999955</v>
      </c>
      <c r="I455" s="54">
        <f t="shared" si="30"/>
        <v>58.799999999999955</v>
      </c>
      <c r="J455" s="53">
        <f t="shared" si="31"/>
        <v>5.660377358490562E-2</v>
      </c>
    </row>
    <row r="456" spans="1:10">
      <c r="A456" s="49">
        <v>6</v>
      </c>
      <c r="B456" s="50">
        <v>0.45</v>
      </c>
      <c r="C456" s="51">
        <v>95</v>
      </c>
      <c r="D456" s="51">
        <v>119.7</v>
      </c>
      <c r="E456" s="51">
        <v>570</v>
      </c>
      <c r="F456" s="51">
        <v>718.2</v>
      </c>
      <c r="G456" s="51">
        <f t="shared" si="28"/>
        <v>323.19000000000005</v>
      </c>
      <c r="H456" s="51">
        <f t="shared" si="29"/>
        <v>24.700000000000003</v>
      </c>
      <c r="I456" s="51">
        <f t="shared" si="30"/>
        <v>148.20000000000002</v>
      </c>
      <c r="J456" s="50">
        <f t="shared" si="31"/>
        <v>0.20634920634920637</v>
      </c>
    </row>
    <row r="457" spans="1:10">
      <c r="A457" s="52">
        <v>5</v>
      </c>
      <c r="B457" s="53">
        <v>0.12</v>
      </c>
      <c r="C457" s="54">
        <v>18</v>
      </c>
      <c r="D457" s="54">
        <v>24.66</v>
      </c>
      <c r="E457" s="54">
        <v>90</v>
      </c>
      <c r="F457" s="54">
        <v>123.3</v>
      </c>
      <c r="G457" s="54">
        <f t="shared" si="28"/>
        <v>14.795999999999999</v>
      </c>
      <c r="H457" s="54">
        <f t="shared" si="29"/>
        <v>6.66</v>
      </c>
      <c r="I457" s="54">
        <f t="shared" si="30"/>
        <v>33.299999999999997</v>
      </c>
      <c r="J457" s="53">
        <f t="shared" si="31"/>
        <v>0.27007299270072993</v>
      </c>
    </row>
    <row r="458" spans="1:10">
      <c r="A458" s="49">
        <v>14</v>
      </c>
      <c r="B458" s="50">
        <v>0.31</v>
      </c>
      <c r="C458" s="51">
        <v>37</v>
      </c>
      <c r="D458" s="51">
        <v>49.21</v>
      </c>
      <c r="E458" s="51">
        <v>518</v>
      </c>
      <c r="F458" s="51">
        <v>688.94</v>
      </c>
      <c r="G458" s="51">
        <f t="shared" si="28"/>
        <v>213.57140000000001</v>
      </c>
      <c r="H458" s="51">
        <f t="shared" si="29"/>
        <v>12.21</v>
      </c>
      <c r="I458" s="51">
        <f t="shared" si="30"/>
        <v>170.94</v>
      </c>
      <c r="J458" s="50">
        <f t="shared" si="31"/>
        <v>0.24812030075187969</v>
      </c>
    </row>
    <row r="459" spans="1:10">
      <c r="A459" s="49">
        <v>12</v>
      </c>
      <c r="B459" s="50">
        <v>0.28000000000000003</v>
      </c>
      <c r="C459" s="51">
        <v>67</v>
      </c>
      <c r="D459" s="51">
        <v>83.08</v>
      </c>
      <c r="E459" s="51">
        <v>804</v>
      </c>
      <c r="F459" s="51">
        <v>996.96</v>
      </c>
      <c r="G459" s="51">
        <f t="shared" si="28"/>
        <v>279.14880000000005</v>
      </c>
      <c r="H459" s="51">
        <f t="shared" si="29"/>
        <v>16.079999999999998</v>
      </c>
      <c r="I459" s="51">
        <f t="shared" si="30"/>
        <v>192.95999999999998</v>
      </c>
      <c r="J459" s="50">
        <f t="shared" si="31"/>
        <v>0.19354838709677416</v>
      </c>
    </row>
    <row r="460" spans="1:10">
      <c r="A460" s="52">
        <v>12</v>
      </c>
      <c r="B460" s="53">
        <v>0.03</v>
      </c>
      <c r="C460" s="54">
        <v>73</v>
      </c>
      <c r="D460" s="54">
        <v>94.17</v>
      </c>
      <c r="E460" s="54">
        <v>876</v>
      </c>
      <c r="F460" s="54">
        <v>1130.04</v>
      </c>
      <c r="G460" s="54">
        <f t="shared" si="28"/>
        <v>33.901199999999996</v>
      </c>
      <c r="H460" s="54">
        <f t="shared" si="29"/>
        <v>21.17</v>
      </c>
      <c r="I460" s="54">
        <f t="shared" si="30"/>
        <v>254.04000000000002</v>
      </c>
      <c r="J460" s="53">
        <f t="shared" si="31"/>
        <v>0.22480620155038764</v>
      </c>
    </row>
    <row r="461" spans="1:10">
      <c r="A461" s="52">
        <v>8</v>
      </c>
      <c r="B461" s="53">
        <v>0.1</v>
      </c>
      <c r="C461" s="54">
        <v>89</v>
      </c>
      <c r="D461" s="54">
        <v>117.48</v>
      </c>
      <c r="E461" s="54">
        <v>712</v>
      </c>
      <c r="F461" s="54">
        <v>939.84</v>
      </c>
      <c r="G461" s="54">
        <f t="shared" si="28"/>
        <v>93.984000000000009</v>
      </c>
      <c r="H461" s="54">
        <f t="shared" si="29"/>
        <v>28.480000000000004</v>
      </c>
      <c r="I461" s="54">
        <f t="shared" si="30"/>
        <v>227.84000000000003</v>
      </c>
      <c r="J461" s="53">
        <f t="shared" si="31"/>
        <v>0.24242424242424246</v>
      </c>
    </row>
    <row r="462" spans="1:10">
      <c r="A462" s="49">
        <v>14</v>
      </c>
      <c r="B462" s="50">
        <v>0.48</v>
      </c>
      <c r="C462" s="51">
        <v>89</v>
      </c>
      <c r="D462" s="51">
        <v>117.48</v>
      </c>
      <c r="E462" s="51">
        <v>1246</v>
      </c>
      <c r="F462" s="51">
        <v>1644.72</v>
      </c>
      <c r="G462" s="51">
        <f t="shared" si="28"/>
        <v>789.46559999999999</v>
      </c>
      <c r="H462" s="51">
        <f t="shared" si="29"/>
        <v>28.480000000000004</v>
      </c>
      <c r="I462" s="51">
        <f t="shared" si="30"/>
        <v>398.72</v>
      </c>
      <c r="J462" s="50">
        <f t="shared" si="31"/>
        <v>0.24242424242424243</v>
      </c>
    </row>
    <row r="463" spans="1:10">
      <c r="A463" s="49">
        <v>3</v>
      </c>
      <c r="B463" s="50">
        <v>0.25</v>
      </c>
      <c r="C463" s="51">
        <v>72</v>
      </c>
      <c r="D463" s="51">
        <v>79.92</v>
      </c>
      <c r="E463" s="51">
        <v>216</v>
      </c>
      <c r="F463" s="51">
        <v>239.76</v>
      </c>
      <c r="G463" s="51">
        <f t="shared" si="28"/>
        <v>59.94</v>
      </c>
      <c r="H463" s="51">
        <f t="shared" si="29"/>
        <v>7.9200000000000017</v>
      </c>
      <c r="I463" s="51">
        <f t="shared" si="30"/>
        <v>23.760000000000005</v>
      </c>
      <c r="J463" s="50">
        <f t="shared" si="31"/>
        <v>9.9099099099099128E-2</v>
      </c>
    </row>
    <row r="464" spans="1:10">
      <c r="A464" s="49">
        <v>4</v>
      </c>
      <c r="B464" s="50">
        <v>0.32</v>
      </c>
      <c r="C464" s="51">
        <v>90</v>
      </c>
      <c r="D464" s="51">
        <v>96.3</v>
      </c>
      <c r="E464" s="51">
        <v>360</v>
      </c>
      <c r="F464" s="51">
        <v>385.2</v>
      </c>
      <c r="G464" s="51">
        <f t="shared" si="28"/>
        <v>123.264</v>
      </c>
      <c r="H464" s="51">
        <f t="shared" si="29"/>
        <v>6.2999999999999972</v>
      </c>
      <c r="I464" s="51">
        <f t="shared" si="30"/>
        <v>25.199999999999989</v>
      </c>
      <c r="J464" s="50">
        <f t="shared" si="31"/>
        <v>6.5420560747663517E-2</v>
      </c>
    </row>
    <row r="465" spans="1:10">
      <c r="A465" s="52">
        <v>9</v>
      </c>
      <c r="B465" s="53">
        <v>0.12</v>
      </c>
      <c r="C465" s="54">
        <v>76</v>
      </c>
      <c r="D465" s="54">
        <v>82.08</v>
      </c>
      <c r="E465" s="54">
        <v>684</v>
      </c>
      <c r="F465" s="54">
        <v>738.72</v>
      </c>
      <c r="G465" s="54">
        <f t="shared" si="28"/>
        <v>88.6464</v>
      </c>
      <c r="H465" s="54">
        <f t="shared" si="29"/>
        <v>6.0799999999999983</v>
      </c>
      <c r="I465" s="54">
        <f t="shared" si="30"/>
        <v>54.719999999999985</v>
      </c>
      <c r="J465" s="53">
        <f t="shared" si="31"/>
        <v>7.4074074074074056E-2</v>
      </c>
    </row>
    <row r="466" spans="1:10">
      <c r="A466" s="52">
        <v>13</v>
      </c>
      <c r="B466" s="53">
        <v>0.2</v>
      </c>
      <c r="C466" s="54">
        <v>55</v>
      </c>
      <c r="D466" s="54">
        <v>58.3</v>
      </c>
      <c r="E466" s="54">
        <v>715</v>
      </c>
      <c r="F466" s="54">
        <v>757.9</v>
      </c>
      <c r="G466" s="54">
        <f t="shared" si="28"/>
        <v>151.58000000000001</v>
      </c>
      <c r="H466" s="54">
        <f t="shared" si="29"/>
        <v>3.2999999999999972</v>
      </c>
      <c r="I466" s="54">
        <f t="shared" si="30"/>
        <v>42.899999999999963</v>
      </c>
      <c r="J466" s="53">
        <f t="shared" si="31"/>
        <v>5.6603773584905613E-2</v>
      </c>
    </row>
    <row r="467" spans="1:10">
      <c r="A467" s="49">
        <v>5</v>
      </c>
      <c r="B467" s="50">
        <v>0.42</v>
      </c>
      <c r="C467" s="51">
        <v>44</v>
      </c>
      <c r="D467" s="51">
        <v>48.4</v>
      </c>
      <c r="E467" s="51">
        <v>220</v>
      </c>
      <c r="F467" s="51">
        <v>242</v>
      </c>
      <c r="G467" s="51">
        <f t="shared" si="28"/>
        <v>101.64</v>
      </c>
      <c r="H467" s="51">
        <f t="shared" si="29"/>
        <v>4.3999999999999986</v>
      </c>
      <c r="I467" s="51">
        <f t="shared" si="30"/>
        <v>21.999999999999993</v>
      </c>
      <c r="J467" s="50">
        <f t="shared" si="31"/>
        <v>9.0909090909090884E-2</v>
      </c>
    </row>
    <row r="468" spans="1:10">
      <c r="A468" s="52">
        <v>15</v>
      </c>
      <c r="B468" s="53">
        <v>0.13</v>
      </c>
      <c r="C468" s="54">
        <v>43</v>
      </c>
      <c r="D468" s="54">
        <v>47.73</v>
      </c>
      <c r="E468" s="54">
        <v>645</v>
      </c>
      <c r="F468" s="54">
        <v>715.95</v>
      </c>
      <c r="G468" s="54">
        <f t="shared" si="28"/>
        <v>93.07350000000001</v>
      </c>
      <c r="H468" s="54">
        <f t="shared" si="29"/>
        <v>4.7299999999999969</v>
      </c>
      <c r="I468" s="54">
        <f t="shared" si="30"/>
        <v>70.94999999999996</v>
      </c>
      <c r="J468" s="53">
        <f t="shared" si="31"/>
        <v>9.9099099099099031E-2</v>
      </c>
    </row>
    <row r="469" spans="1:10">
      <c r="A469" s="49">
        <v>1</v>
      </c>
      <c r="B469" s="50">
        <v>0.27</v>
      </c>
      <c r="C469" s="51">
        <v>5</v>
      </c>
      <c r="D469" s="51">
        <v>6.7</v>
      </c>
      <c r="E469" s="51">
        <v>5</v>
      </c>
      <c r="F469" s="51">
        <v>6.7</v>
      </c>
      <c r="G469" s="51">
        <f t="shared" si="28"/>
        <v>1.8090000000000002</v>
      </c>
      <c r="H469" s="51">
        <f t="shared" si="29"/>
        <v>1.7000000000000002</v>
      </c>
      <c r="I469" s="51">
        <f t="shared" si="30"/>
        <v>1.7000000000000002</v>
      </c>
      <c r="J469" s="50">
        <f t="shared" si="31"/>
        <v>0.2537313432835821</v>
      </c>
    </row>
    <row r="470" spans="1:10">
      <c r="A470" s="52">
        <v>14</v>
      </c>
      <c r="B470" s="53">
        <v>0.13</v>
      </c>
      <c r="C470" s="54">
        <v>72</v>
      </c>
      <c r="D470" s="54">
        <v>79.92</v>
      </c>
      <c r="E470" s="54">
        <v>1008</v>
      </c>
      <c r="F470" s="54">
        <v>1118.8800000000001</v>
      </c>
      <c r="G470" s="54">
        <f t="shared" si="28"/>
        <v>145.45440000000002</v>
      </c>
      <c r="H470" s="54">
        <f t="shared" si="29"/>
        <v>7.9200000000000017</v>
      </c>
      <c r="I470" s="54">
        <f t="shared" si="30"/>
        <v>110.88000000000002</v>
      </c>
      <c r="J470" s="53">
        <f t="shared" si="31"/>
        <v>9.9099099099099114E-2</v>
      </c>
    </row>
    <row r="471" spans="1:10">
      <c r="A471" s="52">
        <v>12</v>
      </c>
      <c r="B471" s="53">
        <v>0.18</v>
      </c>
      <c r="C471" s="54">
        <v>76</v>
      </c>
      <c r="D471" s="54">
        <v>82.08</v>
      </c>
      <c r="E471" s="54">
        <v>912</v>
      </c>
      <c r="F471" s="54">
        <v>984.96</v>
      </c>
      <c r="G471" s="54">
        <f t="shared" si="28"/>
        <v>177.2928</v>
      </c>
      <c r="H471" s="54">
        <f t="shared" si="29"/>
        <v>6.0799999999999983</v>
      </c>
      <c r="I471" s="54">
        <f t="shared" si="30"/>
        <v>72.95999999999998</v>
      </c>
      <c r="J471" s="53">
        <f t="shared" si="31"/>
        <v>7.4074074074074056E-2</v>
      </c>
    </row>
    <row r="472" spans="1:10">
      <c r="A472" s="49">
        <v>9</v>
      </c>
      <c r="B472" s="50">
        <v>0.51</v>
      </c>
      <c r="C472" s="51">
        <v>150</v>
      </c>
      <c r="D472" s="51">
        <v>210</v>
      </c>
      <c r="E472" s="51">
        <v>1350</v>
      </c>
      <c r="F472" s="51">
        <v>1890</v>
      </c>
      <c r="G472" s="51">
        <f t="shared" si="28"/>
        <v>963.9</v>
      </c>
      <c r="H472" s="51">
        <f t="shared" si="29"/>
        <v>60</v>
      </c>
      <c r="I472" s="51">
        <f t="shared" si="30"/>
        <v>540</v>
      </c>
      <c r="J472" s="50">
        <f t="shared" si="31"/>
        <v>0.2857142857142857</v>
      </c>
    </row>
    <row r="473" spans="1:10">
      <c r="A473" s="49">
        <v>10</v>
      </c>
      <c r="B473" s="50">
        <v>0.4</v>
      </c>
      <c r="C473" s="51">
        <v>83</v>
      </c>
      <c r="D473" s="51">
        <v>94.62</v>
      </c>
      <c r="E473" s="51">
        <v>830</v>
      </c>
      <c r="F473" s="51">
        <v>946.2</v>
      </c>
      <c r="G473" s="51">
        <f t="shared" si="28"/>
        <v>378.48</v>
      </c>
      <c r="H473" s="51">
        <f t="shared" si="29"/>
        <v>11.620000000000005</v>
      </c>
      <c r="I473" s="51">
        <f t="shared" si="30"/>
        <v>116.20000000000005</v>
      </c>
      <c r="J473" s="50">
        <f t="shared" si="31"/>
        <v>0.1228070175438597</v>
      </c>
    </row>
    <row r="474" spans="1:10">
      <c r="A474" s="52">
        <v>15</v>
      </c>
      <c r="B474" s="53">
        <v>0.33</v>
      </c>
      <c r="C474" s="54">
        <v>105</v>
      </c>
      <c r="D474" s="54">
        <v>142.80000000000001</v>
      </c>
      <c r="E474" s="54">
        <v>1575</v>
      </c>
      <c r="F474" s="54">
        <v>2142</v>
      </c>
      <c r="G474" s="54">
        <f t="shared" si="28"/>
        <v>706.86</v>
      </c>
      <c r="H474" s="54">
        <f t="shared" si="29"/>
        <v>37.800000000000011</v>
      </c>
      <c r="I474" s="54">
        <f t="shared" si="30"/>
        <v>567.00000000000023</v>
      </c>
      <c r="J474" s="53">
        <f t="shared" si="31"/>
        <v>0.26470588235294129</v>
      </c>
    </row>
    <row r="475" spans="1:10">
      <c r="A475" s="49">
        <v>15</v>
      </c>
      <c r="B475" s="50">
        <v>0.47</v>
      </c>
      <c r="C475" s="51">
        <v>76</v>
      </c>
      <c r="D475" s="51">
        <v>82.08</v>
      </c>
      <c r="E475" s="51">
        <v>1140</v>
      </c>
      <c r="F475" s="51">
        <v>1231.2</v>
      </c>
      <c r="G475" s="51">
        <f t="shared" si="28"/>
        <v>578.66399999999999</v>
      </c>
      <c r="H475" s="51">
        <f t="shared" si="29"/>
        <v>6.0799999999999983</v>
      </c>
      <c r="I475" s="51">
        <f t="shared" si="30"/>
        <v>91.199999999999974</v>
      </c>
      <c r="J475" s="50">
        <f t="shared" si="31"/>
        <v>7.4074074074074056E-2</v>
      </c>
    </row>
    <row r="476" spans="1:10">
      <c r="A476" s="52">
        <v>10</v>
      </c>
      <c r="B476" s="53">
        <v>0.35</v>
      </c>
      <c r="C476" s="54">
        <v>12</v>
      </c>
      <c r="D476" s="54">
        <v>15.72</v>
      </c>
      <c r="E476" s="54">
        <v>120</v>
      </c>
      <c r="F476" s="54">
        <v>157.19999999999999</v>
      </c>
      <c r="G476" s="54">
        <f t="shared" si="28"/>
        <v>55.019999999999996</v>
      </c>
      <c r="H476" s="54">
        <f t="shared" si="29"/>
        <v>3.7200000000000006</v>
      </c>
      <c r="I476" s="54">
        <f t="shared" si="30"/>
        <v>37.200000000000003</v>
      </c>
      <c r="J476" s="53">
        <f t="shared" si="31"/>
        <v>0.23664122137404583</v>
      </c>
    </row>
    <row r="477" spans="1:10">
      <c r="A477" s="49">
        <v>3</v>
      </c>
      <c r="B477" s="50">
        <v>0.03</v>
      </c>
      <c r="C477" s="51">
        <v>90</v>
      </c>
      <c r="D477" s="51">
        <v>96.3</v>
      </c>
      <c r="E477" s="51">
        <v>270</v>
      </c>
      <c r="F477" s="51">
        <v>288.89999999999998</v>
      </c>
      <c r="G477" s="51">
        <f t="shared" si="28"/>
        <v>8.6669999999999998</v>
      </c>
      <c r="H477" s="51">
        <f t="shared" si="29"/>
        <v>6.2999999999999972</v>
      </c>
      <c r="I477" s="51">
        <f t="shared" si="30"/>
        <v>18.899999999999991</v>
      </c>
      <c r="J477" s="50">
        <f t="shared" si="31"/>
        <v>6.5420560747663531E-2</v>
      </c>
    </row>
    <row r="478" spans="1:10">
      <c r="A478" s="52">
        <v>14</v>
      </c>
      <c r="B478" s="53">
        <v>0.14000000000000001</v>
      </c>
      <c r="C478" s="54">
        <v>144</v>
      </c>
      <c r="D478" s="54">
        <v>156.96</v>
      </c>
      <c r="E478" s="54">
        <v>2016</v>
      </c>
      <c r="F478" s="54">
        <v>2197.44</v>
      </c>
      <c r="G478" s="54">
        <f t="shared" si="28"/>
        <v>307.64160000000004</v>
      </c>
      <c r="H478" s="54">
        <f t="shared" si="29"/>
        <v>12.960000000000008</v>
      </c>
      <c r="I478" s="54">
        <f t="shared" si="30"/>
        <v>181.44000000000011</v>
      </c>
      <c r="J478" s="53">
        <f t="shared" si="31"/>
        <v>8.2568807339449588E-2</v>
      </c>
    </row>
    <row r="479" spans="1:10">
      <c r="A479" s="49">
        <v>3</v>
      </c>
      <c r="B479" s="50">
        <v>0.39</v>
      </c>
      <c r="C479" s="51">
        <v>120</v>
      </c>
      <c r="D479" s="51">
        <v>162</v>
      </c>
      <c r="E479" s="51">
        <v>360</v>
      </c>
      <c r="F479" s="51">
        <v>486</v>
      </c>
      <c r="G479" s="51">
        <f t="shared" si="28"/>
        <v>189.54000000000002</v>
      </c>
      <c r="H479" s="51">
        <f t="shared" si="29"/>
        <v>42</v>
      </c>
      <c r="I479" s="51">
        <f t="shared" si="30"/>
        <v>126</v>
      </c>
      <c r="J479" s="50">
        <f t="shared" si="31"/>
        <v>0.25925925925925924</v>
      </c>
    </row>
    <row r="480" spans="1:10">
      <c r="A480" s="52">
        <v>8</v>
      </c>
      <c r="B480" s="53">
        <v>0.15</v>
      </c>
      <c r="C480" s="54">
        <v>72</v>
      </c>
      <c r="D480" s="54">
        <v>79.92</v>
      </c>
      <c r="E480" s="54">
        <v>576</v>
      </c>
      <c r="F480" s="54">
        <v>639.36</v>
      </c>
      <c r="G480" s="54">
        <f t="shared" si="28"/>
        <v>95.903999999999996</v>
      </c>
      <c r="H480" s="54">
        <f t="shared" si="29"/>
        <v>7.9200000000000017</v>
      </c>
      <c r="I480" s="54">
        <f t="shared" si="30"/>
        <v>63.360000000000014</v>
      </c>
      <c r="J480" s="53">
        <f t="shared" si="31"/>
        <v>9.9099099099099114E-2</v>
      </c>
    </row>
    <row r="481" spans="1:10">
      <c r="A481" s="49">
        <v>15</v>
      </c>
      <c r="B481" s="50">
        <v>0.16</v>
      </c>
      <c r="C481" s="51">
        <v>73</v>
      </c>
      <c r="D481" s="51">
        <v>94.17</v>
      </c>
      <c r="E481" s="51">
        <v>1095</v>
      </c>
      <c r="F481" s="51">
        <v>1412.55</v>
      </c>
      <c r="G481" s="51">
        <f t="shared" si="28"/>
        <v>226.00800000000001</v>
      </c>
      <c r="H481" s="51">
        <f t="shared" si="29"/>
        <v>21.17</v>
      </c>
      <c r="I481" s="51">
        <f t="shared" si="30"/>
        <v>317.55</v>
      </c>
      <c r="J481" s="50">
        <f t="shared" si="31"/>
        <v>0.22480620155038761</v>
      </c>
    </row>
    <row r="482" spans="1:10">
      <c r="A482" s="52">
        <v>5</v>
      </c>
      <c r="B482" s="53">
        <v>0.5</v>
      </c>
      <c r="C482" s="54">
        <v>5</v>
      </c>
      <c r="D482" s="54">
        <v>6.7</v>
      </c>
      <c r="E482" s="54">
        <v>25</v>
      </c>
      <c r="F482" s="54">
        <v>33.5</v>
      </c>
      <c r="G482" s="54">
        <f t="shared" si="28"/>
        <v>16.75</v>
      </c>
      <c r="H482" s="54">
        <f t="shared" si="29"/>
        <v>1.7000000000000002</v>
      </c>
      <c r="I482" s="54">
        <f t="shared" si="30"/>
        <v>8.5</v>
      </c>
      <c r="J482" s="53">
        <f t="shared" si="31"/>
        <v>0.2537313432835821</v>
      </c>
    </row>
    <row r="483" spans="1:10">
      <c r="A483" s="52">
        <v>15</v>
      </c>
      <c r="B483" s="53">
        <v>0.08</v>
      </c>
      <c r="C483" s="54">
        <v>12</v>
      </c>
      <c r="D483" s="54">
        <v>15.72</v>
      </c>
      <c r="E483" s="54">
        <v>180</v>
      </c>
      <c r="F483" s="54">
        <v>235.8</v>
      </c>
      <c r="G483" s="54">
        <f t="shared" si="28"/>
        <v>18.864000000000001</v>
      </c>
      <c r="H483" s="54">
        <f t="shared" si="29"/>
        <v>3.7200000000000006</v>
      </c>
      <c r="I483" s="54">
        <f t="shared" si="30"/>
        <v>55.800000000000011</v>
      </c>
      <c r="J483" s="53">
        <f t="shared" si="31"/>
        <v>0.23664122137404583</v>
      </c>
    </row>
    <row r="484" spans="1:10">
      <c r="A484" s="49">
        <v>15</v>
      </c>
      <c r="B484" s="50">
        <v>0.53</v>
      </c>
      <c r="C484" s="51">
        <v>148</v>
      </c>
      <c r="D484" s="51">
        <v>201.28</v>
      </c>
      <c r="E484" s="51">
        <v>2220</v>
      </c>
      <c r="F484" s="51">
        <v>3019.2</v>
      </c>
      <c r="G484" s="51">
        <f t="shared" si="28"/>
        <v>1600.1759999999999</v>
      </c>
      <c r="H484" s="51">
        <f t="shared" si="29"/>
        <v>53.28</v>
      </c>
      <c r="I484" s="51">
        <f t="shared" si="30"/>
        <v>799.2</v>
      </c>
      <c r="J484" s="50">
        <f t="shared" si="31"/>
        <v>0.26470588235294124</v>
      </c>
    </row>
    <row r="485" spans="1:10">
      <c r="A485" s="49">
        <v>11</v>
      </c>
      <c r="B485" s="50">
        <v>0.26</v>
      </c>
      <c r="C485" s="51">
        <v>61</v>
      </c>
      <c r="D485" s="51">
        <v>76.25</v>
      </c>
      <c r="E485" s="51">
        <v>671</v>
      </c>
      <c r="F485" s="51">
        <v>838.75</v>
      </c>
      <c r="G485" s="51">
        <f t="shared" si="28"/>
        <v>218.07500000000002</v>
      </c>
      <c r="H485" s="51">
        <f t="shared" si="29"/>
        <v>15.25</v>
      </c>
      <c r="I485" s="51">
        <f t="shared" si="30"/>
        <v>167.75</v>
      </c>
      <c r="J485" s="50">
        <f t="shared" si="31"/>
        <v>0.2</v>
      </c>
    </row>
    <row r="486" spans="1:10">
      <c r="A486" s="52">
        <v>10</v>
      </c>
      <c r="B486" s="53">
        <v>7.0000000000000007E-2</v>
      </c>
      <c r="C486" s="54">
        <v>83</v>
      </c>
      <c r="D486" s="54">
        <v>94.62</v>
      </c>
      <c r="E486" s="54">
        <v>830</v>
      </c>
      <c r="F486" s="54">
        <v>946.2</v>
      </c>
      <c r="G486" s="54">
        <f t="shared" si="28"/>
        <v>66.234000000000009</v>
      </c>
      <c r="H486" s="54">
        <f t="shared" si="29"/>
        <v>11.620000000000005</v>
      </c>
      <c r="I486" s="54">
        <f t="shared" si="30"/>
        <v>116.20000000000005</v>
      </c>
      <c r="J486" s="53">
        <f t="shared" si="31"/>
        <v>0.1228070175438597</v>
      </c>
    </row>
    <row r="487" spans="1:10">
      <c r="A487" s="49">
        <v>15</v>
      </c>
      <c r="B487" s="50">
        <v>0.34</v>
      </c>
      <c r="C487" s="51">
        <v>150</v>
      </c>
      <c r="D487" s="51">
        <v>210</v>
      </c>
      <c r="E487" s="51">
        <v>2250</v>
      </c>
      <c r="F487" s="51">
        <v>3150</v>
      </c>
      <c r="G487" s="51">
        <f t="shared" si="28"/>
        <v>1071</v>
      </c>
      <c r="H487" s="51">
        <f t="shared" si="29"/>
        <v>60</v>
      </c>
      <c r="I487" s="51">
        <f t="shared" si="30"/>
        <v>900</v>
      </c>
      <c r="J487" s="50">
        <f t="shared" si="31"/>
        <v>0.2857142857142857</v>
      </c>
    </row>
    <row r="488" spans="1:10">
      <c r="A488" s="49">
        <v>13</v>
      </c>
      <c r="B488" s="50">
        <v>0.48</v>
      </c>
      <c r="C488" s="51">
        <v>12</v>
      </c>
      <c r="D488" s="51">
        <v>15.72</v>
      </c>
      <c r="E488" s="51">
        <v>156</v>
      </c>
      <c r="F488" s="51">
        <v>204.36</v>
      </c>
      <c r="G488" s="51">
        <f t="shared" si="28"/>
        <v>98.092799999999997</v>
      </c>
      <c r="H488" s="51">
        <f t="shared" si="29"/>
        <v>3.7200000000000006</v>
      </c>
      <c r="I488" s="51">
        <f t="shared" si="30"/>
        <v>48.360000000000007</v>
      </c>
      <c r="J488" s="50">
        <f t="shared" si="31"/>
        <v>0.23664122137404581</v>
      </c>
    </row>
    <row r="489" spans="1:10">
      <c r="A489" s="52">
        <v>13</v>
      </c>
      <c r="B489" s="53">
        <v>0.09</v>
      </c>
      <c r="C489" s="54">
        <v>67</v>
      </c>
      <c r="D489" s="54">
        <v>83.08</v>
      </c>
      <c r="E489" s="54">
        <v>871</v>
      </c>
      <c r="F489" s="54">
        <v>1080.04</v>
      </c>
      <c r="G489" s="54">
        <f t="shared" si="28"/>
        <v>97.203599999999994</v>
      </c>
      <c r="H489" s="54">
        <f t="shared" si="29"/>
        <v>16.079999999999998</v>
      </c>
      <c r="I489" s="54">
        <f t="shared" si="30"/>
        <v>209.03999999999996</v>
      </c>
      <c r="J489" s="53">
        <f t="shared" si="31"/>
        <v>0.19354838709677416</v>
      </c>
    </row>
    <row r="490" spans="1:10">
      <c r="A490" s="52">
        <v>13</v>
      </c>
      <c r="B490" s="53">
        <v>0.27</v>
      </c>
      <c r="C490" s="54">
        <v>120</v>
      </c>
      <c r="D490" s="54">
        <v>162</v>
      </c>
      <c r="E490" s="54">
        <v>1560</v>
      </c>
      <c r="F490" s="54">
        <v>2106</v>
      </c>
      <c r="G490" s="54">
        <f t="shared" si="28"/>
        <v>568.62</v>
      </c>
      <c r="H490" s="54">
        <f t="shared" si="29"/>
        <v>42</v>
      </c>
      <c r="I490" s="54">
        <f t="shared" si="30"/>
        <v>546</v>
      </c>
      <c r="J490" s="53">
        <f t="shared" si="31"/>
        <v>0.25925925925925924</v>
      </c>
    </row>
    <row r="491" spans="1:10">
      <c r="A491" s="49">
        <v>13</v>
      </c>
      <c r="B491" s="50">
        <v>0.53</v>
      </c>
      <c r="C491" s="51">
        <v>90</v>
      </c>
      <c r="D491" s="51">
        <v>115.2</v>
      </c>
      <c r="E491" s="51">
        <v>1170</v>
      </c>
      <c r="F491" s="51">
        <v>1497.6</v>
      </c>
      <c r="G491" s="51">
        <f t="shared" si="28"/>
        <v>793.72799999999995</v>
      </c>
      <c r="H491" s="51">
        <f t="shared" si="29"/>
        <v>25.200000000000003</v>
      </c>
      <c r="I491" s="51">
        <f t="shared" si="30"/>
        <v>327.60000000000002</v>
      </c>
      <c r="J491" s="50">
        <f t="shared" si="31"/>
        <v>0.21875000000000003</v>
      </c>
    </row>
    <row r="492" spans="1:10">
      <c r="A492" s="52">
        <v>11</v>
      </c>
      <c r="B492" s="53">
        <v>0.14000000000000001</v>
      </c>
      <c r="C492" s="54">
        <v>90</v>
      </c>
      <c r="D492" s="54">
        <v>96.3</v>
      </c>
      <c r="E492" s="54">
        <v>990</v>
      </c>
      <c r="F492" s="54">
        <v>1059.3</v>
      </c>
      <c r="G492" s="54">
        <f t="shared" si="28"/>
        <v>148.30200000000002</v>
      </c>
      <c r="H492" s="54">
        <f t="shared" si="29"/>
        <v>6.2999999999999972</v>
      </c>
      <c r="I492" s="54">
        <f t="shared" si="30"/>
        <v>69.299999999999969</v>
      </c>
      <c r="J492" s="53">
        <f t="shared" si="31"/>
        <v>6.5420560747663531E-2</v>
      </c>
    </row>
    <row r="493" spans="1:10">
      <c r="A493" s="49">
        <v>10</v>
      </c>
      <c r="B493" s="50">
        <v>0.34</v>
      </c>
      <c r="C493" s="51">
        <v>150</v>
      </c>
      <c r="D493" s="51">
        <v>210</v>
      </c>
      <c r="E493" s="51">
        <v>1500</v>
      </c>
      <c r="F493" s="51">
        <v>2100</v>
      </c>
      <c r="G493" s="51">
        <f t="shared" si="28"/>
        <v>714</v>
      </c>
      <c r="H493" s="51">
        <f t="shared" si="29"/>
        <v>60</v>
      </c>
      <c r="I493" s="51">
        <f t="shared" si="30"/>
        <v>600</v>
      </c>
      <c r="J493" s="50">
        <f t="shared" si="31"/>
        <v>0.2857142857142857</v>
      </c>
    </row>
    <row r="494" spans="1:10">
      <c r="A494" s="52">
        <v>8</v>
      </c>
      <c r="B494" s="53">
        <v>0.18</v>
      </c>
      <c r="C494" s="54">
        <v>48</v>
      </c>
      <c r="D494" s="54">
        <v>57.12</v>
      </c>
      <c r="E494" s="54">
        <v>384</v>
      </c>
      <c r="F494" s="54">
        <v>456.96</v>
      </c>
      <c r="G494" s="54">
        <f t="shared" si="28"/>
        <v>82.252799999999993</v>
      </c>
      <c r="H494" s="54">
        <f t="shared" si="29"/>
        <v>9.1199999999999974</v>
      </c>
      <c r="I494" s="54">
        <f t="shared" si="30"/>
        <v>72.95999999999998</v>
      </c>
      <c r="J494" s="53">
        <f t="shared" si="31"/>
        <v>0.15966386554621845</v>
      </c>
    </row>
    <row r="495" spans="1:10">
      <c r="A495" s="49">
        <v>7</v>
      </c>
      <c r="B495" s="50">
        <v>0.14000000000000001</v>
      </c>
      <c r="C495" s="51">
        <v>37</v>
      </c>
      <c r="D495" s="51">
        <v>49.21</v>
      </c>
      <c r="E495" s="51">
        <v>259</v>
      </c>
      <c r="F495" s="51">
        <v>344.47</v>
      </c>
      <c r="G495" s="51">
        <f t="shared" si="28"/>
        <v>48.225800000000007</v>
      </c>
      <c r="H495" s="51">
        <f t="shared" si="29"/>
        <v>12.21</v>
      </c>
      <c r="I495" s="51">
        <f t="shared" si="30"/>
        <v>85.47</v>
      </c>
      <c r="J495" s="50">
        <f t="shared" si="31"/>
        <v>0.24812030075187969</v>
      </c>
    </row>
    <row r="496" spans="1:10">
      <c r="A496" s="52">
        <v>10</v>
      </c>
      <c r="B496" s="53">
        <v>0</v>
      </c>
      <c r="C496" s="54">
        <v>48</v>
      </c>
      <c r="D496" s="54">
        <v>57.12</v>
      </c>
      <c r="E496" s="54">
        <v>480</v>
      </c>
      <c r="F496" s="54">
        <v>571.20000000000005</v>
      </c>
      <c r="G496" s="54">
        <f t="shared" si="28"/>
        <v>0</v>
      </c>
      <c r="H496" s="54">
        <f t="shared" si="29"/>
        <v>9.1199999999999974</v>
      </c>
      <c r="I496" s="54">
        <f t="shared" si="30"/>
        <v>91.199999999999974</v>
      </c>
      <c r="J496" s="53">
        <f t="shared" si="31"/>
        <v>0.15966386554621842</v>
      </c>
    </row>
    <row r="497" spans="1:10">
      <c r="A497" s="49">
        <v>1</v>
      </c>
      <c r="B497" s="50">
        <v>0.15</v>
      </c>
      <c r="C497" s="51">
        <v>105</v>
      </c>
      <c r="D497" s="51">
        <v>142.80000000000001</v>
      </c>
      <c r="E497" s="51">
        <v>105</v>
      </c>
      <c r="F497" s="51">
        <v>142.80000000000001</v>
      </c>
      <c r="G497" s="51">
        <f t="shared" si="28"/>
        <v>21.42</v>
      </c>
      <c r="H497" s="51">
        <f t="shared" si="29"/>
        <v>37.800000000000011</v>
      </c>
      <c r="I497" s="51">
        <f t="shared" si="30"/>
        <v>37.800000000000011</v>
      </c>
      <c r="J497" s="50">
        <f t="shared" si="31"/>
        <v>0.26470588235294124</v>
      </c>
    </row>
    <row r="498" spans="1:10">
      <c r="A498" s="52">
        <v>14</v>
      </c>
      <c r="B498" s="53">
        <v>0.04</v>
      </c>
      <c r="C498" s="54">
        <v>73</v>
      </c>
      <c r="D498" s="54">
        <v>94.17</v>
      </c>
      <c r="E498" s="54">
        <v>1022</v>
      </c>
      <c r="F498" s="54">
        <v>1318.38</v>
      </c>
      <c r="G498" s="54">
        <f t="shared" si="28"/>
        <v>52.735200000000006</v>
      </c>
      <c r="H498" s="54">
        <f t="shared" si="29"/>
        <v>21.17</v>
      </c>
      <c r="I498" s="54">
        <f t="shared" si="30"/>
        <v>296.38</v>
      </c>
      <c r="J498" s="53">
        <f t="shared" si="31"/>
        <v>0.22480620155038758</v>
      </c>
    </row>
    <row r="499" spans="1:10">
      <c r="A499" s="49">
        <v>8</v>
      </c>
      <c r="B499" s="50">
        <v>0.41</v>
      </c>
      <c r="C499" s="51">
        <v>134</v>
      </c>
      <c r="D499" s="51">
        <v>156.78</v>
      </c>
      <c r="E499" s="51">
        <v>1072</v>
      </c>
      <c r="F499" s="51">
        <v>1254.24</v>
      </c>
      <c r="G499" s="51">
        <f t="shared" si="28"/>
        <v>514.23839999999996</v>
      </c>
      <c r="H499" s="51">
        <f t="shared" si="29"/>
        <v>22.78</v>
      </c>
      <c r="I499" s="51">
        <f t="shared" si="30"/>
        <v>182.24</v>
      </c>
      <c r="J499" s="50">
        <f t="shared" si="31"/>
        <v>0.14529914529914531</v>
      </c>
    </row>
    <row r="500" spans="1:10">
      <c r="A500" s="52">
        <v>8</v>
      </c>
      <c r="B500" s="53">
        <v>0.33</v>
      </c>
      <c r="C500" s="54">
        <v>55</v>
      </c>
      <c r="D500" s="54">
        <v>58.3</v>
      </c>
      <c r="E500" s="54">
        <v>440</v>
      </c>
      <c r="F500" s="54">
        <v>466.4</v>
      </c>
      <c r="G500" s="54">
        <f t="shared" si="28"/>
        <v>153.91200000000001</v>
      </c>
      <c r="H500" s="54">
        <f t="shared" si="29"/>
        <v>3.2999999999999972</v>
      </c>
      <c r="I500" s="54">
        <f t="shared" si="30"/>
        <v>26.399999999999977</v>
      </c>
      <c r="J500" s="53">
        <f t="shared" si="31"/>
        <v>5.6603773584905613E-2</v>
      </c>
    </row>
    <row r="501" spans="1:10">
      <c r="A501" s="49">
        <v>6</v>
      </c>
      <c r="B501" s="50">
        <v>0.24</v>
      </c>
      <c r="C501" s="51">
        <v>61</v>
      </c>
      <c r="D501" s="51">
        <v>76.25</v>
      </c>
      <c r="E501" s="51">
        <v>366</v>
      </c>
      <c r="F501" s="51">
        <v>457.5</v>
      </c>
      <c r="G501" s="51">
        <f t="shared" si="28"/>
        <v>109.8</v>
      </c>
      <c r="H501" s="51">
        <f t="shared" si="29"/>
        <v>15.25</v>
      </c>
      <c r="I501" s="51">
        <f t="shared" si="30"/>
        <v>91.5</v>
      </c>
      <c r="J501" s="50">
        <f t="shared" si="31"/>
        <v>0.2</v>
      </c>
    </row>
    <row r="502" spans="1:10">
      <c r="A502" s="52">
        <v>12</v>
      </c>
      <c r="B502" s="53">
        <v>0.16</v>
      </c>
      <c r="C502" s="54">
        <v>90</v>
      </c>
      <c r="D502" s="54">
        <v>96.3</v>
      </c>
      <c r="E502" s="54">
        <v>1080</v>
      </c>
      <c r="F502" s="54">
        <v>1155.5999999999999</v>
      </c>
      <c r="G502" s="54">
        <f t="shared" si="28"/>
        <v>184.89599999999999</v>
      </c>
      <c r="H502" s="54">
        <f t="shared" si="29"/>
        <v>6.2999999999999972</v>
      </c>
      <c r="I502" s="54">
        <f t="shared" si="30"/>
        <v>75.599999999999966</v>
      </c>
      <c r="J502" s="53">
        <f t="shared" si="31"/>
        <v>6.5420560747663531E-2</v>
      </c>
    </row>
    <row r="503" spans="1:10">
      <c r="A503" s="49">
        <v>5</v>
      </c>
      <c r="B503" s="50">
        <v>0.38</v>
      </c>
      <c r="C503" s="51">
        <v>44</v>
      </c>
      <c r="D503" s="51">
        <v>48.84</v>
      </c>
      <c r="E503" s="51">
        <v>220</v>
      </c>
      <c r="F503" s="51">
        <v>244.2</v>
      </c>
      <c r="G503" s="51">
        <f t="shared" si="28"/>
        <v>92.795999999999992</v>
      </c>
      <c r="H503" s="51">
        <f t="shared" si="29"/>
        <v>4.8400000000000034</v>
      </c>
      <c r="I503" s="51">
        <f t="shared" si="30"/>
        <v>24.200000000000017</v>
      </c>
      <c r="J503" s="50">
        <f t="shared" si="31"/>
        <v>9.9099099099099169E-2</v>
      </c>
    </row>
    <row r="504" spans="1:10">
      <c r="A504" s="52">
        <v>5</v>
      </c>
      <c r="B504" s="53">
        <v>0.52</v>
      </c>
      <c r="C504" s="54">
        <v>89</v>
      </c>
      <c r="D504" s="54">
        <v>117.48</v>
      </c>
      <c r="E504" s="54">
        <v>445</v>
      </c>
      <c r="F504" s="54">
        <v>587.4</v>
      </c>
      <c r="G504" s="54">
        <f t="shared" si="28"/>
        <v>305.44799999999998</v>
      </c>
      <c r="H504" s="54">
        <f t="shared" si="29"/>
        <v>28.480000000000004</v>
      </c>
      <c r="I504" s="54">
        <f t="shared" si="30"/>
        <v>142.40000000000003</v>
      </c>
      <c r="J504" s="53">
        <f t="shared" si="31"/>
        <v>0.24242424242424249</v>
      </c>
    </row>
    <row r="505" spans="1:10">
      <c r="A505" s="49">
        <v>15</v>
      </c>
      <c r="B505" s="50">
        <v>0.36</v>
      </c>
      <c r="C505" s="51">
        <v>55</v>
      </c>
      <c r="D505" s="51">
        <v>58.3</v>
      </c>
      <c r="E505" s="51">
        <v>825</v>
      </c>
      <c r="F505" s="51">
        <v>874.5</v>
      </c>
      <c r="G505" s="51">
        <f t="shared" si="28"/>
        <v>314.82</v>
      </c>
      <c r="H505" s="51">
        <f t="shared" si="29"/>
        <v>3.2999999999999972</v>
      </c>
      <c r="I505" s="51">
        <f t="shared" si="30"/>
        <v>49.499999999999957</v>
      </c>
      <c r="J505" s="50">
        <f t="shared" si="31"/>
        <v>5.6603773584905613E-2</v>
      </c>
    </row>
    <row r="506" spans="1:10">
      <c r="A506" s="52">
        <v>8</v>
      </c>
      <c r="B506" s="53">
        <v>0.16</v>
      </c>
      <c r="C506" s="54">
        <v>93</v>
      </c>
      <c r="D506" s="54">
        <v>104.16</v>
      </c>
      <c r="E506" s="54">
        <v>744</v>
      </c>
      <c r="F506" s="54">
        <v>833.28</v>
      </c>
      <c r="G506" s="54">
        <f t="shared" si="28"/>
        <v>133.32480000000001</v>
      </c>
      <c r="H506" s="54">
        <f t="shared" si="29"/>
        <v>11.159999999999997</v>
      </c>
      <c r="I506" s="54">
        <f t="shared" si="30"/>
        <v>89.279999999999973</v>
      </c>
      <c r="J506" s="53">
        <f t="shared" si="31"/>
        <v>0.10714285714285711</v>
      </c>
    </row>
    <row r="507" spans="1:10">
      <c r="A507" s="49">
        <v>2</v>
      </c>
      <c r="B507" s="50">
        <v>0.41</v>
      </c>
      <c r="C507" s="51">
        <v>12</v>
      </c>
      <c r="D507" s="51">
        <v>15.72</v>
      </c>
      <c r="E507" s="51">
        <v>24</v>
      </c>
      <c r="F507" s="51">
        <v>31.44</v>
      </c>
      <c r="G507" s="51">
        <f t="shared" si="28"/>
        <v>12.8904</v>
      </c>
      <c r="H507" s="51">
        <f t="shared" si="29"/>
        <v>3.7200000000000006</v>
      </c>
      <c r="I507" s="51">
        <f t="shared" si="30"/>
        <v>7.4400000000000013</v>
      </c>
      <c r="J507" s="50">
        <f t="shared" si="31"/>
        <v>0.23664122137404583</v>
      </c>
    </row>
    <row r="508" spans="1:10">
      <c r="A508" s="52">
        <v>5</v>
      </c>
      <c r="B508" s="53">
        <v>0.54</v>
      </c>
      <c r="C508" s="54">
        <v>37</v>
      </c>
      <c r="D508" s="54">
        <v>41.81</v>
      </c>
      <c r="E508" s="54">
        <v>185</v>
      </c>
      <c r="F508" s="54">
        <v>209.05</v>
      </c>
      <c r="G508" s="54">
        <f t="shared" si="28"/>
        <v>112.88700000000001</v>
      </c>
      <c r="H508" s="54">
        <f t="shared" si="29"/>
        <v>4.8100000000000023</v>
      </c>
      <c r="I508" s="54">
        <f t="shared" si="30"/>
        <v>24.050000000000011</v>
      </c>
      <c r="J508" s="53">
        <f t="shared" si="31"/>
        <v>0.11504424778761067</v>
      </c>
    </row>
    <row r="509" spans="1:10">
      <c r="A509" s="49">
        <v>10</v>
      </c>
      <c r="B509" s="50">
        <v>0.43</v>
      </c>
      <c r="C509" s="51">
        <v>18</v>
      </c>
      <c r="D509" s="51">
        <v>24.66</v>
      </c>
      <c r="E509" s="51">
        <v>180</v>
      </c>
      <c r="F509" s="51">
        <v>246.6</v>
      </c>
      <c r="G509" s="51">
        <f t="shared" si="28"/>
        <v>106.038</v>
      </c>
      <c r="H509" s="51">
        <f t="shared" si="29"/>
        <v>6.66</v>
      </c>
      <c r="I509" s="51">
        <f t="shared" si="30"/>
        <v>66.599999999999994</v>
      </c>
      <c r="J509" s="50">
        <f t="shared" si="31"/>
        <v>0.27007299270072993</v>
      </c>
    </row>
    <row r="510" spans="1:10">
      <c r="A510" s="52">
        <v>15</v>
      </c>
      <c r="B510" s="53">
        <v>0.16</v>
      </c>
      <c r="C510" s="54">
        <v>76</v>
      </c>
      <c r="D510" s="54">
        <v>82.08</v>
      </c>
      <c r="E510" s="54">
        <v>1140</v>
      </c>
      <c r="F510" s="54">
        <v>1231.2</v>
      </c>
      <c r="G510" s="54">
        <f t="shared" si="28"/>
        <v>196.99200000000002</v>
      </c>
      <c r="H510" s="54">
        <f t="shared" si="29"/>
        <v>6.0799999999999983</v>
      </c>
      <c r="I510" s="54">
        <f t="shared" si="30"/>
        <v>91.199999999999974</v>
      </c>
      <c r="J510" s="53">
        <f t="shared" si="31"/>
        <v>7.4074074074074056E-2</v>
      </c>
    </row>
    <row r="511" spans="1:10">
      <c r="A511" s="49">
        <v>5</v>
      </c>
      <c r="B511" s="50">
        <v>0.1</v>
      </c>
      <c r="C511" s="51">
        <v>72</v>
      </c>
      <c r="D511" s="51">
        <v>79.92</v>
      </c>
      <c r="E511" s="51">
        <v>360</v>
      </c>
      <c r="F511" s="51">
        <v>399.6</v>
      </c>
      <c r="G511" s="51">
        <f t="shared" si="28"/>
        <v>39.960000000000008</v>
      </c>
      <c r="H511" s="51">
        <f t="shared" si="29"/>
        <v>7.9200000000000017</v>
      </c>
      <c r="I511" s="51">
        <f t="shared" si="30"/>
        <v>39.600000000000009</v>
      </c>
      <c r="J511" s="50">
        <f t="shared" si="31"/>
        <v>9.9099099099099114E-2</v>
      </c>
    </row>
    <row r="512" spans="1:10">
      <c r="A512" s="52">
        <v>13</v>
      </c>
      <c r="B512" s="53">
        <v>0.33</v>
      </c>
      <c r="C512" s="54">
        <v>13</v>
      </c>
      <c r="D512" s="54">
        <v>16.64</v>
      </c>
      <c r="E512" s="54">
        <v>169</v>
      </c>
      <c r="F512" s="54">
        <v>216.32</v>
      </c>
      <c r="G512" s="54">
        <f t="shared" si="28"/>
        <v>71.385599999999997</v>
      </c>
      <c r="H512" s="54">
        <f t="shared" si="29"/>
        <v>3.6400000000000006</v>
      </c>
      <c r="I512" s="54">
        <f t="shared" si="30"/>
        <v>47.320000000000007</v>
      </c>
      <c r="J512" s="53">
        <f t="shared" si="31"/>
        <v>0.21875000000000003</v>
      </c>
    </row>
    <row r="513" spans="1:10">
      <c r="A513" s="49">
        <v>12</v>
      </c>
      <c r="B513" s="50">
        <v>0.54</v>
      </c>
      <c r="C513" s="51">
        <v>72</v>
      </c>
      <c r="D513" s="51">
        <v>79.92</v>
      </c>
      <c r="E513" s="51">
        <v>864</v>
      </c>
      <c r="F513" s="51">
        <v>959.04</v>
      </c>
      <c r="G513" s="51">
        <f t="shared" si="28"/>
        <v>517.88160000000005</v>
      </c>
      <c r="H513" s="51">
        <f t="shared" si="29"/>
        <v>7.9200000000000017</v>
      </c>
      <c r="I513" s="51">
        <f t="shared" si="30"/>
        <v>95.04000000000002</v>
      </c>
      <c r="J513" s="50">
        <f t="shared" si="31"/>
        <v>9.9099099099099128E-2</v>
      </c>
    </row>
    <row r="514" spans="1:10">
      <c r="A514" s="52">
        <v>5</v>
      </c>
      <c r="B514" s="53">
        <v>7.0000000000000007E-2</v>
      </c>
      <c r="C514" s="54">
        <v>48</v>
      </c>
      <c r="D514" s="54">
        <v>57.12</v>
      </c>
      <c r="E514" s="54">
        <v>240</v>
      </c>
      <c r="F514" s="54">
        <v>285.60000000000002</v>
      </c>
      <c r="G514" s="54">
        <f t="shared" ref="G514:G530" si="32">B514*F514</f>
        <v>19.992000000000004</v>
      </c>
      <c r="H514" s="54">
        <f t="shared" ref="H514:H530" si="33">D514-C514</f>
        <v>9.1199999999999974</v>
      </c>
      <c r="I514" s="54">
        <f t="shared" ref="I514:I530" si="34">H514*A514</f>
        <v>45.599999999999987</v>
      </c>
      <c r="J514" s="53">
        <f t="shared" ref="J514:J530" si="35">IFERROR(I514/F514,0)</f>
        <v>0.15966386554621842</v>
      </c>
    </row>
    <row r="515" spans="1:10">
      <c r="A515" s="49">
        <v>9</v>
      </c>
      <c r="B515" s="50">
        <v>0.47</v>
      </c>
      <c r="C515" s="51">
        <v>112</v>
      </c>
      <c r="D515" s="51">
        <v>122.08</v>
      </c>
      <c r="E515" s="51">
        <v>1008</v>
      </c>
      <c r="F515" s="51">
        <v>1098.72</v>
      </c>
      <c r="G515" s="51">
        <f t="shared" si="32"/>
        <v>516.39840000000004</v>
      </c>
      <c r="H515" s="51">
        <f t="shared" si="33"/>
        <v>10.079999999999998</v>
      </c>
      <c r="I515" s="51">
        <f t="shared" si="34"/>
        <v>90.719999999999985</v>
      </c>
      <c r="J515" s="50">
        <f t="shared" si="35"/>
        <v>8.2568807339449532E-2</v>
      </c>
    </row>
    <row r="516" spans="1:10">
      <c r="A516" s="52">
        <v>10</v>
      </c>
      <c r="B516" s="53">
        <v>0.28000000000000003</v>
      </c>
      <c r="C516" s="54">
        <v>112</v>
      </c>
      <c r="D516" s="54">
        <v>146.72</v>
      </c>
      <c r="E516" s="54">
        <v>1120</v>
      </c>
      <c r="F516" s="54">
        <v>1467.2</v>
      </c>
      <c r="G516" s="54">
        <f t="shared" si="32"/>
        <v>410.81600000000003</v>
      </c>
      <c r="H516" s="54">
        <f t="shared" si="33"/>
        <v>34.72</v>
      </c>
      <c r="I516" s="54">
        <f t="shared" si="34"/>
        <v>347.2</v>
      </c>
      <c r="J516" s="53">
        <f t="shared" si="35"/>
        <v>0.23664122137404578</v>
      </c>
    </row>
    <row r="517" spans="1:10">
      <c r="A517" s="52">
        <v>10</v>
      </c>
      <c r="B517" s="53">
        <v>0.03</v>
      </c>
      <c r="C517" s="54">
        <v>138</v>
      </c>
      <c r="D517" s="54">
        <v>173.88</v>
      </c>
      <c r="E517" s="54">
        <v>1380</v>
      </c>
      <c r="F517" s="54">
        <v>1738.8</v>
      </c>
      <c r="G517" s="54">
        <f t="shared" si="32"/>
        <v>52.163999999999994</v>
      </c>
      <c r="H517" s="54">
        <f t="shared" si="33"/>
        <v>35.879999999999995</v>
      </c>
      <c r="I517" s="54">
        <f t="shared" si="34"/>
        <v>358.79999999999995</v>
      </c>
      <c r="J517" s="53">
        <f t="shared" si="35"/>
        <v>0.20634920634920634</v>
      </c>
    </row>
    <row r="518" spans="1:10">
      <c r="A518" s="49">
        <v>9</v>
      </c>
      <c r="B518" s="50">
        <v>0.28999999999999998</v>
      </c>
      <c r="C518" s="51">
        <v>148</v>
      </c>
      <c r="D518" s="51">
        <v>201.28</v>
      </c>
      <c r="E518" s="51">
        <v>1332</v>
      </c>
      <c r="F518" s="51">
        <v>1811.52</v>
      </c>
      <c r="G518" s="51">
        <f t="shared" si="32"/>
        <v>525.34079999999994</v>
      </c>
      <c r="H518" s="51">
        <f t="shared" si="33"/>
        <v>53.28</v>
      </c>
      <c r="I518" s="51">
        <f t="shared" si="34"/>
        <v>479.52</v>
      </c>
      <c r="J518" s="50">
        <f t="shared" si="35"/>
        <v>0.26470588235294118</v>
      </c>
    </row>
    <row r="519" spans="1:10">
      <c r="A519" s="49">
        <v>4</v>
      </c>
      <c r="B519" s="50">
        <v>0.5</v>
      </c>
      <c r="C519" s="51">
        <v>133</v>
      </c>
      <c r="D519" s="51">
        <v>155.61000000000001</v>
      </c>
      <c r="E519" s="51">
        <v>532</v>
      </c>
      <c r="F519" s="51">
        <v>622.44000000000005</v>
      </c>
      <c r="G519" s="51">
        <f t="shared" si="32"/>
        <v>311.22000000000003</v>
      </c>
      <c r="H519" s="51">
        <f t="shared" si="33"/>
        <v>22.610000000000014</v>
      </c>
      <c r="I519" s="51">
        <f t="shared" si="34"/>
        <v>90.440000000000055</v>
      </c>
      <c r="J519" s="50">
        <f t="shared" si="35"/>
        <v>0.14529914529914537</v>
      </c>
    </row>
    <row r="520" spans="1:10">
      <c r="A520" s="52">
        <v>13</v>
      </c>
      <c r="B520" s="53">
        <v>0.5</v>
      </c>
      <c r="C520" s="54">
        <v>6</v>
      </c>
      <c r="D520" s="54">
        <v>7.8599999999999994</v>
      </c>
      <c r="E520" s="54">
        <v>78</v>
      </c>
      <c r="F520" s="54">
        <v>102.18</v>
      </c>
      <c r="G520" s="54">
        <f t="shared" si="32"/>
        <v>51.09</v>
      </c>
      <c r="H520" s="54">
        <f t="shared" si="33"/>
        <v>1.8599999999999994</v>
      </c>
      <c r="I520" s="54">
        <f t="shared" si="34"/>
        <v>24.179999999999993</v>
      </c>
      <c r="J520" s="53">
        <f t="shared" si="35"/>
        <v>0.23664122137404572</v>
      </c>
    </row>
    <row r="521" spans="1:10">
      <c r="A521" s="49">
        <v>11</v>
      </c>
      <c r="B521" s="50">
        <v>0.24</v>
      </c>
      <c r="C521" s="51">
        <v>6</v>
      </c>
      <c r="D521" s="51">
        <v>7.8599999999999994</v>
      </c>
      <c r="E521" s="51">
        <v>66</v>
      </c>
      <c r="F521" s="51">
        <v>86.46</v>
      </c>
      <c r="G521" s="51">
        <f t="shared" si="32"/>
        <v>20.750399999999999</v>
      </c>
      <c r="H521" s="51">
        <f t="shared" si="33"/>
        <v>1.8599999999999994</v>
      </c>
      <c r="I521" s="51">
        <f t="shared" si="34"/>
        <v>20.459999999999994</v>
      </c>
      <c r="J521" s="50">
        <f t="shared" si="35"/>
        <v>0.23664122137404575</v>
      </c>
    </row>
    <row r="522" spans="1:10">
      <c r="A522" s="49">
        <v>7</v>
      </c>
      <c r="B522" s="50">
        <v>0.38</v>
      </c>
      <c r="C522" s="51">
        <v>76</v>
      </c>
      <c r="D522" s="51">
        <v>82.08</v>
      </c>
      <c r="E522" s="51">
        <v>532</v>
      </c>
      <c r="F522" s="51">
        <v>574.55999999999995</v>
      </c>
      <c r="G522" s="51">
        <f t="shared" si="32"/>
        <v>218.33279999999999</v>
      </c>
      <c r="H522" s="51">
        <f t="shared" si="33"/>
        <v>6.0799999999999983</v>
      </c>
      <c r="I522" s="51">
        <f t="shared" si="34"/>
        <v>42.559999999999988</v>
      </c>
      <c r="J522" s="50">
        <f t="shared" si="35"/>
        <v>7.4074074074074056E-2</v>
      </c>
    </row>
    <row r="523" spans="1:10">
      <c r="A523" s="52">
        <v>14</v>
      </c>
      <c r="B523" s="53">
        <v>0.31</v>
      </c>
      <c r="C523" s="54">
        <v>44</v>
      </c>
      <c r="D523" s="54">
        <v>48.4</v>
      </c>
      <c r="E523" s="54">
        <v>616</v>
      </c>
      <c r="F523" s="54">
        <v>677.6</v>
      </c>
      <c r="G523" s="54">
        <f t="shared" si="32"/>
        <v>210.05600000000001</v>
      </c>
      <c r="H523" s="54">
        <f t="shared" si="33"/>
        <v>4.3999999999999986</v>
      </c>
      <c r="I523" s="54">
        <f t="shared" si="34"/>
        <v>61.59999999999998</v>
      </c>
      <c r="J523" s="53">
        <f t="shared" si="35"/>
        <v>9.090909090909087E-2</v>
      </c>
    </row>
    <row r="524" spans="1:10">
      <c r="A524" s="52">
        <v>10</v>
      </c>
      <c r="B524" s="53">
        <v>0.45</v>
      </c>
      <c r="C524" s="54">
        <v>75</v>
      </c>
      <c r="D524" s="54">
        <v>85.5</v>
      </c>
      <c r="E524" s="54">
        <v>750</v>
      </c>
      <c r="F524" s="54">
        <v>855</v>
      </c>
      <c r="G524" s="54">
        <f t="shared" si="32"/>
        <v>384.75</v>
      </c>
      <c r="H524" s="54">
        <f t="shared" si="33"/>
        <v>10.5</v>
      </c>
      <c r="I524" s="54">
        <f t="shared" si="34"/>
        <v>105</v>
      </c>
      <c r="J524" s="53">
        <f t="shared" si="35"/>
        <v>0.12280701754385964</v>
      </c>
    </row>
    <row r="525" spans="1:10">
      <c r="A525" s="52">
        <v>1</v>
      </c>
      <c r="B525" s="53">
        <v>0.37</v>
      </c>
      <c r="C525" s="54">
        <v>120</v>
      </c>
      <c r="D525" s="54">
        <v>162</v>
      </c>
      <c r="E525" s="54">
        <v>120</v>
      </c>
      <c r="F525" s="54">
        <v>162</v>
      </c>
      <c r="G525" s="54">
        <f t="shared" si="32"/>
        <v>59.94</v>
      </c>
      <c r="H525" s="54">
        <f t="shared" si="33"/>
        <v>42</v>
      </c>
      <c r="I525" s="54">
        <f t="shared" si="34"/>
        <v>42</v>
      </c>
      <c r="J525" s="53">
        <f t="shared" si="35"/>
        <v>0.25925925925925924</v>
      </c>
    </row>
    <row r="526" spans="1:10">
      <c r="A526" s="49">
        <v>15</v>
      </c>
      <c r="B526" s="50">
        <v>0.33</v>
      </c>
      <c r="C526" s="51">
        <v>83</v>
      </c>
      <c r="D526" s="51">
        <v>94.62</v>
      </c>
      <c r="E526" s="51">
        <v>1245</v>
      </c>
      <c r="F526" s="51">
        <v>1419.3</v>
      </c>
      <c r="G526" s="51">
        <f t="shared" si="32"/>
        <v>468.36900000000003</v>
      </c>
      <c r="H526" s="51">
        <f t="shared" si="33"/>
        <v>11.620000000000005</v>
      </c>
      <c r="I526" s="51">
        <f t="shared" si="34"/>
        <v>174.30000000000007</v>
      </c>
      <c r="J526" s="50">
        <f t="shared" si="35"/>
        <v>0.1228070175438597</v>
      </c>
    </row>
    <row r="527" spans="1:10">
      <c r="A527" s="49">
        <v>14</v>
      </c>
      <c r="B527" s="50">
        <v>0.21</v>
      </c>
      <c r="C527" s="51">
        <v>138</v>
      </c>
      <c r="D527" s="51">
        <v>173.88</v>
      </c>
      <c r="E527" s="51">
        <v>1932</v>
      </c>
      <c r="F527" s="51">
        <v>2434.3200000000002</v>
      </c>
      <c r="G527" s="51">
        <f t="shared" si="32"/>
        <v>511.2072</v>
      </c>
      <c r="H527" s="51">
        <f t="shared" si="33"/>
        <v>35.879999999999995</v>
      </c>
      <c r="I527" s="51">
        <f t="shared" si="34"/>
        <v>502.31999999999994</v>
      </c>
      <c r="J527" s="50">
        <f t="shared" si="35"/>
        <v>0.20634920634920631</v>
      </c>
    </row>
    <row r="528" spans="1:10">
      <c r="A528" s="52">
        <v>3</v>
      </c>
      <c r="B528" s="53">
        <v>0.33</v>
      </c>
      <c r="C528" s="54">
        <v>44</v>
      </c>
      <c r="D528" s="54">
        <v>48.4</v>
      </c>
      <c r="E528" s="54">
        <v>132</v>
      </c>
      <c r="F528" s="54">
        <v>145.19999999999999</v>
      </c>
      <c r="G528" s="54">
        <f t="shared" si="32"/>
        <v>47.915999999999997</v>
      </c>
      <c r="H528" s="54">
        <f t="shared" si="33"/>
        <v>4.3999999999999986</v>
      </c>
      <c r="I528" s="54">
        <f t="shared" si="34"/>
        <v>13.199999999999996</v>
      </c>
      <c r="J528" s="53">
        <f t="shared" si="35"/>
        <v>9.0909090909090884E-2</v>
      </c>
    </row>
    <row r="529" spans="1:10">
      <c r="A529" s="49">
        <v>6</v>
      </c>
      <c r="B529" s="50">
        <v>0.22</v>
      </c>
      <c r="C529" s="51">
        <v>44</v>
      </c>
      <c r="D529" s="51">
        <v>48.4</v>
      </c>
      <c r="E529" s="51">
        <v>264</v>
      </c>
      <c r="F529" s="51">
        <v>290.39999999999998</v>
      </c>
      <c r="G529" s="51">
        <f t="shared" si="32"/>
        <v>63.887999999999998</v>
      </c>
      <c r="H529" s="51">
        <f t="shared" si="33"/>
        <v>4.3999999999999986</v>
      </c>
      <c r="I529" s="51">
        <f t="shared" si="34"/>
        <v>26.399999999999991</v>
      </c>
      <c r="J529" s="50">
        <f t="shared" si="35"/>
        <v>9.0909090909090884E-2</v>
      </c>
    </row>
    <row r="530" spans="1:10">
      <c r="A530" s="55">
        <v>12</v>
      </c>
      <c r="B530" s="56">
        <v>0.45</v>
      </c>
      <c r="C530" s="57">
        <v>95</v>
      </c>
      <c r="D530" s="57">
        <v>119.7</v>
      </c>
      <c r="E530" s="57">
        <v>1140</v>
      </c>
      <c r="F530" s="57">
        <v>1436.4</v>
      </c>
      <c r="G530" s="57">
        <f t="shared" si="32"/>
        <v>646.38000000000011</v>
      </c>
      <c r="H530" s="57">
        <f t="shared" si="33"/>
        <v>24.700000000000003</v>
      </c>
      <c r="I530" s="57">
        <f t="shared" si="34"/>
        <v>296.40000000000003</v>
      </c>
      <c r="J530" s="56">
        <f t="shared" si="35"/>
        <v>0.20634920634920637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897B9-9EAC-46CA-891D-8C34B45ABF42}">
  <dimension ref="A1:K11"/>
  <sheetViews>
    <sheetView workbookViewId="0">
      <selection activeCell="D7" sqref="D7"/>
    </sheetView>
  </sheetViews>
  <sheetFormatPr baseColWidth="10" defaultRowHeight="14.4"/>
  <cols>
    <col min="1" max="1" width="18.21875" bestFit="1" customWidth="1"/>
    <col min="2" max="2" width="12.6640625" bestFit="1" customWidth="1"/>
    <col min="4" max="4" width="12.5546875" customWidth="1"/>
    <col min="5" max="5" width="12.77734375" customWidth="1"/>
    <col min="6" max="6" width="15.77734375" customWidth="1"/>
    <col min="7" max="7" width="15.88671875" customWidth="1"/>
    <col min="8" max="8" width="17.44140625" customWidth="1"/>
    <col min="9" max="9" width="16.6640625" customWidth="1"/>
    <col min="10" max="10" width="10.88671875" customWidth="1"/>
    <col min="11" max="11" width="12.44140625" customWidth="1"/>
  </cols>
  <sheetData>
    <row r="1" spans="1:11">
      <c r="A1" s="7"/>
      <c r="B1" s="11" t="s">
        <v>2</v>
      </c>
      <c r="C1" s="11" t="s">
        <v>5</v>
      </c>
      <c r="D1" s="11" t="s">
        <v>9</v>
      </c>
      <c r="E1" s="11" t="s">
        <v>10</v>
      </c>
      <c r="F1" s="11" t="s">
        <v>11</v>
      </c>
      <c r="G1" s="11" t="s">
        <v>12</v>
      </c>
      <c r="H1" s="11" t="s">
        <v>139</v>
      </c>
      <c r="I1" s="11" t="s">
        <v>140</v>
      </c>
      <c r="J1" s="11" t="s">
        <v>141</v>
      </c>
      <c r="K1" s="11" t="s">
        <v>142</v>
      </c>
    </row>
    <row r="2" spans="1:11">
      <c r="A2" t="s">
        <v>2</v>
      </c>
      <c r="B2">
        <v>1</v>
      </c>
    </row>
    <row r="3" spans="1:11">
      <c r="A3" t="s">
        <v>5</v>
      </c>
      <c r="B3">
        <v>-2.989866951830332E-2</v>
      </c>
      <c r="C3">
        <v>1</v>
      </c>
    </row>
    <row r="4" spans="1:11">
      <c r="A4" t="s">
        <v>9</v>
      </c>
      <c r="B4">
        <v>6.3071728571259707E-3</v>
      </c>
      <c r="C4">
        <v>1.6301853558819274E-2</v>
      </c>
      <c r="D4">
        <v>1</v>
      </c>
    </row>
    <row r="5" spans="1:11">
      <c r="A5" t="s">
        <v>10</v>
      </c>
      <c r="B5">
        <v>-9.5725128897624096E-3</v>
      </c>
      <c r="C5">
        <v>2.0448772885482636E-2</v>
      </c>
      <c r="D5">
        <v>0.98316667262481927</v>
      </c>
      <c r="E5">
        <v>1</v>
      </c>
    </row>
    <row r="6" spans="1:11">
      <c r="A6" t="s">
        <v>11</v>
      </c>
      <c r="B6">
        <v>0.64722752658184035</v>
      </c>
      <c r="C6">
        <v>-2.3663836225816838E-3</v>
      </c>
      <c r="D6">
        <v>0.67520611736311908</v>
      </c>
      <c r="E6">
        <v>0.64952454089790901</v>
      </c>
      <c r="F6">
        <v>1</v>
      </c>
    </row>
    <row r="7" spans="1:11">
      <c r="A7" t="s">
        <v>12</v>
      </c>
      <c r="B7">
        <v>0.62689088559675155</v>
      </c>
      <c r="C7">
        <v>3.3707102842067812E-3</v>
      </c>
      <c r="D7">
        <v>0.68024583859397558</v>
      </c>
      <c r="E7">
        <v>0.67762066539160892</v>
      </c>
      <c r="F7">
        <v>0.98962386118957169</v>
      </c>
      <c r="G7">
        <v>1</v>
      </c>
    </row>
    <row r="8" spans="1:11">
      <c r="A8" t="s">
        <v>139</v>
      </c>
      <c r="B8">
        <v>0.45087016087961601</v>
      </c>
      <c r="C8">
        <v>0.50270895234760515</v>
      </c>
      <c r="D8">
        <v>0.52823902993066962</v>
      </c>
      <c r="E8">
        <v>0.53542642109506289</v>
      </c>
      <c r="F8">
        <v>0.73903529625184172</v>
      </c>
      <c r="G8">
        <v>0.75876958281828411</v>
      </c>
      <c r="H8">
        <v>1</v>
      </c>
    </row>
    <row r="9" spans="1:11">
      <c r="A9" t="s">
        <v>140</v>
      </c>
      <c r="B9">
        <v>-5.4103882770266613E-2</v>
      </c>
      <c r="C9">
        <v>2.8410038215481409E-2</v>
      </c>
      <c r="D9">
        <v>0.73297371094339558</v>
      </c>
      <c r="E9">
        <v>0.84492572573555413</v>
      </c>
      <c r="F9">
        <v>0.44160942822947646</v>
      </c>
      <c r="G9">
        <v>0.53146129135327314</v>
      </c>
      <c r="H9">
        <v>0.44705109021409251</v>
      </c>
      <c r="I9">
        <v>1</v>
      </c>
    </row>
    <row r="10" spans="1:11">
      <c r="A10" t="s">
        <v>141</v>
      </c>
      <c r="B10">
        <v>0.44509771660630321</v>
      </c>
      <c r="C10">
        <v>2.3083671227903627E-2</v>
      </c>
      <c r="D10">
        <v>0.57876807787697393</v>
      </c>
      <c r="E10">
        <v>0.65812665131495329</v>
      </c>
      <c r="F10">
        <v>0.77943291645978496</v>
      </c>
      <c r="G10">
        <v>0.86136032109250682</v>
      </c>
      <c r="H10">
        <v>0.6955150639269716</v>
      </c>
      <c r="I10">
        <v>0.75595716582133532</v>
      </c>
      <c r="J10">
        <v>1</v>
      </c>
    </row>
    <row r="11" spans="1:11" ht="15" thickBot="1">
      <c r="A11" s="6" t="s">
        <v>142</v>
      </c>
      <c r="B11">
        <v>-8.1940293518058246E-2</v>
      </c>
      <c r="C11">
        <v>-1.3781307236836438E-3</v>
      </c>
      <c r="D11">
        <v>-4.6960196709275826E-3</v>
      </c>
      <c r="E11">
        <v>0.15756780585169269</v>
      </c>
      <c r="F11">
        <v>-6.8879953572696898E-2</v>
      </c>
      <c r="G11">
        <v>4.3367940907186313E-2</v>
      </c>
      <c r="H11">
        <v>6.0833876366136561E-2</v>
      </c>
      <c r="I11">
        <v>0.60039322955773566</v>
      </c>
      <c r="J11">
        <v>0.43264087560082459</v>
      </c>
      <c r="K11">
        <v>1</v>
      </c>
    </row>
  </sheetData>
  <conditionalFormatting sqref="B2:K11">
    <cfRule type="colorScale" priority="1">
      <colorScale>
        <cfvo type="num" val="-1"/>
        <cfvo type="num" val="0"/>
        <cfvo type="num" val="1"/>
        <color rgb="FFFF0000"/>
        <color rgb="FFFFEB84"/>
        <color theme="9" tint="-0.249977111117893"/>
      </colorScale>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617A1-3428-4377-AD4E-DAF3C714D9C9}">
  <dimension ref="A1:K11"/>
  <sheetViews>
    <sheetView workbookViewId="0">
      <selection activeCell="C7" sqref="C7"/>
    </sheetView>
  </sheetViews>
  <sheetFormatPr baseColWidth="10" defaultRowHeight="14.4"/>
  <cols>
    <col min="1" max="1" width="18.21875" bestFit="1" customWidth="1"/>
    <col min="2" max="2" width="12.6640625" bestFit="1" customWidth="1"/>
    <col min="4" max="4" width="13.21875" customWidth="1"/>
    <col min="5" max="5" width="12.77734375" customWidth="1"/>
    <col min="6" max="6" width="16.33203125" customWidth="1"/>
    <col min="7" max="7" width="15.88671875" customWidth="1"/>
    <col min="8" max="8" width="18.77734375" customWidth="1"/>
    <col min="9" max="9" width="16.44140625" customWidth="1"/>
    <col min="10" max="10" width="10.88671875" customWidth="1"/>
    <col min="11" max="11" width="12" customWidth="1"/>
  </cols>
  <sheetData>
    <row r="1" spans="1:11">
      <c r="A1" s="7"/>
      <c r="B1" s="11" t="s">
        <v>2</v>
      </c>
      <c r="C1" s="11" t="s">
        <v>5</v>
      </c>
      <c r="D1" s="11" t="s">
        <v>9</v>
      </c>
      <c r="E1" s="11" t="s">
        <v>10</v>
      </c>
      <c r="F1" s="11" t="s">
        <v>11</v>
      </c>
      <c r="G1" s="11" t="s">
        <v>12</v>
      </c>
      <c r="H1" s="11" t="s">
        <v>139</v>
      </c>
      <c r="I1" s="11" t="s">
        <v>140</v>
      </c>
      <c r="J1" s="11" t="s">
        <v>141</v>
      </c>
      <c r="K1" s="11" t="s">
        <v>142</v>
      </c>
    </row>
    <row r="2" spans="1:11">
      <c r="A2" t="s">
        <v>2</v>
      </c>
      <c r="B2" s="5">
        <v>18.896409032271897</v>
      </c>
      <c r="C2" s="5"/>
      <c r="D2" s="5"/>
      <c r="E2" s="5"/>
      <c r="F2" s="5"/>
      <c r="G2" s="5"/>
      <c r="H2" s="5"/>
      <c r="I2" s="5"/>
      <c r="J2" s="5"/>
      <c r="K2" s="5"/>
    </row>
    <row r="3" spans="1:11">
      <c r="A3" t="s">
        <v>5</v>
      </c>
      <c r="B3" s="5">
        <v>-1.9616961060030524E-2</v>
      </c>
      <c r="C3" s="5">
        <v>2.2781402296303918E-2</v>
      </c>
      <c r="D3" s="5"/>
      <c r="E3" s="5"/>
      <c r="F3" s="5"/>
      <c r="G3" s="5"/>
      <c r="H3" s="5"/>
      <c r="I3" s="5"/>
      <c r="J3" s="5"/>
      <c r="K3" s="5"/>
    </row>
    <row r="4" spans="1:11">
      <c r="A4" t="s">
        <v>9</v>
      </c>
      <c r="B4" s="5">
        <v>1.1802702248777002</v>
      </c>
      <c r="C4" s="5">
        <v>0.10592154116087353</v>
      </c>
      <c r="D4" s="5">
        <v>1853.165275996012</v>
      </c>
      <c r="E4" s="5"/>
      <c r="F4" s="5"/>
      <c r="G4" s="5"/>
      <c r="H4" s="5"/>
      <c r="I4" s="5"/>
      <c r="J4" s="5"/>
      <c r="K4" s="5"/>
    </row>
    <row r="5" spans="1:11">
      <c r="A5" t="s">
        <v>10</v>
      </c>
      <c r="B5" s="5">
        <v>-2.2781711757748098</v>
      </c>
      <c r="C5" s="5">
        <v>0.16897724707959144</v>
      </c>
      <c r="D5" s="5">
        <v>2317.1544236191239</v>
      </c>
      <c r="E5" s="5">
        <v>2997.3779261358768</v>
      </c>
      <c r="F5" s="5"/>
      <c r="G5" s="5"/>
      <c r="H5" s="5"/>
      <c r="I5" s="5"/>
      <c r="J5" s="5"/>
      <c r="K5" s="5"/>
    </row>
    <row r="6" spans="1:11">
      <c r="A6" t="s">
        <v>11</v>
      </c>
      <c r="B6" s="5">
        <v>1464.5989972877458</v>
      </c>
      <c r="C6" s="5">
        <v>-0.18592915262595558</v>
      </c>
      <c r="D6" s="5">
        <v>15130.927755403956</v>
      </c>
      <c r="E6" s="5">
        <v>18511.364367551556</v>
      </c>
      <c r="F6" s="5">
        <v>270984.35916824196</v>
      </c>
      <c r="G6" s="5"/>
      <c r="H6" s="5"/>
      <c r="I6" s="5"/>
      <c r="J6" s="5"/>
      <c r="K6" s="5"/>
    </row>
    <row r="7" spans="1:11">
      <c r="A7" t="s">
        <v>12</v>
      </c>
      <c r="B7" s="5">
        <v>1749.4711022330532</v>
      </c>
      <c r="C7" s="5">
        <v>0.32661552917549824</v>
      </c>
      <c r="D7" s="5">
        <v>18799.580034090799</v>
      </c>
      <c r="E7" s="5">
        <v>23816.75403308378</v>
      </c>
      <c r="F7" s="5">
        <v>330725.32167666667</v>
      </c>
      <c r="G7" s="5">
        <v>412145.30223064742</v>
      </c>
      <c r="H7" s="5"/>
      <c r="I7" s="5"/>
      <c r="J7" s="5"/>
      <c r="K7" s="5"/>
    </row>
    <row r="8" spans="1:11">
      <c r="A8" t="s">
        <v>139</v>
      </c>
      <c r="B8" s="5">
        <v>441.75130969193236</v>
      </c>
      <c r="C8" s="5">
        <v>17.10186827575302</v>
      </c>
      <c r="D8" s="5">
        <v>5125.3588146518941</v>
      </c>
      <c r="E8" s="5">
        <v>6607.0449493696333</v>
      </c>
      <c r="F8" s="5">
        <v>86710.961946453535</v>
      </c>
      <c r="G8" s="5">
        <v>109792.27921415935</v>
      </c>
      <c r="H8" s="5">
        <v>50801.135786911684</v>
      </c>
      <c r="I8" s="5"/>
      <c r="J8" s="5"/>
      <c r="K8" s="5"/>
    </row>
    <row r="9" spans="1:11">
      <c r="A9" t="s">
        <v>140</v>
      </c>
      <c r="B9" s="5">
        <v>-3.4584414006525144</v>
      </c>
      <c r="C9" s="5">
        <v>6.3055705918718008E-2</v>
      </c>
      <c r="D9" s="5">
        <v>463.98914762311512</v>
      </c>
      <c r="E9" s="5">
        <v>680.22350251678756</v>
      </c>
      <c r="F9" s="5">
        <v>3380.4366121476123</v>
      </c>
      <c r="G9" s="5">
        <v>5017.1739989929974</v>
      </c>
      <c r="H9" s="5">
        <v>1481.6861347177369</v>
      </c>
      <c r="I9" s="5">
        <v>216.23435489367296</v>
      </c>
      <c r="J9" s="5"/>
      <c r="K9" s="5"/>
    </row>
    <row r="10" spans="1:11">
      <c r="A10" t="s">
        <v>141</v>
      </c>
      <c r="B10" s="5">
        <v>284.8855034823348</v>
      </c>
      <c r="C10" s="5">
        <v>0.51300364456959491</v>
      </c>
      <c r="D10" s="5">
        <v>3668.487048145199</v>
      </c>
      <c r="E10" s="5">
        <v>5305.2465819290192</v>
      </c>
      <c r="F10" s="5">
        <v>59741.510447932909</v>
      </c>
      <c r="G10" s="5">
        <v>81420.803256405561</v>
      </c>
      <c r="H10" s="5">
        <v>23081.742695440378</v>
      </c>
      <c r="I10" s="5">
        <v>1636.7595337838275</v>
      </c>
      <c r="J10" s="5">
        <v>21679.571164583478</v>
      </c>
      <c r="K10" s="5"/>
    </row>
    <row r="11" spans="1:11" ht="15" thickBot="1">
      <c r="A11" s="6" t="s">
        <v>142</v>
      </c>
      <c r="B11" s="5">
        <v>-2.5863127009883167E-2</v>
      </c>
      <c r="C11" s="5">
        <v>-1.5103392828669995E-5</v>
      </c>
      <c r="D11" s="5">
        <v>-1.4678472418431723E-2</v>
      </c>
      <c r="E11" s="5">
        <v>0.62637168384319042</v>
      </c>
      <c r="F11" s="5">
        <v>-2.6035075101527609</v>
      </c>
      <c r="G11" s="5">
        <v>2.021565681009323</v>
      </c>
      <c r="H11" s="5">
        <v>0.99557980518018352</v>
      </c>
      <c r="I11" s="5">
        <v>0.64105015626162209</v>
      </c>
      <c r="J11" s="5">
        <v>4.6253730886286215</v>
      </c>
      <c r="K11" s="5">
        <v>5.2721499437629544E-3</v>
      </c>
    </row>
  </sheetData>
  <conditionalFormatting sqref="B2:K11">
    <cfRule type="colorScale" priority="1">
      <colorScale>
        <cfvo type="num" val="-1"/>
        <cfvo type="num" val="0"/>
        <cfvo type="num" val="1"/>
        <color rgb="FFFF0000"/>
        <color rgb="FFFFEB84"/>
        <color theme="9"/>
      </colorScale>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CB8CB-95AC-49B1-90E1-4933ECE1AC5F}">
  <dimension ref="A1:DG1048"/>
  <sheetViews>
    <sheetView topLeftCell="CC1" workbookViewId="0">
      <selection activeCell="AC2" sqref="AC2"/>
    </sheetView>
  </sheetViews>
  <sheetFormatPr baseColWidth="10" defaultRowHeight="14.4"/>
  <cols>
    <col min="1" max="1" width="19.33203125" customWidth="1"/>
    <col min="4" max="5" width="13.6640625" customWidth="1"/>
    <col min="6" max="6" width="15.77734375" customWidth="1"/>
    <col min="13" max="13" width="16.5546875" bestFit="1" customWidth="1"/>
    <col min="14" max="14" width="17.6640625" bestFit="1" customWidth="1"/>
    <col min="15" max="15" width="10.5546875" bestFit="1" customWidth="1"/>
    <col min="16" max="16" width="12.44140625" bestFit="1" customWidth="1"/>
    <col min="17" max="17" width="10.5546875" bestFit="1" customWidth="1"/>
    <col min="18" max="18" width="16.5546875" bestFit="1" customWidth="1"/>
    <col min="19" max="19" width="24.44140625" bestFit="1" customWidth="1"/>
    <col min="23" max="23" width="16.5546875" bestFit="1" customWidth="1"/>
    <col min="24" max="24" width="33.6640625" bestFit="1" customWidth="1"/>
    <col min="27" max="27" width="16.5546875" bestFit="1" customWidth="1"/>
    <col min="28" max="28" width="24.33203125" bestFit="1" customWidth="1"/>
    <col min="33" max="33" width="16.5546875" bestFit="1" customWidth="1"/>
    <col min="34" max="34" width="17.6640625" bestFit="1" customWidth="1"/>
    <col min="35" max="37" width="6.33203125" bestFit="1" customWidth="1"/>
    <col min="38" max="38" width="11.88671875" bestFit="1" customWidth="1"/>
    <col min="39" max="39" width="7" bestFit="1" customWidth="1"/>
    <col min="40" max="42" width="6.33203125" bestFit="1" customWidth="1"/>
    <col min="43" max="43" width="9.6640625" bestFit="1" customWidth="1"/>
    <col min="44" max="44" width="11.88671875" bestFit="1" customWidth="1"/>
    <col min="45" max="47" width="9.5546875" bestFit="1" customWidth="1"/>
    <col min="48" max="48" width="16.5546875" bestFit="1" customWidth="1"/>
    <col min="49" max="49" width="17.6640625" bestFit="1" customWidth="1"/>
    <col min="50" max="51" width="8" bestFit="1" customWidth="1"/>
    <col min="52" max="52" width="11" bestFit="1" customWidth="1"/>
    <col min="53" max="55" width="8.33203125" bestFit="1" customWidth="1"/>
    <col min="56" max="56" width="16.5546875" bestFit="1" customWidth="1"/>
    <col min="57" max="57" width="17.6640625" bestFit="1" customWidth="1"/>
    <col min="58" max="58" width="11.88671875" bestFit="1" customWidth="1"/>
    <col min="59" max="60" width="21.44140625" bestFit="1" customWidth="1"/>
    <col min="61" max="61" width="16.5546875" bestFit="1" customWidth="1"/>
    <col min="62" max="62" width="17.6640625" bestFit="1" customWidth="1"/>
    <col min="63" max="63" width="20.44140625" bestFit="1" customWidth="1"/>
    <col min="64" max="68" width="5.5546875" bestFit="1" customWidth="1"/>
    <col min="69" max="69" width="14" bestFit="1" customWidth="1"/>
    <col min="70" max="70" width="16.5546875" bestFit="1" customWidth="1"/>
    <col min="71" max="71" width="24" bestFit="1" customWidth="1"/>
    <col min="72" max="75" width="5.5546875" bestFit="1" customWidth="1"/>
    <col min="76" max="77" width="6.5546875" bestFit="1" customWidth="1"/>
    <col min="78" max="78" width="5.5546875" bestFit="1" customWidth="1"/>
    <col min="79" max="79" width="6.5546875" bestFit="1" customWidth="1"/>
    <col min="80" max="80" width="16.5546875" bestFit="1" customWidth="1"/>
    <col min="81" max="81" width="37.21875" bestFit="1" customWidth="1"/>
    <col min="82" max="82" width="5.5546875" bestFit="1" customWidth="1"/>
    <col min="83" max="84" width="6.5546875" bestFit="1" customWidth="1"/>
    <col min="85" max="85" width="5.5546875" bestFit="1" customWidth="1"/>
    <col min="86" max="86" width="6.5546875" bestFit="1" customWidth="1"/>
    <col min="87" max="87" width="16.5546875" bestFit="1" customWidth="1"/>
    <col min="88" max="88" width="18.44140625" bestFit="1" customWidth="1"/>
    <col min="89" max="89" width="5.5546875" bestFit="1" customWidth="1"/>
    <col min="90" max="91" width="6.5546875" bestFit="1" customWidth="1"/>
    <col min="92" max="93" width="5.5546875" bestFit="1" customWidth="1"/>
    <col min="94" max="94" width="6.5546875" bestFit="1" customWidth="1"/>
    <col min="95" max="96" width="5.5546875" bestFit="1" customWidth="1"/>
    <col min="97" max="97" width="6.5546875" bestFit="1" customWidth="1"/>
    <col min="98" max="108" width="5.5546875" bestFit="1" customWidth="1"/>
    <col min="109" max="109" width="4.44140625" bestFit="1" customWidth="1"/>
    <col min="110" max="110" width="16.5546875" bestFit="1" customWidth="1"/>
    <col min="111" max="111" width="31.6640625" bestFit="1" customWidth="1"/>
    <col min="112" max="115" width="5.5546875" bestFit="1" customWidth="1"/>
    <col min="116" max="116" width="6.5546875" bestFit="1" customWidth="1"/>
    <col min="117" max="117" width="5.5546875" bestFit="1" customWidth="1"/>
    <col min="118" max="118" width="11.88671875" bestFit="1" customWidth="1"/>
    <col min="119" max="119" width="37.5546875" bestFit="1" customWidth="1"/>
    <col min="120" max="120" width="31.6640625" bestFit="1" customWidth="1"/>
    <col min="121" max="406" width="21.44140625" bestFit="1" customWidth="1"/>
    <col min="407" max="407" width="11.88671875" bestFit="1" customWidth="1"/>
  </cols>
  <sheetData>
    <row r="1" spans="1:111">
      <c r="A1" s="61" t="s">
        <v>727</v>
      </c>
      <c r="B1" s="61"/>
      <c r="M1" s="8" t="s">
        <v>162</v>
      </c>
      <c r="N1" t="s">
        <v>734</v>
      </c>
      <c r="R1" s="8" t="s">
        <v>162</v>
      </c>
      <c r="S1" t="s">
        <v>201</v>
      </c>
      <c r="W1" s="8" t="s">
        <v>162</v>
      </c>
      <c r="X1" t="s">
        <v>197</v>
      </c>
      <c r="AA1" s="8" t="s">
        <v>162</v>
      </c>
      <c r="AB1" t="s">
        <v>733</v>
      </c>
      <c r="AG1" s="8" t="s">
        <v>162</v>
      </c>
      <c r="AH1" t="s">
        <v>734</v>
      </c>
      <c r="AV1" s="8" t="s">
        <v>162</v>
      </c>
      <c r="AW1" t="s">
        <v>734</v>
      </c>
      <c r="BD1" s="8" t="s">
        <v>162</v>
      </c>
      <c r="BE1" t="s">
        <v>734</v>
      </c>
      <c r="BI1" s="8" t="s">
        <v>162</v>
      </c>
      <c r="BJ1" t="s">
        <v>734</v>
      </c>
      <c r="BR1" s="8" t="s">
        <v>162</v>
      </c>
      <c r="BS1" t="s">
        <v>761</v>
      </c>
      <c r="CB1" s="8" t="s">
        <v>162</v>
      </c>
      <c r="CC1" t="s">
        <v>762</v>
      </c>
      <c r="CI1" s="8" t="s">
        <v>162</v>
      </c>
      <c r="CJ1" t="s">
        <v>167</v>
      </c>
      <c r="DF1" s="8" t="s">
        <v>162</v>
      </c>
      <c r="DG1" t="s">
        <v>768</v>
      </c>
    </row>
    <row r="2" spans="1:111">
      <c r="M2" s="9" t="s">
        <v>204</v>
      </c>
      <c r="N2">
        <v>9</v>
      </c>
      <c r="O2" s="40">
        <v>4229</v>
      </c>
      <c r="R2" s="9" t="s">
        <v>204</v>
      </c>
      <c r="S2">
        <v>1</v>
      </c>
      <c r="T2" s="40">
        <v>521</v>
      </c>
      <c r="W2" s="9" t="s">
        <v>204</v>
      </c>
      <c r="X2" s="42">
        <v>8.2568807339449588E-2</v>
      </c>
      <c r="Y2" s="43">
        <f>AVERAGE(X2:X522)</f>
        <v>0.16878920775863265</v>
      </c>
      <c r="AA2" s="9" t="s">
        <v>204</v>
      </c>
      <c r="AB2" s="4">
        <v>1412.64</v>
      </c>
      <c r="AC2" s="41">
        <f>AVERAGE(AB2:AB522)</f>
        <v>760.07017274472116</v>
      </c>
      <c r="AG2" s="9" t="s">
        <v>738</v>
      </c>
      <c r="AH2" s="66">
        <v>2000</v>
      </c>
      <c r="AV2" s="9" t="s">
        <v>70</v>
      </c>
      <c r="AW2" s="10">
        <v>0.52210924568455896</v>
      </c>
      <c r="BD2" s="9" t="s">
        <v>119</v>
      </c>
      <c r="BE2" s="10">
        <v>0.18396784109718609</v>
      </c>
      <c r="BI2" s="9" t="s">
        <v>138</v>
      </c>
      <c r="BJ2" s="10">
        <v>0.47670844171198867</v>
      </c>
      <c r="BQ2" s="3"/>
      <c r="BR2" s="9" t="s">
        <v>119</v>
      </c>
      <c r="BS2" s="42">
        <v>0.17666731400378929</v>
      </c>
      <c r="CB2" s="9" t="s">
        <v>119</v>
      </c>
      <c r="CC2" s="42">
        <v>-0.22401447947965517</v>
      </c>
      <c r="CI2" s="9" t="s">
        <v>738</v>
      </c>
      <c r="CJ2" s="4"/>
      <c r="DF2" s="9" t="s">
        <v>738</v>
      </c>
      <c r="DG2" s="4"/>
    </row>
    <row r="3" spans="1:111">
      <c r="A3" s="65" t="s">
        <v>728</v>
      </c>
      <c r="B3" s="65"/>
      <c r="C3" s="65"/>
      <c r="D3" s="65"/>
      <c r="E3" s="65"/>
      <c r="F3" s="9"/>
      <c r="M3" s="9" t="s">
        <v>205</v>
      </c>
      <c r="N3">
        <v>6</v>
      </c>
      <c r="R3" s="9" t="s">
        <v>205</v>
      </c>
      <c r="S3">
        <v>1</v>
      </c>
      <c r="W3" s="9" t="s">
        <v>205</v>
      </c>
      <c r="X3" s="42">
        <v>8.2568807339449532E-2</v>
      </c>
      <c r="AA3" s="9" t="s">
        <v>205</v>
      </c>
      <c r="AB3" s="4">
        <v>732.48</v>
      </c>
      <c r="AG3" s="58" t="s">
        <v>740</v>
      </c>
      <c r="AH3" s="66">
        <v>213</v>
      </c>
      <c r="AV3" s="9" t="s">
        <v>71</v>
      </c>
      <c r="AW3" s="10">
        <v>0.33837786710806339</v>
      </c>
      <c r="BD3" s="9" t="s">
        <v>120</v>
      </c>
      <c r="BE3" s="10">
        <v>0.2305509576732088</v>
      </c>
      <c r="BI3" s="9" t="s">
        <v>71</v>
      </c>
      <c r="BJ3" s="10">
        <v>0.52329155828801133</v>
      </c>
      <c r="BQ3" s="3"/>
      <c r="BR3" s="9" t="s">
        <v>120</v>
      </c>
      <c r="BS3" s="42">
        <v>0.16567581276132323</v>
      </c>
      <c r="CB3" s="9" t="s">
        <v>120</v>
      </c>
      <c r="CC3" s="42">
        <v>-0.16379501051570028</v>
      </c>
      <c r="CI3" s="58" t="s">
        <v>764</v>
      </c>
      <c r="CJ3" s="4">
        <v>7303.6000000000013</v>
      </c>
      <c r="DF3" s="58" t="s">
        <v>764</v>
      </c>
      <c r="DG3" s="4">
        <v>-5000.8200000000033</v>
      </c>
    </row>
    <row r="4" spans="1:111">
      <c r="A4" s="65" t="s">
        <v>729</v>
      </c>
      <c r="B4" s="65"/>
      <c r="C4" s="65"/>
      <c r="D4" s="65"/>
      <c r="E4" s="65"/>
      <c r="F4" s="65"/>
      <c r="M4" s="9" t="s">
        <v>206</v>
      </c>
      <c r="N4">
        <v>15</v>
      </c>
      <c r="R4" s="9" t="s">
        <v>206</v>
      </c>
      <c r="S4">
        <v>1</v>
      </c>
      <c r="W4" s="9" t="s">
        <v>206</v>
      </c>
      <c r="X4" s="42">
        <v>8.2568807339449588E-2</v>
      </c>
      <c r="AA4" s="9" t="s">
        <v>206</v>
      </c>
      <c r="AB4" s="4">
        <v>1198.8</v>
      </c>
      <c r="AG4" s="58" t="s">
        <v>741</v>
      </c>
      <c r="AH4" s="66">
        <v>124</v>
      </c>
      <c r="AV4" s="9" t="s">
        <v>68</v>
      </c>
      <c r="AW4" s="10">
        <v>0.13951288720737762</v>
      </c>
      <c r="BD4" s="9" t="s">
        <v>117</v>
      </c>
      <c r="BE4" s="10">
        <v>0.10688105935209269</v>
      </c>
      <c r="BI4" s="9" t="s">
        <v>163</v>
      </c>
      <c r="BJ4" s="10">
        <v>1</v>
      </c>
      <c r="BQ4" s="3"/>
      <c r="BR4" s="9" t="s">
        <v>117</v>
      </c>
      <c r="BS4" s="42">
        <v>0.17850959575323652</v>
      </c>
      <c r="CB4" s="9" t="s">
        <v>117</v>
      </c>
      <c r="CC4" s="42">
        <v>-0.20736481580970983</v>
      </c>
      <c r="CI4" s="58" t="s">
        <v>765</v>
      </c>
      <c r="CJ4" s="4">
        <v>7062.06</v>
      </c>
      <c r="DF4" s="58" t="s">
        <v>765</v>
      </c>
      <c r="DG4" s="4">
        <v>-1734.5346</v>
      </c>
    </row>
    <row r="5" spans="1:111">
      <c r="A5" s="65" t="s">
        <v>753</v>
      </c>
      <c r="B5" s="65"/>
      <c r="C5" s="65"/>
      <c r="D5" s="65"/>
      <c r="E5" s="65"/>
      <c r="F5" s="9"/>
      <c r="M5" s="9" t="s">
        <v>207</v>
      </c>
      <c r="N5">
        <v>5</v>
      </c>
      <c r="R5" s="9" t="s">
        <v>207</v>
      </c>
      <c r="S5">
        <v>1</v>
      </c>
      <c r="W5" s="9" t="s">
        <v>207</v>
      </c>
      <c r="X5" s="42">
        <v>9.9099099099099128E-2</v>
      </c>
      <c r="AA5" s="9" t="s">
        <v>207</v>
      </c>
      <c r="AB5" s="4">
        <v>244.2</v>
      </c>
      <c r="AG5" s="58" t="s">
        <v>742</v>
      </c>
      <c r="AH5" s="66">
        <v>183</v>
      </c>
      <c r="AV5" s="9" t="s">
        <v>163</v>
      </c>
      <c r="AW5" s="10">
        <v>1</v>
      </c>
      <c r="BD5" s="9" t="s">
        <v>121</v>
      </c>
      <c r="BE5" s="10">
        <v>0.28139039962165996</v>
      </c>
      <c r="BQ5" s="3"/>
      <c r="BR5" s="9" t="s">
        <v>121</v>
      </c>
      <c r="BS5" s="42">
        <v>0.16704837929505556</v>
      </c>
      <c r="CB5" s="9" t="s">
        <v>121</v>
      </c>
      <c r="CC5" s="42">
        <v>-0.16712675742584232</v>
      </c>
      <c r="CI5" s="58" t="s">
        <v>766</v>
      </c>
      <c r="CJ5" s="4">
        <v>7133.7899999999991</v>
      </c>
      <c r="DF5" s="58" t="s">
        <v>766</v>
      </c>
      <c r="DG5" s="4">
        <v>-5340.5853999999999</v>
      </c>
    </row>
    <row r="6" spans="1:111">
      <c r="A6" s="65" t="s">
        <v>752</v>
      </c>
      <c r="B6" s="65"/>
      <c r="C6" s="65"/>
      <c r="D6" s="65"/>
      <c r="E6" s="65"/>
      <c r="F6" s="65"/>
      <c r="M6" s="9" t="s">
        <v>208</v>
      </c>
      <c r="N6">
        <v>12</v>
      </c>
      <c r="R6" s="9" t="s">
        <v>208</v>
      </c>
      <c r="S6">
        <v>1</v>
      </c>
      <c r="W6" s="9" t="s">
        <v>208</v>
      </c>
      <c r="X6" s="42">
        <v>9.9099099099099128E-2</v>
      </c>
      <c r="AA6" s="9" t="s">
        <v>208</v>
      </c>
      <c r="AB6" s="4">
        <v>80.400000000000006</v>
      </c>
      <c r="AG6" s="58" t="s">
        <v>749</v>
      </c>
      <c r="AH6" s="66">
        <v>143</v>
      </c>
      <c r="BD6" s="9" t="s">
        <v>118</v>
      </c>
      <c r="BE6" s="10">
        <v>0.19720974225585244</v>
      </c>
      <c r="BQ6" s="3"/>
      <c r="BR6" s="9" t="s">
        <v>118</v>
      </c>
      <c r="BS6" s="42">
        <v>0.1618898258435281</v>
      </c>
      <c r="CB6" s="9" t="s">
        <v>118</v>
      </c>
      <c r="CC6" s="42">
        <v>-0.1834908458263898</v>
      </c>
      <c r="CI6" s="58" t="s">
        <v>767</v>
      </c>
      <c r="CJ6" s="4">
        <v>7898.7699999999995</v>
      </c>
      <c r="DF6" s="58" t="s">
        <v>767</v>
      </c>
      <c r="DG6" s="4">
        <v>-5036.2349000000022</v>
      </c>
    </row>
    <row r="7" spans="1:111">
      <c r="A7" s="65" t="s">
        <v>759</v>
      </c>
      <c r="B7" s="65"/>
      <c r="C7" s="65"/>
      <c r="D7" s="65"/>
      <c r="E7" s="65"/>
      <c r="M7" s="9" t="s">
        <v>209</v>
      </c>
      <c r="N7">
        <v>8</v>
      </c>
      <c r="R7" s="9" t="s">
        <v>209</v>
      </c>
      <c r="S7">
        <v>1</v>
      </c>
      <c r="W7" s="9" t="s">
        <v>209</v>
      </c>
      <c r="X7" s="42">
        <v>0.2537313432835821</v>
      </c>
      <c r="AA7" s="9" t="s">
        <v>209</v>
      </c>
      <c r="AB7" s="4">
        <v>647.52</v>
      </c>
      <c r="AG7" s="58" t="s">
        <v>750</v>
      </c>
      <c r="AH7" s="66">
        <v>127</v>
      </c>
      <c r="BD7" s="9" t="s">
        <v>163</v>
      </c>
      <c r="BE7" s="10">
        <v>1</v>
      </c>
      <c r="BQ7" s="3"/>
      <c r="BR7" s="9" t="s">
        <v>163</v>
      </c>
      <c r="BS7" s="42">
        <v>0.1687892077586326</v>
      </c>
      <c r="CB7" s="9" t="s">
        <v>163</v>
      </c>
      <c r="CC7" s="42">
        <v>-0.18478150461164386</v>
      </c>
      <c r="CI7" s="9" t="s">
        <v>739</v>
      </c>
      <c r="CJ7" s="4"/>
      <c r="DF7" s="9" t="s">
        <v>739</v>
      </c>
      <c r="DG7" s="4"/>
    </row>
    <row r="8" spans="1:111">
      <c r="A8" s="65" t="s">
        <v>763</v>
      </c>
      <c r="B8" s="65"/>
      <c r="C8" s="65"/>
      <c r="D8" s="65"/>
      <c r="M8" s="9" t="s">
        <v>210</v>
      </c>
      <c r="N8">
        <v>4</v>
      </c>
      <c r="R8" s="9" t="s">
        <v>210</v>
      </c>
      <c r="S8">
        <v>1</v>
      </c>
      <c r="W8" s="9" t="s">
        <v>210</v>
      </c>
      <c r="X8" s="42">
        <v>0.1596638655462185</v>
      </c>
      <c r="AA8" s="9" t="s">
        <v>210</v>
      </c>
      <c r="AB8" s="4">
        <v>33.32</v>
      </c>
      <c r="AG8" s="58" t="s">
        <v>751</v>
      </c>
      <c r="AH8" s="66">
        <v>201</v>
      </c>
      <c r="BQ8" s="3"/>
      <c r="CI8" s="58" t="s">
        <v>764</v>
      </c>
      <c r="CJ8" s="4">
        <v>10303.210000000003</v>
      </c>
      <c r="DF8" s="58" t="s">
        <v>764</v>
      </c>
      <c r="DG8" s="4">
        <v>-3722.5362999999988</v>
      </c>
    </row>
    <row r="9" spans="1:111">
      <c r="A9" s="65"/>
      <c r="B9" s="65"/>
      <c r="C9" s="65"/>
      <c r="D9" s="65"/>
      <c r="E9" s="65"/>
      <c r="F9" s="65"/>
      <c r="M9" s="9" t="s">
        <v>211</v>
      </c>
      <c r="N9">
        <v>1</v>
      </c>
      <c r="R9" s="9" t="s">
        <v>211</v>
      </c>
      <c r="S9">
        <v>1</v>
      </c>
      <c r="W9" s="9" t="s">
        <v>211</v>
      </c>
      <c r="X9" s="42">
        <v>9.9099099099099169E-2</v>
      </c>
      <c r="AA9" s="9" t="s">
        <v>211</v>
      </c>
      <c r="AB9" s="4">
        <v>104.16</v>
      </c>
      <c r="AG9" s="58" t="s">
        <v>746</v>
      </c>
      <c r="AH9" s="66">
        <v>187</v>
      </c>
      <c r="BQ9" s="3"/>
      <c r="CI9" s="58" t="s">
        <v>765</v>
      </c>
      <c r="CJ9" s="4">
        <v>8091.21</v>
      </c>
      <c r="DF9" s="58" t="s">
        <v>765</v>
      </c>
      <c r="DG9" s="4">
        <v>-4323.0041999999994</v>
      </c>
    </row>
    <row r="10" spans="1:111">
      <c r="M10" s="9" t="s">
        <v>212</v>
      </c>
      <c r="N10">
        <v>4</v>
      </c>
      <c r="R10" s="9" t="s">
        <v>212</v>
      </c>
      <c r="S10">
        <v>1</v>
      </c>
      <c r="W10" s="9" t="s">
        <v>212</v>
      </c>
      <c r="X10" s="42">
        <v>0.12280701754385963</v>
      </c>
      <c r="AA10" s="9" t="s">
        <v>212</v>
      </c>
      <c r="AB10" s="4">
        <v>586.88</v>
      </c>
      <c r="AG10" s="58" t="s">
        <v>747</v>
      </c>
      <c r="AH10" s="66">
        <v>188</v>
      </c>
      <c r="BQ10" s="3"/>
      <c r="CI10" s="58" t="s">
        <v>766</v>
      </c>
      <c r="CJ10" s="4">
        <v>9428.3699999999972</v>
      </c>
      <c r="DF10" s="58" t="s">
        <v>766</v>
      </c>
      <c r="DG10" s="4">
        <v>-6359.5564000000004</v>
      </c>
    </row>
    <row r="11" spans="1:111">
      <c r="M11" s="9" t="s">
        <v>213</v>
      </c>
      <c r="N11">
        <v>3</v>
      </c>
      <c r="R11" s="9" t="s">
        <v>213</v>
      </c>
      <c r="S11">
        <v>1</v>
      </c>
      <c r="W11" s="9" t="s">
        <v>213</v>
      </c>
      <c r="X11" s="42">
        <v>0.10714285714285711</v>
      </c>
      <c r="AA11" s="9" t="s">
        <v>213</v>
      </c>
      <c r="AB11" s="4">
        <v>257.27999999999997</v>
      </c>
      <c r="AG11" s="58" t="s">
        <v>748</v>
      </c>
      <c r="AH11" s="66">
        <v>138</v>
      </c>
      <c r="BQ11" s="3"/>
      <c r="CI11" s="58" t="s">
        <v>767</v>
      </c>
      <c r="CJ11" s="4">
        <v>10489.169999999998</v>
      </c>
      <c r="DF11" s="58" t="s">
        <v>767</v>
      </c>
      <c r="DG11" s="4">
        <v>-6454.4678999999987</v>
      </c>
    </row>
    <row r="12" spans="1:111">
      <c r="M12" s="9" t="s">
        <v>214</v>
      </c>
      <c r="N12">
        <v>4</v>
      </c>
      <c r="R12" s="9" t="s">
        <v>214</v>
      </c>
      <c r="S12">
        <v>1</v>
      </c>
      <c r="W12" s="9" t="s">
        <v>214</v>
      </c>
      <c r="X12" s="42">
        <v>0.21875000000000008</v>
      </c>
      <c r="AA12" s="9" t="s">
        <v>214</v>
      </c>
      <c r="AB12" s="4">
        <v>648</v>
      </c>
      <c r="AG12" s="58" t="s">
        <v>743</v>
      </c>
      <c r="AH12" s="66">
        <v>202</v>
      </c>
      <c r="AS12" s="4"/>
      <c r="AT12" s="4"/>
      <c r="AU12" s="4"/>
      <c r="BQ12" s="3"/>
      <c r="CI12" s="9" t="s">
        <v>163</v>
      </c>
      <c r="CJ12" s="4">
        <v>67710.179999999993</v>
      </c>
      <c r="DF12" s="9" t="s">
        <v>163</v>
      </c>
      <c r="DG12" s="4">
        <v>-37971.739700000006</v>
      </c>
    </row>
    <row r="13" spans="1:111">
      <c r="A13" t="s">
        <v>730</v>
      </c>
      <c r="M13" s="9" t="s">
        <v>215</v>
      </c>
      <c r="N13">
        <v>10</v>
      </c>
      <c r="R13" s="9" t="s">
        <v>215</v>
      </c>
      <c r="S13">
        <v>1</v>
      </c>
      <c r="W13" s="9" t="s">
        <v>215</v>
      </c>
      <c r="X13" s="42">
        <v>0.23664122137404581</v>
      </c>
      <c r="AA13" s="9" t="s">
        <v>215</v>
      </c>
      <c r="AB13" s="4">
        <v>1620</v>
      </c>
      <c r="AG13" s="58" t="s">
        <v>744</v>
      </c>
      <c r="AH13" s="66">
        <v>110</v>
      </c>
      <c r="AS13" s="4"/>
      <c r="AT13" s="4"/>
      <c r="AU13" s="4"/>
      <c r="BQ13" s="3"/>
    </row>
    <row r="14" spans="1:111">
      <c r="A14" s="65" t="s">
        <v>737</v>
      </c>
      <c r="B14" s="65"/>
      <c r="C14" s="65"/>
      <c r="D14" s="65"/>
      <c r="E14" s="65"/>
      <c r="F14" s="65"/>
      <c r="M14" s="9" t="s">
        <v>216</v>
      </c>
      <c r="N14">
        <v>3</v>
      </c>
      <c r="R14" s="9" t="s">
        <v>216</v>
      </c>
      <c r="S14">
        <v>1</v>
      </c>
      <c r="W14" s="9" t="s">
        <v>216</v>
      </c>
      <c r="X14" s="42">
        <v>0.25925925925925924</v>
      </c>
      <c r="AA14" s="9" t="s">
        <v>216</v>
      </c>
      <c r="AB14" s="4">
        <v>448.38</v>
      </c>
      <c r="AG14" s="58" t="s">
        <v>745</v>
      </c>
      <c r="AH14" s="66">
        <v>184</v>
      </c>
      <c r="AS14" s="4"/>
      <c r="AT14" s="4"/>
      <c r="AU14" s="4"/>
      <c r="BQ14" s="3"/>
    </row>
    <row r="15" spans="1:111">
      <c r="A15" s="65" t="s">
        <v>731</v>
      </c>
      <c r="B15" s="65"/>
      <c r="C15" s="65"/>
      <c r="D15" s="65"/>
      <c r="E15" s="65"/>
      <c r="F15" s="65"/>
      <c r="G15" s="65"/>
      <c r="H15" s="65"/>
      <c r="M15" s="9" t="s">
        <v>217</v>
      </c>
      <c r="N15">
        <v>13</v>
      </c>
      <c r="R15" s="9" t="s">
        <v>217</v>
      </c>
      <c r="S15">
        <v>1</v>
      </c>
      <c r="W15" s="9" t="s">
        <v>217</v>
      </c>
      <c r="X15" s="42">
        <v>0.25925925925925924</v>
      </c>
      <c r="AA15" s="9" t="s">
        <v>217</v>
      </c>
      <c r="AB15" s="4">
        <v>1067.04</v>
      </c>
      <c r="AG15" s="9" t="s">
        <v>739</v>
      </c>
      <c r="AH15" s="66">
        <v>2229</v>
      </c>
      <c r="BQ15" s="3"/>
    </row>
    <row r="16" spans="1:111">
      <c r="A16" t="s">
        <v>736</v>
      </c>
      <c r="M16" s="9" t="s">
        <v>218</v>
      </c>
      <c r="N16">
        <v>6</v>
      </c>
      <c r="R16" s="9" t="s">
        <v>218</v>
      </c>
      <c r="S16">
        <v>1</v>
      </c>
      <c r="W16" s="9" t="s">
        <v>218</v>
      </c>
      <c r="X16" s="42">
        <v>7.4074074074074056E-2</v>
      </c>
      <c r="AA16" s="9" t="s">
        <v>218</v>
      </c>
      <c r="AB16" s="4">
        <v>40.200000000000003</v>
      </c>
      <c r="AG16" s="58" t="s">
        <v>740</v>
      </c>
      <c r="AH16" s="66">
        <v>194</v>
      </c>
      <c r="BQ16" s="3"/>
    </row>
    <row r="17" spans="1:69" ht="14.4" customHeight="1">
      <c r="A17" s="65" t="s">
        <v>732</v>
      </c>
      <c r="B17" s="65"/>
      <c r="C17" s="65"/>
      <c r="D17" s="65"/>
      <c r="E17" s="65"/>
      <c r="M17" s="9" t="s">
        <v>219</v>
      </c>
      <c r="N17">
        <v>4</v>
      </c>
      <c r="R17" s="9" t="s">
        <v>219</v>
      </c>
      <c r="S17">
        <v>1</v>
      </c>
      <c r="W17" s="9" t="s">
        <v>219</v>
      </c>
      <c r="X17" s="42">
        <v>0.2537313432835821</v>
      </c>
      <c r="AA17" s="9" t="s">
        <v>219</v>
      </c>
      <c r="AB17" s="4">
        <v>305</v>
      </c>
      <c r="AG17" s="58" t="s">
        <v>741</v>
      </c>
      <c r="AH17" s="66">
        <v>167</v>
      </c>
      <c r="BQ17" s="3"/>
    </row>
    <row r="18" spans="1:69">
      <c r="A18" s="65" t="s">
        <v>754</v>
      </c>
      <c r="B18" s="65"/>
      <c r="C18" s="65"/>
      <c r="D18" s="65"/>
      <c r="E18" s="65"/>
      <c r="F18" s="65"/>
      <c r="G18" s="65"/>
      <c r="M18" s="9" t="s">
        <v>220</v>
      </c>
      <c r="N18">
        <v>4</v>
      </c>
      <c r="R18" s="9" t="s">
        <v>220</v>
      </c>
      <c r="S18">
        <v>1</v>
      </c>
      <c r="W18" s="9" t="s">
        <v>220</v>
      </c>
      <c r="X18" s="42">
        <v>5.3526027030643651E-2</v>
      </c>
      <c r="AA18" s="9" t="s">
        <v>220</v>
      </c>
      <c r="AB18" s="4">
        <v>233.2</v>
      </c>
      <c r="AG18" s="58" t="s">
        <v>742</v>
      </c>
      <c r="AH18" s="66">
        <v>128</v>
      </c>
      <c r="BQ18" s="3"/>
    </row>
    <row r="19" spans="1:69">
      <c r="M19" s="9" t="s">
        <v>221</v>
      </c>
      <c r="N19">
        <v>9</v>
      </c>
      <c r="R19" s="9" t="s">
        <v>221</v>
      </c>
      <c r="S19">
        <v>1</v>
      </c>
      <c r="W19" s="9" t="s">
        <v>221</v>
      </c>
      <c r="X19" s="42">
        <v>0.2</v>
      </c>
      <c r="AA19" s="9" t="s">
        <v>221</v>
      </c>
      <c r="AB19" s="4">
        <v>728.46</v>
      </c>
      <c r="AG19" s="58" t="s">
        <v>749</v>
      </c>
      <c r="AH19" s="66">
        <v>153</v>
      </c>
      <c r="BQ19" s="3"/>
    </row>
    <row r="20" spans="1:69">
      <c r="M20" s="9" t="s">
        <v>222</v>
      </c>
      <c r="N20">
        <v>15</v>
      </c>
      <c r="R20" s="9" t="s">
        <v>222</v>
      </c>
      <c r="S20">
        <v>1</v>
      </c>
      <c r="W20" s="9" t="s">
        <v>222</v>
      </c>
      <c r="X20" s="42">
        <v>5.6603773584905613E-2</v>
      </c>
      <c r="AA20" s="9" t="s">
        <v>222</v>
      </c>
      <c r="AB20" s="4">
        <v>732.6</v>
      </c>
      <c r="AG20" s="58" t="s">
        <v>750</v>
      </c>
      <c r="AH20" s="66">
        <v>247</v>
      </c>
      <c r="BQ20" s="3"/>
    </row>
    <row r="21" spans="1:69">
      <c r="M21" s="9" t="s">
        <v>223</v>
      </c>
      <c r="N21">
        <v>6</v>
      </c>
      <c r="R21" s="9" t="s">
        <v>223</v>
      </c>
      <c r="S21">
        <v>1</v>
      </c>
      <c r="W21" s="9" t="s">
        <v>223</v>
      </c>
      <c r="X21" s="42">
        <v>9.9099099099099169E-2</v>
      </c>
      <c r="AA21" s="9" t="s">
        <v>223</v>
      </c>
      <c r="AB21" s="4">
        <v>972</v>
      </c>
      <c r="AG21" s="58" t="s">
        <v>751</v>
      </c>
      <c r="AH21" s="66">
        <v>151</v>
      </c>
      <c r="BQ21" s="3"/>
    </row>
    <row r="22" spans="1:69">
      <c r="M22" s="9" t="s">
        <v>224</v>
      </c>
      <c r="N22">
        <v>14</v>
      </c>
      <c r="R22" s="9" t="s">
        <v>224</v>
      </c>
      <c r="S22">
        <v>1</v>
      </c>
      <c r="W22" s="9" t="s">
        <v>224</v>
      </c>
      <c r="X22" s="42">
        <v>0.25373134328358216</v>
      </c>
      <c r="AA22" s="9" t="s">
        <v>224</v>
      </c>
      <c r="AB22" s="4">
        <v>1458.24</v>
      </c>
      <c r="AG22" s="58" t="s">
        <v>746</v>
      </c>
      <c r="AH22" s="66">
        <v>172</v>
      </c>
      <c r="BQ22" s="3"/>
    </row>
    <row r="23" spans="1:69">
      <c r="M23" s="9" t="s">
        <v>225</v>
      </c>
      <c r="N23">
        <v>6</v>
      </c>
      <c r="R23" s="9" t="s">
        <v>225</v>
      </c>
      <c r="S23">
        <v>1</v>
      </c>
      <c r="W23" s="9" t="s">
        <v>225</v>
      </c>
      <c r="X23" s="42">
        <v>0.12280701754385961</v>
      </c>
      <c r="AA23" s="9" t="s">
        <v>225</v>
      </c>
      <c r="AB23" s="4">
        <v>349.8</v>
      </c>
      <c r="AG23" s="58" t="s">
        <v>747</v>
      </c>
      <c r="AH23" s="66">
        <v>224</v>
      </c>
      <c r="BQ23" s="3"/>
    </row>
    <row r="24" spans="1:69">
      <c r="M24" s="9" t="s">
        <v>226</v>
      </c>
      <c r="N24">
        <v>7</v>
      </c>
      <c r="R24" s="9" t="s">
        <v>226</v>
      </c>
      <c r="S24">
        <v>1</v>
      </c>
      <c r="W24" s="9" t="s">
        <v>226</v>
      </c>
      <c r="X24" s="42">
        <v>0.25925925925925924</v>
      </c>
      <c r="AA24" s="9" t="s">
        <v>226</v>
      </c>
      <c r="AB24" s="4">
        <v>46.9</v>
      </c>
      <c r="AG24" s="58" t="s">
        <v>748</v>
      </c>
      <c r="AH24" s="66">
        <v>186</v>
      </c>
      <c r="BQ24" s="3"/>
    </row>
    <row r="25" spans="1:69">
      <c r="M25" s="9" t="s">
        <v>227</v>
      </c>
      <c r="N25">
        <v>7</v>
      </c>
      <c r="R25" s="9" t="s">
        <v>227</v>
      </c>
      <c r="S25">
        <v>1</v>
      </c>
      <c r="W25" s="9" t="s">
        <v>227</v>
      </c>
      <c r="X25" s="42">
        <v>5.660377358490562E-2</v>
      </c>
      <c r="AA25" s="9" t="s">
        <v>227</v>
      </c>
      <c r="AB25" s="4">
        <v>727.16</v>
      </c>
      <c r="AG25" s="58" t="s">
        <v>743</v>
      </c>
      <c r="AH25" s="66">
        <v>134</v>
      </c>
      <c r="BQ25" s="3"/>
    </row>
    <row r="26" spans="1:69">
      <c r="M26" s="9" t="s">
        <v>228</v>
      </c>
      <c r="N26">
        <v>7</v>
      </c>
      <c r="R26" s="9" t="s">
        <v>228</v>
      </c>
      <c r="S26">
        <v>1</v>
      </c>
      <c r="W26" s="9" t="s">
        <v>228</v>
      </c>
      <c r="X26" s="42">
        <v>0.10714285714285711</v>
      </c>
      <c r="AA26" s="9" t="s">
        <v>228</v>
      </c>
      <c r="AB26" s="4">
        <v>598.5</v>
      </c>
      <c r="AG26" s="58" t="s">
        <v>744</v>
      </c>
      <c r="AH26" s="66">
        <v>268</v>
      </c>
      <c r="BQ26" s="3"/>
    </row>
    <row r="27" spans="1:69">
      <c r="M27" s="9" t="s">
        <v>229</v>
      </c>
      <c r="N27">
        <v>9</v>
      </c>
      <c r="R27" s="9" t="s">
        <v>229</v>
      </c>
      <c r="S27">
        <v>1</v>
      </c>
      <c r="W27" s="9" t="s">
        <v>229</v>
      </c>
      <c r="X27" s="42">
        <v>5.6603773584905613E-2</v>
      </c>
      <c r="AA27" s="9" t="s">
        <v>229</v>
      </c>
      <c r="AB27" s="4">
        <v>738.72</v>
      </c>
      <c r="AG27" s="58" t="s">
        <v>745</v>
      </c>
      <c r="AH27" s="66">
        <v>205</v>
      </c>
      <c r="BQ27" s="3"/>
    </row>
    <row r="28" spans="1:69">
      <c r="M28" s="9" t="s">
        <v>230</v>
      </c>
      <c r="N28">
        <v>3</v>
      </c>
      <c r="R28" s="9" t="s">
        <v>230</v>
      </c>
      <c r="S28">
        <v>1</v>
      </c>
      <c r="W28" s="9" t="s">
        <v>230</v>
      </c>
      <c r="X28" s="42">
        <v>0.12280701754385964</v>
      </c>
      <c r="AA28" s="9" t="s">
        <v>230</v>
      </c>
      <c r="AB28" s="4">
        <v>352.44</v>
      </c>
      <c r="AG28" s="9" t="s">
        <v>163</v>
      </c>
      <c r="AH28" s="66">
        <v>4229</v>
      </c>
      <c r="BQ28" s="3"/>
    </row>
    <row r="29" spans="1:69">
      <c r="M29" s="9" t="s">
        <v>231</v>
      </c>
      <c r="N29">
        <v>7</v>
      </c>
      <c r="R29" s="9" t="s">
        <v>231</v>
      </c>
      <c r="S29">
        <v>1</v>
      </c>
      <c r="W29" s="9" t="s">
        <v>231</v>
      </c>
      <c r="X29" s="42">
        <v>7.4074074074074056E-2</v>
      </c>
      <c r="AA29" s="9" t="s">
        <v>231</v>
      </c>
      <c r="AB29" s="4">
        <v>806.4</v>
      </c>
      <c r="BQ29" s="3"/>
    </row>
    <row r="30" spans="1:69">
      <c r="M30" s="9" t="s">
        <v>232</v>
      </c>
      <c r="N30">
        <v>10</v>
      </c>
      <c r="R30" s="9" t="s">
        <v>232</v>
      </c>
      <c r="S30">
        <v>1</v>
      </c>
      <c r="W30" s="9" t="s">
        <v>232</v>
      </c>
      <c r="X30" s="42">
        <v>0.24242424242424246</v>
      </c>
      <c r="AA30" s="9" t="s">
        <v>232</v>
      </c>
      <c r="AB30" s="4">
        <v>488.4</v>
      </c>
      <c r="BQ30" s="3"/>
    </row>
    <row r="31" spans="1:69">
      <c r="M31" s="9" t="s">
        <v>233</v>
      </c>
      <c r="N31">
        <v>2</v>
      </c>
      <c r="R31" s="9" t="s">
        <v>233</v>
      </c>
      <c r="S31">
        <v>1</v>
      </c>
      <c r="W31" s="9" t="s">
        <v>233</v>
      </c>
      <c r="X31" s="42">
        <v>0.21875000000000006</v>
      </c>
      <c r="AA31" s="9" t="s">
        <v>233</v>
      </c>
      <c r="AB31" s="4">
        <v>106.22</v>
      </c>
      <c r="BQ31" s="3"/>
    </row>
    <row r="32" spans="1:69">
      <c r="M32" s="9" t="s">
        <v>234</v>
      </c>
      <c r="N32">
        <v>7</v>
      </c>
      <c r="R32" s="9" t="s">
        <v>234</v>
      </c>
      <c r="S32">
        <v>1</v>
      </c>
      <c r="W32" s="9" t="s">
        <v>234</v>
      </c>
      <c r="X32" s="42">
        <v>0.1150442477876106</v>
      </c>
      <c r="AA32" s="9" t="s">
        <v>234</v>
      </c>
      <c r="AB32" s="4">
        <v>1149.96</v>
      </c>
      <c r="BQ32" s="3"/>
    </row>
    <row r="33" spans="13:69">
      <c r="M33" s="9" t="s">
        <v>235</v>
      </c>
      <c r="N33">
        <v>13</v>
      </c>
      <c r="R33" s="9" t="s">
        <v>235</v>
      </c>
      <c r="S33">
        <v>1</v>
      </c>
      <c r="W33" s="9" t="s">
        <v>235</v>
      </c>
      <c r="X33" s="42">
        <v>9.9099099099099169E-2</v>
      </c>
      <c r="AA33" s="9" t="s">
        <v>235</v>
      </c>
      <c r="AB33" s="4">
        <v>216.32</v>
      </c>
      <c r="BQ33" s="3"/>
    </row>
    <row r="34" spans="13:69">
      <c r="M34" s="9" t="s">
        <v>236</v>
      </c>
      <c r="N34">
        <v>2</v>
      </c>
      <c r="R34" s="9" t="s">
        <v>236</v>
      </c>
      <c r="S34">
        <v>1</v>
      </c>
      <c r="W34" s="9" t="s">
        <v>236</v>
      </c>
      <c r="X34" s="42">
        <v>9.90990990990991E-2</v>
      </c>
      <c r="AA34" s="9" t="s">
        <v>236</v>
      </c>
      <c r="AB34" s="4">
        <v>283.14</v>
      </c>
      <c r="BQ34" s="3"/>
    </row>
    <row r="35" spans="13:69">
      <c r="M35" s="9" t="s">
        <v>237</v>
      </c>
      <c r="N35">
        <v>4</v>
      </c>
      <c r="R35" s="9" t="s">
        <v>237</v>
      </c>
      <c r="S35">
        <v>1</v>
      </c>
      <c r="W35" s="9" t="s">
        <v>237</v>
      </c>
      <c r="X35" s="42">
        <v>0.14529914529914525</v>
      </c>
      <c r="AA35" s="9" t="s">
        <v>237</v>
      </c>
      <c r="AB35" s="4">
        <v>343.04</v>
      </c>
      <c r="BQ35" s="3"/>
    </row>
    <row r="36" spans="13:69">
      <c r="M36" s="9" t="s">
        <v>238</v>
      </c>
      <c r="N36">
        <v>1</v>
      </c>
      <c r="R36" s="9" t="s">
        <v>238</v>
      </c>
      <c r="S36">
        <v>1</v>
      </c>
      <c r="W36" s="9" t="s">
        <v>238</v>
      </c>
      <c r="X36" s="42">
        <v>0.21875000000000006</v>
      </c>
      <c r="AA36" s="9" t="s">
        <v>238</v>
      </c>
      <c r="AB36" s="4">
        <v>155.61000000000001</v>
      </c>
      <c r="BQ36" s="3"/>
    </row>
    <row r="37" spans="13:69">
      <c r="M37" s="9" t="s">
        <v>239</v>
      </c>
      <c r="N37">
        <v>7</v>
      </c>
      <c r="R37" s="9" t="s">
        <v>239</v>
      </c>
      <c r="S37">
        <v>1</v>
      </c>
      <c r="W37" s="9" t="s">
        <v>239</v>
      </c>
      <c r="X37" s="42">
        <v>0.21875000000000003</v>
      </c>
      <c r="AA37" s="9" t="s">
        <v>239</v>
      </c>
      <c r="AB37" s="4">
        <v>581.55999999999995</v>
      </c>
      <c r="BQ37" s="3"/>
    </row>
    <row r="38" spans="13:69">
      <c r="M38" s="9" t="s">
        <v>240</v>
      </c>
      <c r="N38">
        <v>1</v>
      </c>
      <c r="R38" s="9" t="s">
        <v>240</v>
      </c>
      <c r="S38">
        <v>1</v>
      </c>
      <c r="W38" s="9" t="s">
        <v>240</v>
      </c>
      <c r="X38" s="42">
        <v>0.14529914529914537</v>
      </c>
      <c r="AA38" s="9" t="s">
        <v>240</v>
      </c>
      <c r="AB38" s="4">
        <v>6.7</v>
      </c>
      <c r="BQ38" s="3"/>
    </row>
    <row r="39" spans="13:69">
      <c r="M39" s="9" t="s">
        <v>241</v>
      </c>
      <c r="N39">
        <v>14</v>
      </c>
      <c r="R39" s="9" t="s">
        <v>241</v>
      </c>
      <c r="S39">
        <v>1</v>
      </c>
      <c r="W39" s="9" t="s">
        <v>241</v>
      </c>
      <c r="X39" s="42">
        <v>0.19354838709677419</v>
      </c>
      <c r="AA39" s="9" t="s">
        <v>241</v>
      </c>
      <c r="AB39" s="4">
        <v>816.2</v>
      </c>
      <c r="BQ39" s="3"/>
    </row>
    <row r="40" spans="13:69">
      <c r="M40" s="9" t="s">
        <v>242</v>
      </c>
      <c r="N40">
        <v>7</v>
      </c>
      <c r="R40" s="9" t="s">
        <v>242</v>
      </c>
      <c r="S40">
        <v>1</v>
      </c>
      <c r="W40" s="9" t="s">
        <v>242</v>
      </c>
      <c r="X40" s="42">
        <v>0.19354838709677416</v>
      </c>
      <c r="AA40" s="9" t="s">
        <v>242</v>
      </c>
      <c r="AB40" s="4">
        <v>662.34</v>
      </c>
      <c r="BQ40" s="3"/>
    </row>
    <row r="41" spans="13:69">
      <c r="M41" s="9" t="s">
        <v>243</v>
      </c>
      <c r="N41">
        <v>9</v>
      </c>
      <c r="R41" s="9" t="s">
        <v>243</v>
      </c>
      <c r="S41">
        <v>1</v>
      </c>
      <c r="W41" s="9" t="s">
        <v>243</v>
      </c>
      <c r="X41" s="42">
        <v>0.2537313432835821</v>
      </c>
      <c r="AA41" s="9" t="s">
        <v>243</v>
      </c>
      <c r="AB41" s="4">
        <v>1345.14</v>
      </c>
      <c r="BQ41" s="3"/>
    </row>
    <row r="42" spans="13:69">
      <c r="M42" s="9" t="s">
        <v>244</v>
      </c>
      <c r="N42">
        <v>4</v>
      </c>
      <c r="R42" s="9" t="s">
        <v>244</v>
      </c>
      <c r="S42">
        <v>1</v>
      </c>
      <c r="W42" s="9" t="s">
        <v>244</v>
      </c>
      <c r="X42" s="42">
        <v>5.6603773584905613E-2</v>
      </c>
      <c r="AA42" s="9" t="s">
        <v>244</v>
      </c>
      <c r="AB42" s="4">
        <v>228.48</v>
      </c>
      <c r="BQ42" s="3"/>
    </row>
    <row r="43" spans="13:69">
      <c r="M43" s="9" t="s">
        <v>245</v>
      </c>
      <c r="N43">
        <v>6</v>
      </c>
      <c r="R43" s="9" t="s">
        <v>245</v>
      </c>
      <c r="S43">
        <v>1</v>
      </c>
      <c r="W43" s="9" t="s">
        <v>245</v>
      </c>
      <c r="X43" s="42">
        <v>5.660377358490571E-2</v>
      </c>
      <c r="AA43" s="9" t="s">
        <v>245</v>
      </c>
      <c r="AB43" s="4">
        <v>94.32</v>
      </c>
      <c r="BQ43" s="3"/>
    </row>
    <row r="44" spans="13:69">
      <c r="M44" s="9" t="s">
        <v>246</v>
      </c>
      <c r="N44">
        <v>11</v>
      </c>
      <c r="R44" s="9" t="s">
        <v>246</v>
      </c>
      <c r="S44">
        <v>1</v>
      </c>
      <c r="W44" s="9" t="s">
        <v>246</v>
      </c>
      <c r="X44" s="42">
        <v>0.1228070175438597</v>
      </c>
      <c r="AA44" s="9" t="s">
        <v>246</v>
      </c>
      <c r="AB44" s="4">
        <v>2214.08</v>
      </c>
      <c r="BQ44" s="3"/>
    </row>
    <row r="45" spans="13:69">
      <c r="M45" s="9" t="s">
        <v>247</v>
      </c>
      <c r="N45">
        <v>5</v>
      </c>
      <c r="R45" s="9" t="s">
        <v>247</v>
      </c>
      <c r="S45">
        <v>1</v>
      </c>
      <c r="W45" s="9" t="s">
        <v>247</v>
      </c>
      <c r="X45" s="42">
        <v>0.15966386554621845</v>
      </c>
      <c r="AA45" s="9" t="s">
        <v>247</v>
      </c>
      <c r="AB45" s="4">
        <v>610.4</v>
      </c>
      <c r="BQ45" s="3"/>
    </row>
    <row r="46" spans="13:69">
      <c r="M46" s="9" t="s">
        <v>248</v>
      </c>
      <c r="N46">
        <v>2</v>
      </c>
      <c r="R46" s="9" t="s">
        <v>248</v>
      </c>
      <c r="S46">
        <v>1</v>
      </c>
      <c r="W46" s="9" t="s">
        <v>248</v>
      </c>
      <c r="X46" s="42">
        <v>0.26470588235294118</v>
      </c>
      <c r="AA46" s="9" t="s">
        <v>248</v>
      </c>
      <c r="AB46" s="4">
        <v>311.22000000000003</v>
      </c>
      <c r="BQ46" s="3"/>
    </row>
    <row r="47" spans="13:69">
      <c r="M47" s="9" t="s">
        <v>249</v>
      </c>
      <c r="N47">
        <v>3</v>
      </c>
      <c r="R47" s="9" t="s">
        <v>249</v>
      </c>
      <c r="S47">
        <v>1</v>
      </c>
      <c r="W47" s="9" t="s">
        <v>249</v>
      </c>
      <c r="X47" s="42">
        <v>0.23664122137404586</v>
      </c>
      <c r="AA47" s="9" t="s">
        <v>249</v>
      </c>
      <c r="AB47" s="4">
        <v>24.99</v>
      </c>
      <c r="BQ47" s="3"/>
    </row>
    <row r="48" spans="13:69">
      <c r="M48" s="9" t="s">
        <v>250</v>
      </c>
      <c r="N48">
        <v>4</v>
      </c>
      <c r="R48" s="9" t="s">
        <v>250</v>
      </c>
      <c r="S48">
        <v>1</v>
      </c>
      <c r="W48" s="9" t="s">
        <v>250</v>
      </c>
      <c r="X48" s="42">
        <v>8.2568807339449532E-2</v>
      </c>
      <c r="AA48" s="9" t="s">
        <v>250</v>
      </c>
      <c r="AB48" s="4">
        <v>571.20000000000005</v>
      </c>
      <c r="BQ48" s="3"/>
    </row>
    <row r="49" spans="13:69">
      <c r="M49" s="9" t="s">
        <v>251</v>
      </c>
      <c r="N49">
        <v>2</v>
      </c>
      <c r="R49" s="9" t="s">
        <v>251</v>
      </c>
      <c r="S49">
        <v>1</v>
      </c>
      <c r="W49" s="9" t="s">
        <v>251</v>
      </c>
      <c r="X49" s="42">
        <v>0.14529914529914537</v>
      </c>
      <c r="AA49" s="9" t="s">
        <v>251</v>
      </c>
      <c r="AB49" s="4">
        <v>402.56</v>
      </c>
      <c r="BQ49" s="3"/>
    </row>
    <row r="50" spans="13:69">
      <c r="M50" s="9" t="s">
        <v>252</v>
      </c>
      <c r="N50">
        <v>11</v>
      </c>
      <c r="R50" s="9" t="s">
        <v>252</v>
      </c>
      <c r="S50">
        <v>1</v>
      </c>
      <c r="W50" s="9" t="s">
        <v>252</v>
      </c>
      <c r="X50" s="42">
        <v>0.1596638655462185</v>
      </c>
      <c r="AA50" s="9" t="s">
        <v>252</v>
      </c>
      <c r="AB50" s="4">
        <v>1292.28</v>
      </c>
      <c r="BQ50" s="3"/>
    </row>
    <row r="51" spans="13:69">
      <c r="M51" s="9" t="s">
        <v>253</v>
      </c>
      <c r="N51">
        <v>11</v>
      </c>
      <c r="R51" s="9" t="s">
        <v>253</v>
      </c>
      <c r="S51">
        <v>1</v>
      </c>
      <c r="W51" s="9" t="s">
        <v>253</v>
      </c>
      <c r="X51" s="42">
        <v>0.26470588235294118</v>
      </c>
      <c r="AA51" s="9" t="s">
        <v>253</v>
      </c>
      <c r="AB51" s="4">
        <v>541.30999999999995</v>
      </c>
      <c r="BQ51" s="3"/>
    </row>
    <row r="52" spans="13:69">
      <c r="M52" s="9" t="s">
        <v>254</v>
      </c>
      <c r="N52">
        <v>1</v>
      </c>
      <c r="R52" s="9" t="s">
        <v>254</v>
      </c>
      <c r="S52">
        <v>1</v>
      </c>
      <c r="W52" s="9" t="s">
        <v>254</v>
      </c>
      <c r="X52" s="42">
        <v>0.26470588235294124</v>
      </c>
      <c r="AA52" s="9" t="s">
        <v>254</v>
      </c>
      <c r="AB52" s="4">
        <v>48.4</v>
      </c>
      <c r="BQ52" s="3"/>
    </row>
    <row r="53" spans="13:69">
      <c r="M53" s="9" t="s">
        <v>255</v>
      </c>
      <c r="N53">
        <v>9</v>
      </c>
      <c r="R53" s="9" t="s">
        <v>255</v>
      </c>
      <c r="S53">
        <v>1</v>
      </c>
      <c r="W53" s="9" t="s">
        <v>255</v>
      </c>
      <c r="X53" s="42">
        <v>0.24242424242424246</v>
      </c>
      <c r="AA53" s="9" t="s">
        <v>255</v>
      </c>
      <c r="AB53" s="4">
        <v>1462.86</v>
      </c>
      <c r="BQ53" s="3"/>
    </row>
    <row r="54" spans="13:69">
      <c r="M54" s="9" t="s">
        <v>256</v>
      </c>
      <c r="N54">
        <v>6</v>
      </c>
      <c r="R54" s="9" t="s">
        <v>256</v>
      </c>
      <c r="S54">
        <v>1</v>
      </c>
      <c r="W54" s="9" t="s">
        <v>256</v>
      </c>
      <c r="X54" s="42">
        <v>0.24812030075187969</v>
      </c>
      <c r="AA54" s="9" t="s">
        <v>256</v>
      </c>
      <c r="AB54" s="4">
        <v>342.72</v>
      </c>
      <c r="BQ54" s="3"/>
    </row>
    <row r="55" spans="13:69">
      <c r="M55" s="9" t="s">
        <v>257</v>
      </c>
      <c r="N55">
        <v>9</v>
      </c>
      <c r="R55" s="9" t="s">
        <v>257</v>
      </c>
      <c r="S55">
        <v>1</v>
      </c>
      <c r="W55" s="9" t="s">
        <v>257</v>
      </c>
      <c r="X55" s="42">
        <v>9.0909090909090884E-2</v>
      </c>
      <c r="AA55" s="9" t="s">
        <v>257</v>
      </c>
      <c r="AB55" s="4">
        <v>738.72</v>
      </c>
      <c r="BQ55" s="3"/>
    </row>
    <row r="56" spans="13:69">
      <c r="M56" s="9" t="s">
        <v>258</v>
      </c>
      <c r="N56">
        <v>6</v>
      </c>
      <c r="R56" s="9" t="s">
        <v>258</v>
      </c>
      <c r="S56">
        <v>1</v>
      </c>
      <c r="W56" s="9" t="s">
        <v>258</v>
      </c>
      <c r="X56" s="42">
        <v>0.22480620155038755</v>
      </c>
      <c r="AA56" s="9" t="s">
        <v>258</v>
      </c>
      <c r="AB56" s="4">
        <v>318.66000000000003</v>
      </c>
      <c r="BQ56" s="3"/>
    </row>
    <row r="57" spans="13:69">
      <c r="M57" s="9" t="s">
        <v>259</v>
      </c>
      <c r="N57">
        <v>11</v>
      </c>
      <c r="R57" s="9" t="s">
        <v>259</v>
      </c>
      <c r="S57">
        <v>1</v>
      </c>
      <c r="W57" s="9" t="s">
        <v>259</v>
      </c>
      <c r="X57" s="42">
        <v>0.15966386554621842</v>
      </c>
      <c r="AA57" s="9" t="s">
        <v>259</v>
      </c>
      <c r="AB57" s="4">
        <v>91.63</v>
      </c>
    </row>
    <row r="58" spans="13:69">
      <c r="M58" s="9" t="s">
        <v>260</v>
      </c>
      <c r="N58">
        <v>10</v>
      </c>
      <c r="R58" s="9" t="s">
        <v>260</v>
      </c>
      <c r="S58">
        <v>1</v>
      </c>
      <c r="W58" s="9" t="s">
        <v>260</v>
      </c>
      <c r="X58" s="42">
        <v>7.4074074074074056E-2</v>
      </c>
      <c r="AA58" s="9" t="s">
        <v>260</v>
      </c>
      <c r="AB58" s="4">
        <v>418.1</v>
      </c>
    </row>
    <row r="59" spans="13:69">
      <c r="M59" s="9" t="s">
        <v>261</v>
      </c>
      <c r="N59">
        <v>11</v>
      </c>
      <c r="R59" s="9" t="s">
        <v>261</v>
      </c>
      <c r="S59">
        <v>1</v>
      </c>
      <c r="W59" s="9" t="s">
        <v>261</v>
      </c>
      <c r="X59" s="42">
        <v>0.1150442477876106</v>
      </c>
      <c r="AA59" s="9" t="s">
        <v>261</v>
      </c>
      <c r="AB59" s="4">
        <v>468.05</v>
      </c>
    </row>
    <row r="60" spans="13:69">
      <c r="M60" s="9" t="s">
        <v>262</v>
      </c>
      <c r="N60">
        <v>14</v>
      </c>
      <c r="R60" s="9" t="s">
        <v>262</v>
      </c>
      <c r="S60">
        <v>1</v>
      </c>
      <c r="W60" s="9" t="s">
        <v>262</v>
      </c>
      <c r="X60" s="42">
        <v>0.1596638655462185</v>
      </c>
      <c r="AA60" s="9" t="s">
        <v>262</v>
      </c>
      <c r="AB60" s="4">
        <v>1318.38</v>
      </c>
    </row>
    <row r="61" spans="13:69">
      <c r="M61" s="9" t="s">
        <v>263</v>
      </c>
      <c r="N61">
        <v>8</v>
      </c>
      <c r="R61" s="9" t="s">
        <v>263</v>
      </c>
      <c r="S61">
        <v>1</v>
      </c>
      <c r="W61" s="9" t="s">
        <v>263</v>
      </c>
      <c r="X61" s="42">
        <v>0.11504424778761067</v>
      </c>
      <c r="AA61" s="9" t="s">
        <v>263</v>
      </c>
      <c r="AB61" s="4">
        <v>1296</v>
      </c>
    </row>
    <row r="62" spans="13:69">
      <c r="M62" s="9" t="s">
        <v>264</v>
      </c>
      <c r="N62">
        <v>9</v>
      </c>
      <c r="R62" s="9" t="s">
        <v>264</v>
      </c>
      <c r="S62">
        <v>1</v>
      </c>
      <c r="W62" s="9" t="s">
        <v>264</v>
      </c>
      <c r="X62" s="42">
        <v>0.13043478260869559</v>
      </c>
      <c r="AA62" s="9" t="s">
        <v>264</v>
      </c>
      <c r="AB62" s="4">
        <v>376.29</v>
      </c>
    </row>
    <row r="63" spans="13:69">
      <c r="M63" s="9" t="s">
        <v>265</v>
      </c>
      <c r="N63">
        <v>13</v>
      </c>
      <c r="R63" s="9" t="s">
        <v>265</v>
      </c>
      <c r="S63">
        <v>1</v>
      </c>
      <c r="W63" s="9" t="s">
        <v>265</v>
      </c>
      <c r="X63" s="42">
        <v>0.22480620155038758</v>
      </c>
      <c r="AA63" s="9" t="s">
        <v>265</v>
      </c>
      <c r="AB63" s="4">
        <v>991.25</v>
      </c>
    </row>
    <row r="64" spans="13:69">
      <c r="M64" s="9" t="s">
        <v>266</v>
      </c>
      <c r="N64">
        <v>7</v>
      </c>
      <c r="R64" s="9" t="s">
        <v>266</v>
      </c>
      <c r="S64">
        <v>1</v>
      </c>
      <c r="W64" s="9" t="s">
        <v>266</v>
      </c>
      <c r="X64" s="42">
        <v>0.25925925925925924</v>
      </c>
      <c r="AA64" s="9" t="s">
        <v>266</v>
      </c>
      <c r="AB64" s="4">
        <v>297.85000000000002</v>
      </c>
    </row>
    <row r="65" spans="13:28">
      <c r="M65" s="9" t="s">
        <v>267</v>
      </c>
      <c r="N65">
        <v>8</v>
      </c>
      <c r="R65" s="9" t="s">
        <v>267</v>
      </c>
      <c r="S65">
        <v>1</v>
      </c>
      <c r="W65" s="9" t="s">
        <v>267</v>
      </c>
      <c r="X65" s="42">
        <v>0.11504424778761067</v>
      </c>
      <c r="AA65" s="9" t="s">
        <v>267</v>
      </c>
      <c r="AB65" s="4">
        <v>1142.4000000000001</v>
      </c>
    </row>
    <row r="66" spans="13:28">
      <c r="M66" s="9" t="s">
        <v>268</v>
      </c>
      <c r="N66">
        <v>4</v>
      </c>
      <c r="R66" s="9" t="s">
        <v>268</v>
      </c>
      <c r="S66">
        <v>1</v>
      </c>
      <c r="W66" s="9" t="s">
        <v>268</v>
      </c>
      <c r="X66" s="42">
        <v>0.13043478260869557</v>
      </c>
      <c r="AA66" s="9" t="s">
        <v>268</v>
      </c>
      <c r="AB66" s="4">
        <v>376.68</v>
      </c>
    </row>
    <row r="67" spans="13:28">
      <c r="M67" s="9" t="s">
        <v>269</v>
      </c>
      <c r="N67">
        <v>4</v>
      </c>
      <c r="R67" s="9" t="s">
        <v>269</v>
      </c>
      <c r="S67">
        <v>1</v>
      </c>
      <c r="W67" s="9" t="s">
        <v>269</v>
      </c>
      <c r="X67" s="42">
        <v>0.22480620155038761</v>
      </c>
      <c r="AA67" s="9" t="s">
        <v>269</v>
      </c>
      <c r="AB67" s="4">
        <v>342</v>
      </c>
    </row>
    <row r="68" spans="13:28">
      <c r="M68" s="9" t="s">
        <v>270</v>
      </c>
      <c r="N68">
        <v>14</v>
      </c>
      <c r="R68" s="9" t="s">
        <v>270</v>
      </c>
      <c r="S68">
        <v>1</v>
      </c>
      <c r="W68" s="9" t="s">
        <v>270</v>
      </c>
      <c r="X68" s="42">
        <v>0.2</v>
      </c>
      <c r="AA68" s="9" t="s">
        <v>270</v>
      </c>
      <c r="AB68" s="4">
        <v>2197.44</v>
      </c>
    </row>
    <row r="69" spans="13:28">
      <c r="M69" s="9" t="s">
        <v>271</v>
      </c>
      <c r="N69">
        <v>8</v>
      </c>
      <c r="R69" s="9" t="s">
        <v>271</v>
      </c>
      <c r="S69">
        <v>1</v>
      </c>
      <c r="W69" s="9" t="s">
        <v>271</v>
      </c>
      <c r="X69" s="42">
        <v>0.26470588235294124</v>
      </c>
      <c r="AA69" s="9" t="s">
        <v>271</v>
      </c>
      <c r="AB69" s="4">
        <v>424.88</v>
      </c>
    </row>
    <row r="70" spans="13:28">
      <c r="M70" s="9" t="s">
        <v>272</v>
      </c>
      <c r="N70">
        <v>2</v>
      </c>
      <c r="R70" s="9" t="s">
        <v>272</v>
      </c>
      <c r="S70">
        <v>1</v>
      </c>
      <c r="W70" s="9" t="s">
        <v>272</v>
      </c>
      <c r="X70" s="42">
        <v>9.9099099099099114E-2</v>
      </c>
      <c r="AA70" s="9" t="s">
        <v>272</v>
      </c>
      <c r="AB70" s="4">
        <v>159.84</v>
      </c>
    </row>
    <row r="71" spans="13:28">
      <c r="M71" s="9" t="s">
        <v>273</v>
      </c>
      <c r="N71">
        <v>4</v>
      </c>
      <c r="R71" s="9" t="s">
        <v>273</v>
      </c>
      <c r="S71">
        <v>1</v>
      </c>
      <c r="W71" s="9" t="s">
        <v>273</v>
      </c>
      <c r="X71" s="42">
        <v>0.12280701754385964</v>
      </c>
      <c r="AA71" s="9" t="s">
        <v>273</v>
      </c>
      <c r="AB71" s="4">
        <v>415.52</v>
      </c>
    </row>
    <row r="72" spans="13:28">
      <c r="M72" s="9" t="s">
        <v>274</v>
      </c>
      <c r="N72">
        <v>9</v>
      </c>
      <c r="R72" s="9" t="s">
        <v>274</v>
      </c>
      <c r="S72">
        <v>1</v>
      </c>
      <c r="W72" s="9" t="s">
        <v>274</v>
      </c>
      <c r="X72" s="42">
        <v>8.2568807339449588E-2</v>
      </c>
      <c r="AA72" s="9" t="s">
        <v>274</v>
      </c>
      <c r="AB72" s="4">
        <v>1478.52</v>
      </c>
    </row>
    <row r="73" spans="13:28">
      <c r="M73" s="9" t="s">
        <v>275</v>
      </c>
      <c r="N73">
        <v>1</v>
      </c>
      <c r="R73" s="9" t="s">
        <v>275</v>
      </c>
      <c r="S73">
        <v>1</v>
      </c>
      <c r="W73" s="9" t="s">
        <v>275</v>
      </c>
      <c r="X73" s="42">
        <v>0.1150442477876106</v>
      </c>
      <c r="AA73" s="9" t="s">
        <v>275</v>
      </c>
      <c r="AB73" s="4">
        <v>162</v>
      </c>
    </row>
    <row r="74" spans="13:28">
      <c r="M74" s="9" t="s">
        <v>276</v>
      </c>
      <c r="N74">
        <v>3</v>
      </c>
      <c r="R74" s="9" t="s">
        <v>276</v>
      </c>
      <c r="S74">
        <v>1</v>
      </c>
      <c r="W74" s="9" t="s">
        <v>276</v>
      </c>
      <c r="X74" s="42">
        <v>5.660377358490562E-2</v>
      </c>
      <c r="AA74" s="9" t="s">
        <v>276</v>
      </c>
      <c r="AB74" s="4">
        <v>603.84</v>
      </c>
    </row>
    <row r="75" spans="13:28">
      <c r="M75" s="9" t="s">
        <v>277</v>
      </c>
      <c r="N75">
        <v>8</v>
      </c>
      <c r="R75" s="9" t="s">
        <v>277</v>
      </c>
      <c r="S75">
        <v>1</v>
      </c>
      <c r="W75" s="9" t="s">
        <v>277</v>
      </c>
      <c r="X75" s="42">
        <v>0.25925925925925924</v>
      </c>
      <c r="AA75" s="9" t="s">
        <v>277</v>
      </c>
      <c r="AB75" s="4">
        <v>381.84</v>
      </c>
    </row>
    <row r="76" spans="13:28">
      <c r="M76" s="9" t="s">
        <v>278</v>
      </c>
      <c r="N76">
        <v>1</v>
      </c>
      <c r="R76" s="9" t="s">
        <v>278</v>
      </c>
      <c r="S76">
        <v>1</v>
      </c>
      <c r="W76" s="9" t="s">
        <v>278</v>
      </c>
      <c r="X76" s="42">
        <v>9.9099099099099114E-2</v>
      </c>
      <c r="AA76" s="9" t="s">
        <v>278</v>
      </c>
      <c r="AB76" s="4">
        <v>79.92</v>
      </c>
    </row>
    <row r="77" spans="13:28">
      <c r="M77" s="9" t="s">
        <v>279</v>
      </c>
      <c r="N77">
        <v>3</v>
      </c>
      <c r="R77" s="9" t="s">
        <v>279</v>
      </c>
      <c r="S77">
        <v>1</v>
      </c>
      <c r="W77" s="9" t="s">
        <v>279</v>
      </c>
      <c r="X77" s="42">
        <v>0.26470588235294118</v>
      </c>
      <c r="AA77" s="9" t="s">
        <v>279</v>
      </c>
      <c r="AB77" s="4">
        <v>486</v>
      </c>
    </row>
    <row r="78" spans="13:28">
      <c r="M78" s="9" t="s">
        <v>280</v>
      </c>
      <c r="N78">
        <v>9</v>
      </c>
      <c r="R78" s="9" t="s">
        <v>280</v>
      </c>
      <c r="S78">
        <v>1</v>
      </c>
      <c r="W78" s="9" t="s">
        <v>280</v>
      </c>
      <c r="X78" s="42">
        <v>9.9099099099099114E-2</v>
      </c>
      <c r="AA78" s="9" t="s">
        <v>280</v>
      </c>
      <c r="AB78" s="4">
        <v>70.739999999999995</v>
      </c>
    </row>
    <row r="79" spans="13:28">
      <c r="M79" s="9" t="s">
        <v>281</v>
      </c>
      <c r="N79">
        <v>4</v>
      </c>
      <c r="R79" s="9" t="s">
        <v>281</v>
      </c>
      <c r="S79">
        <v>1</v>
      </c>
      <c r="W79" s="9" t="s">
        <v>281</v>
      </c>
      <c r="X79" s="42">
        <v>9.9099099099099044E-2</v>
      </c>
      <c r="AA79" s="9" t="s">
        <v>281</v>
      </c>
      <c r="AB79" s="4">
        <v>460.8</v>
      </c>
    </row>
    <row r="80" spans="13:28">
      <c r="M80" s="9" t="s">
        <v>282</v>
      </c>
      <c r="N80">
        <v>15</v>
      </c>
      <c r="R80" s="9" t="s">
        <v>282</v>
      </c>
      <c r="S80">
        <v>1</v>
      </c>
      <c r="W80" s="9" t="s">
        <v>282</v>
      </c>
      <c r="X80" s="42">
        <v>0.25925925925925924</v>
      </c>
      <c r="AA80" s="9" t="s">
        <v>282</v>
      </c>
      <c r="AB80" s="4">
        <v>1562.4</v>
      </c>
    </row>
    <row r="81" spans="13:28">
      <c r="M81" s="9" t="s">
        <v>283</v>
      </c>
      <c r="N81">
        <v>3</v>
      </c>
      <c r="R81" s="9" t="s">
        <v>283</v>
      </c>
      <c r="S81">
        <v>1</v>
      </c>
      <c r="W81" s="9" t="s">
        <v>283</v>
      </c>
      <c r="X81" s="42">
        <v>0.23664122137404575</v>
      </c>
      <c r="AA81" s="9" t="s">
        <v>283</v>
      </c>
      <c r="AB81" s="4">
        <v>466.83</v>
      </c>
    </row>
    <row r="82" spans="13:28">
      <c r="M82" s="9" t="s">
        <v>284</v>
      </c>
      <c r="N82">
        <v>14</v>
      </c>
      <c r="R82" s="9" t="s">
        <v>284</v>
      </c>
      <c r="S82">
        <v>1</v>
      </c>
      <c r="W82" s="9" t="s">
        <v>284</v>
      </c>
      <c r="X82" s="42">
        <v>0.21875000000000003</v>
      </c>
      <c r="AA82" s="9" t="s">
        <v>284</v>
      </c>
      <c r="AB82" s="4">
        <v>1981.98</v>
      </c>
    </row>
    <row r="83" spans="13:28">
      <c r="M83" s="9" t="s">
        <v>285</v>
      </c>
      <c r="N83">
        <v>9</v>
      </c>
      <c r="R83" s="9" t="s">
        <v>285</v>
      </c>
      <c r="S83">
        <v>1</v>
      </c>
      <c r="W83" s="9" t="s">
        <v>285</v>
      </c>
      <c r="X83" s="42">
        <v>0.14529914529914525</v>
      </c>
      <c r="AA83" s="9" t="s">
        <v>285</v>
      </c>
      <c r="AB83" s="4">
        <v>514.08000000000004</v>
      </c>
    </row>
    <row r="84" spans="13:28">
      <c r="M84" s="9" t="s">
        <v>286</v>
      </c>
      <c r="N84">
        <v>4</v>
      </c>
      <c r="R84" s="9" t="s">
        <v>286</v>
      </c>
      <c r="S84">
        <v>1</v>
      </c>
      <c r="W84" s="9" t="s">
        <v>286</v>
      </c>
      <c r="X84" s="42">
        <v>0.14529914529914539</v>
      </c>
      <c r="AA84" s="9" t="s">
        <v>286</v>
      </c>
      <c r="AB84" s="4">
        <v>212.44</v>
      </c>
    </row>
    <row r="85" spans="13:28">
      <c r="M85" s="9" t="s">
        <v>287</v>
      </c>
      <c r="N85">
        <v>13</v>
      </c>
      <c r="R85" s="9" t="s">
        <v>287</v>
      </c>
      <c r="S85">
        <v>1</v>
      </c>
      <c r="W85" s="9" t="s">
        <v>287</v>
      </c>
      <c r="X85" s="42">
        <v>0.1150442477876106</v>
      </c>
      <c r="AA85" s="9" t="s">
        <v>287</v>
      </c>
      <c r="AB85" s="4">
        <v>1556.1</v>
      </c>
    </row>
    <row r="86" spans="13:28">
      <c r="M86" s="9" t="s">
        <v>288</v>
      </c>
      <c r="N86">
        <v>3</v>
      </c>
      <c r="R86" s="9" t="s">
        <v>288</v>
      </c>
      <c r="S86">
        <v>1</v>
      </c>
      <c r="W86" s="9" t="s">
        <v>288</v>
      </c>
      <c r="X86" s="42">
        <v>0.10714285714285711</v>
      </c>
      <c r="AA86" s="9" t="s">
        <v>288</v>
      </c>
      <c r="AB86" s="4">
        <v>257.27999999999997</v>
      </c>
    </row>
    <row r="87" spans="13:28">
      <c r="M87" s="9" t="s">
        <v>289</v>
      </c>
      <c r="N87">
        <v>3</v>
      </c>
      <c r="R87" s="9" t="s">
        <v>289</v>
      </c>
      <c r="S87">
        <v>1</v>
      </c>
      <c r="W87" s="9" t="s">
        <v>289</v>
      </c>
      <c r="X87" s="42">
        <v>0.21875000000000008</v>
      </c>
      <c r="AA87" s="9" t="s">
        <v>289</v>
      </c>
      <c r="AB87" s="4">
        <v>470.34</v>
      </c>
    </row>
    <row r="88" spans="13:28">
      <c r="M88" s="9" t="s">
        <v>290</v>
      </c>
      <c r="N88">
        <v>15</v>
      </c>
      <c r="R88" s="9" t="s">
        <v>290</v>
      </c>
      <c r="S88">
        <v>1</v>
      </c>
      <c r="W88" s="9" t="s">
        <v>290</v>
      </c>
      <c r="X88" s="42">
        <v>0.15966386554621845</v>
      </c>
      <c r="AA88" s="9" t="s">
        <v>290</v>
      </c>
      <c r="AB88" s="4">
        <v>738.15</v>
      </c>
    </row>
    <row r="89" spans="13:28">
      <c r="M89" s="9" t="s">
        <v>291</v>
      </c>
      <c r="N89">
        <v>13</v>
      </c>
      <c r="R89" s="9" t="s">
        <v>291</v>
      </c>
      <c r="S89">
        <v>1</v>
      </c>
      <c r="W89" s="9" t="s">
        <v>291</v>
      </c>
      <c r="X89" s="42">
        <v>0.14529914529914531</v>
      </c>
      <c r="AA89" s="9" t="s">
        <v>291</v>
      </c>
      <c r="AB89" s="4">
        <v>2730</v>
      </c>
    </row>
    <row r="90" spans="13:28">
      <c r="M90" s="9" t="s">
        <v>292</v>
      </c>
      <c r="N90">
        <v>9</v>
      </c>
      <c r="R90" s="9" t="s">
        <v>292</v>
      </c>
      <c r="S90">
        <v>1</v>
      </c>
      <c r="W90" s="9" t="s">
        <v>292</v>
      </c>
      <c r="X90" s="42">
        <v>0.20634920634920637</v>
      </c>
      <c r="AA90" s="9" t="s">
        <v>292</v>
      </c>
      <c r="AB90" s="4">
        <v>719.28</v>
      </c>
    </row>
    <row r="91" spans="13:28">
      <c r="M91" s="9" t="s">
        <v>293</v>
      </c>
      <c r="N91">
        <v>10</v>
      </c>
      <c r="R91" s="9" t="s">
        <v>293</v>
      </c>
      <c r="S91">
        <v>1</v>
      </c>
      <c r="W91" s="9" t="s">
        <v>293</v>
      </c>
      <c r="X91" s="42">
        <v>9.9099099099099128E-2</v>
      </c>
      <c r="AA91" s="9" t="s">
        <v>293</v>
      </c>
      <c r="AB91" s="4">
        <v>418.1</v>
      </c>
    </row>
    <row r="92" spans="13:28">
      <c r="M92" s="9" t="s">
        <v>294</v>
      </c>
      <c r="N92">
        <v>6</v>
      </c>
      <c r="R92" s="9" t="s">
        <v>294</v>
      </c>
      <c r="S92">
        <v>1</v>
      </c>
      <c r="W92" s="9" t="s">
        <v>294</v>
      </c>
      <c r="X92" s="42">
        <v>0.24812030075187971</v>
      </c>
      <c r="AA92" s="9" t="s">
        <v>294</v>
      </c>
      <c r="AB92" s="4">
        <v>972</v>
      </c>
    </row>
    <row r="93" spans="13:28">
      <c r="M93" s="9" t="s">
        <v>295</v>
      </c>
      <c r="N93">
        <v>2</v>
      </c>
      <c r="R93" s="9" t="s">
        <v>295</v>
      </c>
      <c r="S93">
        <v>1</v>
      </c>
      <c r="W93" s="9" t="s">
        <v>295</v>
      </c>
      <c r="X93" s="42">
        <v>0.2857142857142857</v>
      </c>
      <c r="AA93" s="9" t="s">
        <v>295</v>
      </c>
      <c r="AB93" s="4">
        <v>402.56</v>
      </c>
    </row>
    <row r="94" spans="13:28">
      <c r="M94" s="9" t="s">
        <v>296</v>
      </c>
      <c r="N94">
        <v>3</v>
      </c>
      <c r="R94" s="9" t="s">
        <v>296</v>
      </c>
      <c r="S94">
        <v>1</v>
      </c>
      <c r="W94" s="9" t="s">
        <v>296</v>
      </c>
      <c r="X94" s="42">
        <v>0.11504424778761067</v>
      </c>
      <c r="AA94" s="9" t="s">
        <v>296</v>
      </c>
      <c r="AB94" s="4">
        <v>257.27999999999997</v>
      </c>
    </row>
    <row r="95" spans="13:28">
      <c r="M95" s="9" t="s">
        <v>297</v>
      </c>
      <c r="N95">
        <v>7</v>
      </c>
      <c r="R95" s="9" t="s">
        <v>297</v>
      </c>
      <c r="S95">
        <v>1</v>
      </c>
      <c r="W95" s="9" t="s">
        <v>297</v>
      </c>
      <c r="X95" s="42">
        <v>0.25925925925925924</v>
      </c>
      <c r="AA95" s="9" t="s">
        <v>297</v>
      </c>
      <c r="AB95" s="4">
        <v>1408.96</v>
      </c>
    </row>
    <row r="96" spans="13:28">
      <c r="M96" s="9" t="s">
        <v>298</v>
      </c>
      <c r="N96">
        <v>1</v>
      </c>
      <c r="R96" s="9" t="s">
        <v>298</v>
      </c>
      <c r="S96">
        <v>1</v>
      </c>
      <c r="W96" s="9" t="s">
        <v>298</v>
      </c>
      <c r="X96" s="42">
        <v>0.26470588235294118</v>
      </c>
      <c r="AA96" s="9" t="s">
        <v>298</v>
      </c>
      <c r="AB96" s="4">
        <v>53.11</v>
      </c>
    </row>
    <row r="97" spans="13:28">
      <c r="M97" s="9" t="s">
        <v>299</v>
      </c>
      <c r="N97">
        <v>3</v>
      </c>
      <c r="R97" s="9" t="s">
        <v>299</v>
      </c>
      <c r="S97">
        <v>1</v>
      </c>
      <c r="W97" s="9" t="s">
        <v>299</v>
      </c>
      <c r="X97" s="42">
        <v>0.21875000000000008</v>
      </c>
      <c r="AA97" s="9" t="s">
        <v>299</v>
      </c>
      <c r="AB97" s="4">
        <v>147.63</v>
      </c>
    </row>
    <row r="98" spans="13:28">
      <c r="M98" s="9" t="s">
        <v>300</v>
      </c>
      <c r="N98">
        <v>1</v>
      </c>
      <c r="R98" s="9" t="s">
        <v>300</v>
      </c>
      <c r="S98">
        <v>1</v>
      </c>
      <c r="W98" s="9" t="s">
        <v>300</v>
      </c>
      <c r="X98" s="42">
        <v>0.26470588235294118</v>
      </c>
      <c r="AA98" s="9" t="s">
        <v>300</v>
      </c>
      <c r="AB98" s="4">
        <v>162</v>
      </c>
    </row>
    <row r="99" spans="13:28">
      <c r="M99" s="9" t="s">
        <v>301</v>
      </c>
      <c r="N99">
        <v>3</v>
      </c>
      <c r="R99" s="9" t="s">
        <v>301</v>
      </c>
      <c r="S99">
        <v>1</v>
      </c>
      <c r="W99" s="9" t="s">
        <v>301</v>
      </c>
      <c r="X99" s="42">
        <v>0.1150442477876106</v>
      </c>
      <c r="AA99" s="9" t="s">
        <v>301</v>
      </c>
      <c r="AB99" s="4">
        <v>174.9</v>
      </c>
    </row>
    <row r="100" spans="13:28">
      <c r="M100" s="9" t="s">
        <v>302</v>
      </c>
      <c r="N100">
        <v>4</v>
      </c>
      <c r="R100" s="9" t="s">
        <v>302</v>
      </c>
      <c r="S100">
        <v>1</v>
      </c>
      <c r="W100" s="9" t="s">
        <v>302</v>
      </c>
      <c r="X100" s="42">
        <v>0.25925925925925924</v>
      </c>
      <c r="AA100" s="9" t="s">
        <v>302</v>
      </c>
      <c r="AB100" s="4">
        <v>586.88</v>
      </c>
    </row>
    <row r="101" spans="13:28">
      <c r="M101" s="9" t="s">
        <v>303</v>
      </c>
      <c r="N101">
        <v>13</v>
      </c>
      <c r="R101" s="9" t="s">
        <v>303</v>
      </c>
      <c r="S101">
        <v>1</v>
      </c>
      <c r="W101" s="9" t="s">
        <v>303</v>
      </c>
      <c r="X101" s="42">
        <v>0.24812030075187971</v>
      </c>
      <c r="AA101" s="9" t="s">
        <v>303</v>
      </c>
      <c r="AB101" s="4">
        <v>204.36</v>
      </c>
    </row>
    <row r="102" spans="13:28">
      <c r="M102" s="9" t="s">
        <v>304</v>
      </c>
      <c r="N102">
        <v>13</v>
      </c>
      <c r="R102" s="9" t="s">
        <v>304</v>
      </c>
      <c r="S102">
        <v>1</v>
      </c>
      <c r="W102" s="9" t="s">
        <v>304</v>
      </c>
      <c r="X102" s="42">
        <v>5.6603773584905613E-2</v>
      </c>
      <c r="AA102" s="9" t="s">
        <v>304</v>
      </c>
      <c r="AB102" s="4">
        <v>102.18</v>
      </c>
    </row>
    <row r="103" spans="13:28">
      <c r="M103" s="9" t="s">
        <v>305</v>
      </c>
      <c r="N103">
        <v>15</v>
      </c>
      <c r="R103" s="9" t="s">
        <v>305</v>
      </c>
      <c r="S103">
        <v>1</v>
      </c>
      <c r="W103" s="9" t="s">
        <v>305</v>
      </c>
      <c r="X103" s="42">
        <v>0.23664122137404581</v>
      </c>
      <c r="AA103" s="9" t="s">
        <v>305</v>
      </c>
      <c r="AB103" s="4">
        <v>1419.3</v>
      </c>
    </row>
    <row r="104" spans="13:28">
      <c r="M104" s="9" t="s">
        <v>306</v>
      </c>
      <c r="N104">
        <v>6</v>
      </c>
      <c r="R104" s="9" t="s">
        <v>306</v>
      </c>
      <c r="S104">
        <v>1</v>
      </c>
      <c r="W104" s="9" t="s">
        <v>306</v>
      </c>
      <c r="X104" s="42">
        <v>0.23664122137404581</v>
      </c>
      <c r="AA104" s="9" t="s">
        <v>306</v>
      </c>
      <c r="AB104" s="4">
        <v>47.16</v>
      </c>
    </row>
    <row r="105" spans="13:28">
      <c r="M105" s="9" t="s">
        <v>307</v>
      </c>
      <c r="N105">
        <v>1</v>
      </c>
      <c r="R105" s="9" t="s">
        <v>307</v>
      </c>
      <c r="S105">
        <v>1</v>
      </c>
      <c r="W105" s="9" t="s">
        <v>307</v>
      </c>
      <c r="X105" s="42">
        <v>0.23664122137404572</v>
      </c>
      <c r="AA105" s="9" t="s">
        <v>307</v>
      </c>
      <c r="AB105" s="4">
        <v>49.21</v>
      </c>
    </row>
    <row r="106" spans="13:28">
      <c r="M106" s="9" t="s">
        <v>308</v>
      </c>
      <c r="N106">
        <v>6</v>
      </c>
      <c r="R106" s="9" t="s">
        <v>308</v>
      </c>
      <c r="S106">
        <v>1</v>
      </c>
      <c r="W106" s="9" t="s">
        <v>308</v>
      </c>
      <c r="X106" s="42">
        <v>0.23664122137404575</v>
      </c>
      <c r="AA106" s="9" t="s">
        <v>308</v>
      </c>
      <c r="AB106" s="4">
        <v>99.84</v>
      </c>
    </row>
    <row r="107" spans="13:28">
      <c r="M107" s="9" t="s">
        <v>309</v>
      </c>
      <c r="N107">
        <v>8</v>
      </c>
      <c r="R107" s="9" t="s">
        <v>309</v>
      </c>
      <c r="S107">
        <v>1</v>
      </c>
      <c r="W107" s="9" t="s">
        <v>309</v>
      </c>
      <c r="X107" s="42">
        <v>0.1228070175438597</v>
      </c>
      <c r="AA107" s="9" t="s">
        <v>309</v>
      </c>
      <c r="AB107" s="4">
        <v>334.48</v>
      </c>
    </row>
    <row r="108" spans="13:28">
      <c r="M108" s="9" t="s">
        <v>310</v>
      </c>
      <c r="N108">
        <v>3</v>
      </c>
      <c r="R108" s="9" t="s">
        <v>310</v>
      </c>
      <c r="S108">
        <v>1</v>
      </c>
      <c r="W108" s="9" t="s">
        <v>310</v>
      </c>
      <c r="X108" s="42">
        <v>0.24812030075187971</v>
      </c>
      <c r="AA108" s="9" t="s">
        <v>310</v>
      </c>
      <c r="AB108" s="4">
        <v>49.92</v>
      </c>
    </row>
    <row r="109" spans="13:28">
      <c r="M109" s="9" t="s">
        <v>311</v>
      </c>
      <c r="N109">
        <v>15</v>
      </c>
      <c r="R109" s="9" t="s">
        <v>311</v>
      </c>
      <c r="S109">
        <v>1</v>
      </c>
      <c r="W109" s="9" t="s">
        <v>311</v>
      </c>
      <c r="X109" s="42">
        <v>0.21875000000000003</v>
      </c>
      <c r="AA109" s="9" t="s">
        <v>311</v>
      </c>
      <c r="AB109" s="4">
        <v>100.5</v>
      </c>
    </row>
    <row r="110" spans="13:28">
      <c r="M110" s="9" t="s">
        <v>312</v>
      </c>
      <c r="N110">
        <v>4</v>
      </c>
      <c r="R110" s="9" t="s">
        <v>312</v>
      </c>
      <c r="S110">
        <v>1</v>
      </c>
      <c r="W110" s="9" t="s">
        <v>312</v>
      </c>
      <c r="X110" s="42">
        <v>0.11504424778761067</v>
      </c>
      <c r="AA110" s="9" t="s">
        <v>312</v>
      </c>
      <c r="AB110" s="4">
        <v>212.44</v>
      </c>
    </row>
    <row r="111" spans="13:28">
      <c r="M111" s="9" t="s">
        <v>313</v>
      </c>
      <c r="N111">
        <v>2</v>
      </c>
      <c r="R111" s="9" t="s">
        <v>313</v>
      </c>
      <c r="S111">
        <v>1</v>
      </c>
      <c r="W111" s="9" t="s">
        <v>313</v>
      </c>
      <c r="X111" s="42">
        <v>0.21875000000000003</v>
      </c>
      <c r="AA111" s="9" t="s">
        <v>313</v>
      </c>
      <c r="AB111" s="4">
        <v>324</v>
      </c>
    </row>
    <row r="112" spans="13:28">
      <c r="M112" s="9" t="s">
        <v>314</v>
      </c>
      <c r="N112">
        <v>11</v>
      </c>
      <c r="R112" s="9" t="s">
        <v>314</v>
      </c>
      <c r="S112">
        <v>1</v>
      </c>
      <c r="W112" s="9" t="s">
        <v>314</v>
      </c>
      <c r="X112" s="42">
        <v>0.2537313432835821</v>
      </c>
      <c r="AA112" s="9" t="s">
        <v>314</v>
      </c>
      <c r="AB112" s="4">
        <v>1267.2</v>
      </c>
    </row>
    <row r="113" spans="13:28">
      <c r="M113" s="9" t="s">
        <v>315</v>
      </c>
      <c r="N113">
        <v>6</v>
      </c>
      <c r="R113" s="9" t="s">
        <v>315</v>
      </c>
      <c r="S113">
        <v>1</v>
      </c>
      <c r="W113" s="9" t="s">
        <v>315</v>
      </c>
      <c r="X113" s="42">
        <v>0.25925925925925924</v>
      </c>
      <c r="AA113" s="9" t="s">
        <v>315</v>
      </c>
      <c r="AB113" s="4">
        <v>732.48</v>
      </c>
    </row>
    <row r="114" spans="13:28">
      <c r="M114" s="9" t="s">
        <v>316</v>
      </c>
      <c r="N114">
        <v>13</v>
      </c>
      <c r="R114" s="9" t="s">
        <v>316</v>
      </c>
      <c r="S114">
        <v>1</v>
      </c>
      <c r="W114" s="9" t="s">
        <v>316</v>
      </c>
      <c r="X114" s="42">
        <v>0.1150442477876106</v>
      </c>
      <c r="AA114" s="9" t="s">
        <v>316</v>
      </c>
      <c r="AB114" s="4">
        <v>1942.98</v>
      </c>
    </row>
    <row r="115" spans="13:28">
      <c r="M115" s="9" t="s">
        <v>317</v>
      </c>
      <c r="N115">
        <v>10</v>
      </c>
      <c r="R115" s="9" t="s">
        <v>317</v>
      </c>
      <c r="S115">
        <v>1</v>
      </c>
      <c r="W115" s="9" t="s">
        <v>317</v>
      </c>
      <c r="X115" s="42">
        <v>0.21875000000000003</v>
      </c>
      <c r="AA115" s="9" t="s">
        <v>317</v>
      </c>
      <c r="AB115" s="4">
        <v>1625.4</v>
      </c>
    </row>
    <row r="116" spans="13:28">
      <c r="M116" s="9" t="s">
        <v>318</v>
      </c>
      <c r="N116">
        <v>8</v>
      </c>
      <c r="R116" s="9" t="s">
        <v>318</v>
      </c>
      <c r="S116">
        <v>1</v>
      </c>
      <c r="W116" s="9" t="s">
        <v>318</v>
      </c>
      <c r="X116" s="42">
        <v>8.2568807339449532E-2</v>
      </c>
      <c r="AA116" s="9" t="s">
        <v>318</v>
      </c>
      <c r="AB116" s="4">
        <v>610</v>
      </c>
    </row>
    <row r="117" spans="13:28">
      <c r="M117" s="9" t="s">
        <v>319</v>
      </c>
      <c r="N117">
        <v>15</v>
      </c>
      <c r="R117" s="9" t="s">
        <v>319</v>
      </c>
      <c r="S117">
        <v>1</v>
      </c>
      <c r="W117" s="9" t="s">
        <v>319</v>
      </c>
      <c r="X117" s="42">
        <v>5.660377358490571E-2</v>
      </c>
      <c r="AA117" s="9" t="s">
        <v>319</v>
      </c>
      <c r="AB117" s="4">
        <v>2123.5500000000002</v>
      </c>
    </row>
    <row r="118" spans="13:28">
      <c r="M118" s="9" t="s">
        <v>320</v>
      </c>
      <c r="N118">
        <v>10</v>
      </c>
      <c r="R118" s="9" t="s">
        <v>320</v>
      </c>
      <c r="S118">
        <v>1</v>
      </c>
      <c r="W118" s="9" t="s">
        <v>320</v>
      </c>
      <c r="X118" s="42">
        <v>0.22480620155038752</v>
      </c>
      <c r="AA118" s="9" t="s">
        <v>320</v>
      </c>
      <c r="AB118" s="4">
        <v>67</v>
      </c>
    </row>
    <row r="119" spans="13:28">
      <c r="M119" s="9" t="s">
        <v>321</v>
      </c>
      <c r="N119">
        <v>6</v>
      </c>
      <c r="R119" s="9" t="s">
        <v>321</v>
      </c>
      <c r="S119">
        <v>1</v>
      </c>
      <c r="W119" s="9" t="s">
        <v>321</v>
      </c>
      <c r="X119" s="42">
        <v>0.2</v>
      </c>
      <c r="AA119" s="9" t="s">
        <v>321</v>
      </c>
      <c r="AB119" s="4">
        <v>718.2</v>
      </c>
    </row>
    <row r="120" spans="13:28">
      <c r="M120" s="9" t="s">
        <v>322</v>
      </c>
      <c r="N120">
        <v>11</v>
      </c>
      <c r="R120" s="9" t="s">
        <v>322</v>
      </c>
      <c r="S120">
        <v>1</v>
      </c>
      <c r="W120" s="9" t="s">
        <v>322</v>
      </c>
      <c r="X120" s="42">
        <v>0.2537313432835821</v>
      </c>
      <c r="AA120" s="9" t="s">
        <v>322</v>
      </c>
      <c r="AB120" s="4">
        <v>537.24</v>
      </c>
    </row>
    <row r="121" spans="13:28">
      <c r="M121" s="9" t="s">
        <v>323</v>
      </c>
      <c r="N121">
        <v>11</v>
      </c>
      <c r="R121" s="9" t="s">
        <v>323</v>
      </c>
      <c r="S121">
        <v>1</v>
      </c>
      <c r="W121" s="9" t="s">
        <v>323</v>
      </c>
      <c r="X121" s="42">
        <v>0.2</v>
      </c>
      <c r="AA121" s="9" t="s">
        <v>323</v>
      </c>
      <c r="AB121" s="4">
        <v>459.91</v>
      </c>
    </row>
    <row r="122" spans="13:28">
      <c r="M122" s="9" t="s">
        <v>324</v>
      </c>
      <c r="N122">
        <v>7</v>
      </c>
      <c r="R122" s="9" t="s">
        <v>324</v>
      </c>
      <c r="S122">
        <v>1</v>
      </c>
      <c r="W122" s="9" t="s">
        <v>324</v>
      </c>
      <c r="X122" s="42">
        <v>0.14529914529914523</v>
      </c>
      <c r="AA122" s="9" t="s">
        <v>324</v>
      </c>
      <c r="AB122" s="4">
        <v>727.16</v>
      </c>
    </row>
    <row r="123" spans="13:28">
      <c r="M123" s="9" t="s">
        <v>325</v>
      </c>
      <c r="N123">
        <v>12</v>
      </c>
      <c r="R123" s="9" t="s">
        <v>325</v>
      </c>
      <c r="S123">
        <v>1</v>
      </c>
      <c r="W123" s="9" t="s">
        <v>325</v>
      </c>
      <c r="X123" s="42">
        <v>0.20634920634920637</v>
      </c>
      <c r="AA123" s="9" t="s">
        <v>325</v>
      </c>
      <c r="AB123" s="4">
        <v>1409.76</v>
      </c>
    </row>
    <row r="124" spans="13:28">
      <c r="M124" s="9" t="s">
        <v>326</v>
      </c>
      <c r="N124">
        <v>6</v>
      </c>
      <c r="R124" s="9" t="s">
        <v>326</v>
      </c>
      <c r="S124">
        <v>1</v>
      </c>
      <c r="W124" s="9" t="s">
        <v>326</v>
      </c>
      <c r="X124" s="42">
        <v>0.11504424778761067</v>
      </c>
      <c r="AA124" s="9" t="s">
        <v>326</v>
      </c>
      <c r="AB124" s="4">
        <v>1043.28</v>
      </c>
    </row>
    <row r="125" spans="13:28">
      <c r="M125" s="9" t="s">
        <v>327</v>
      </c>
      <c r="N125">
        <v>10</v>
      </c>
      <c r="R125" s="9" t="s">
        <v>327</v>
      </c>
      <c r="S125">
        <v>1</v>
      </c>
      <c r="W125" s="9" t="s">
        <v>327</v>
      </c>
      <c r="X125" s="42">
        <v>9.9099099099099169E-2</v>
      </c>
      <c r="AA125" s="9" t="s">
        <v>327</v>
      </c>
      <c r="AB125" s="4">
        <v>83.3</v>
      </c>
    </row>
    <row r="126" spans="13:28">
      <c r="M126" s="9" t="s">
        <v>328</v>
      </c>
      <c r="N126">
        <v>12</v>
      </c>
      <c r="R126" s="9" t="s">
        <v>328</v>
      </c>
      <c r="S126">
        <v>1</v>
      </c>
      <c r="W126" s="9" t="s">
        <v>328</v>
      </c>
      <c r="X126" s="42">
        <v>0.24242424242424246</v>
      </c>
      <c r="AA126" s="9" t="s">
        <v>328</v>
      </c>
      <c r="AB126" s="4">
        <v>188.64</v>
      </c>
    </row>
    <row r="127" spans="13:28">
      <c r="M127" s="9" t="s">
        <v>329</v>
      </c>
      <c r="N127">
        <v>5</v>
      </c>
      <c r="R127" s="9" t="s">
        <v>329</v>
      </c>
      <c r="S127">
        <v>1</v>
      </c>
      <c r="W127" s="9" t="s">
        <v>329</v>
      </c>
      <c r="X127" s="42">
        <v>5.660377358490562E-2</v>
      </c>
      <c r="AA127" s="9" t="s">
        <v>329</v>
      </c>
      <c r="AB127" s="4">
        <v>1050</v>
      </c>
    </row>
    <row r="128" spans="13:28">
      <c r="M128" s="9" t="s">
        <v>330</v>
      </c>
      <c r="N128">
        <v>11</v>
      </c>
      <c r="R128" s="9" t="s">
        <v>330</v>
      </c>
      <c r="S128">
        <v>1</v>
      </c>
      <c r="W128" s="9" t="s">
        <v>330</v>
      </c>
      <c r="X128" s="42">
        <v>0.20634920634920634</v>
      </c>
      <c r="AA128" s="9" t="s">
        <v>330</v>
      </c>
      <c r="AB128" s="4">
        <v>468.05</v>
      </c>
    </row>
    <row r="129" spans="13:28">
      <c r="M129" s="9" t="s">
        <v>331</v>
      </c>
      <c r="N129">
        <v>13</v>
      </c>
      <c r="R129" s="9" t="s">
        <v>331</v>
      </c>
      <c r="S129">
        <v>1</v>
      </c>
      <c r="W129" s="9" t="s">
        <v>331</v>
      </c>
      <c r="X129" s="42">
        <v>0.1596638655462185</v>
      </c>
      <c r="AA129" s="9" t="s">
        <v>331</v>
      </c>
      <c r="AB129" s="4">
        <v>108.29</v>
      </c>
    </row>
    <row r="130" spans="13:28">
      <c r="M130" s="9" t="s">
        <v>332</v>
      </c>
      <c r="N130">
        <v>5</v>
      </c>
      <c r="R130" s="9" t="s">
        <v>332</v>
      </c>
      <c r="S130">
        <v>1</v>
      </c>
      <c r="W130" s="9" t="s">
        <v>332</v>
      </c>
      <c r="X130" s="42">
        <v>0.23664122137404586</v>
      </c>
      <c r="AA130" s="9" t="s">
        <v>332</v>
      </c>
      <c r="AB130" s="4">
        <v>869.4</v>
      </c>
    </row>
    <row r="131" spans="13:28">
      <c r="M131" s="9" t="s">
        <v>333</v>
      </c>
      <c r="N131">
        <v>1</v>
      </c>
      <c r="R131" s="9" t="s">
        <v>333</v>
      </c>
      <c r="S131">
        <v>1</v>
      </c>
      <c r="W131" s="9" t="s">
        <v>333</v>
      </c>
      <c r="X131" s="42">
        <v>0.13043478260869559</v>
      </c>
      <c r="AA131" s="9" t="s">
        <v>333</v>
      </c>
      <c r="AB131" s="4">
        <v>16.64</v>
      </c>
    </row>
    <row r="132" spans="13:28">
      <c r="M132" s="9" t="s">
        <v>334</v>
      </c>
      <c r="N132">
        <v>4</v>
      </c>
      <c r="R132" s="9" t="s">
        <v>334</v>
      </c>
      <c r="S132">
        <v>1</v>
      </c>
      <c r="W132" s="9" t="s">
        <v>334</v>
      </c>
      <c r="X132" s="42">
        <v>0.2857142857142857</v>
      </c>
      <c r="AA132" s="9" t="s">
        <v>334</v>
      </c>
      <c r="AB132" s="4">
        <v>66.56</v>
      </c>
    </row>
    <row r="133" spans="13:28">
      <c r="M133" s="9" t="s">
        <v>335</v>
      </c>
      <c r="N133">
        <v>13</v>
      </c>
      <c r="R133" s="9" t="s">
        <v>335</v>
      </c>
      <c r="S133">
        <v>1</v>
      </c>
      <c r="W133" s="9" t="s">
        <v>335</v>
      </c>
      <c r="X133" s="42">
        <v>0.15966386554621848</v>
      </c>
      <c r="AA133" s="9" t="s">
        <v>335</v>
      </c>
      <c r="AB133" s="4">
        <v>629.20000000000005</v>
      </c>
    </row>
    <row r="134" spans="13:28">
      <c r="M134" s="9" t="s">
        <v>336</v>
      </c>
      <c r="N134">
        <v>7</v>
      </c>
      <c r="R134" s="9" t="s">
        <v>336</v>
      </c>
      <c r="S134">
        <v>1</v>
      </c>
      <c r="W134" s="9" t="s">
        <v>336</v>
      </c>
      <c r="X134" s="42">
        <v>0.20634920634920634</v>
      </c>
      <c r="AA134" s="9" t="s">
        <v>336</v>
      </c>
      <c r="AB134" s="4">
        <v>55.02</v>
      </c>
    </row>
    <row r="135" spans="13:28">
      <c r="M135" s="9" t="s">
        <v>337</v>
      </c>
      <c r="N135">
        <v>11</v>
      </c>
      <c r="R135" s="9" t="s">
        <v>337</v>
      </c>
      <c r="S135">
        <v>1</v>
      </c>
      <c r="W135" s="9" t="s">
        <v>337</v>
      </c>
      <c r="X135" s="42">
        <v>0.21875000000000003</v>
      </c>
      <c r="AA135" s="9" t="s">
        <v>337</v>
      </c>
      <c r="AB135" s="4">
        <v>1711.71</v>
      </c>
    </row>
    <row r="136" spans="13:28">
      <c r="M136" s="9" t="s">
        <v>338</v>
      </c>
      <c r="N136">
        <v>2</v>
      </c>
      <c r="R136" s="9" t="s">
        <v>338</v>
      </c>
      <c r="S136">
        <v>1</v>
      </c>
      <c r="W136" s="9" t="s">
        <v>338</v>
      </c>
      <c r="X136" s="42">
        <v>0.21875000000000003</v>
      </c>
      <c r="AA136" s="9" t="s">
        <v>338</v>
      </c>
      <c r="AB136" s="4">
        <v>325.08</v>
      </c>
    </row>
    <row r="137" spans="13:28">
      <c r="M137" s="9" t="s">
        <v>339</v>
      </c>
      <c r="N137">
        <v>7</v>
      </c>
      <c r="R137" s="9" t="s">
        <v>339</v>
      </c>
      <c r="S137">
        <v>1</v>
      </c>
      <c r="W137" s="9" t="s">
        <v>339</v>
      </c>
      <c r="X137" s="42">
        <v>9.0909090909090884E-2</v>
      </c>
      <c r="AA137" s="9" t="s">
        <v>339</v>
      </c>
      <c r="AB137" s="4">
        <v>46.9</v>
      </c>
    </row>
    <row r="138" spans="13:28">
      <c r="M138" s="9" t="s">
        <v>340</v>
      </c>
      <c r="N138">
        <v>4</v>
      </c>
      <c r="R138" s="9" t="s">
        <v>340</v>
      </c>
      <c r="S138">
        <v>1</v>
      </c>
      <c r="W138" s="9" t="s">
        <v>340</v>
      </c>
      <c r="X138" s="42">
        <v>0.23664122137404572</v>
      </c>
      <c r="AA138" s="9" t="s">
        <v>340</v>
      </c>
      <c r="AB138" s="4">
        <v>586.88</v>
      </c>
    </row>
    <row r="139" spans="13:28">
      <c r="M139" s="9" t="s">
        <v>341</v>
      </c>
      <c r="N139">
        <v>11</v>
      </c>
      <c r="R139" s="9" t="s">
        <v>341</v>
      </c>
      <c r="S139">
        <v>1</v>
      </c>
      <c r="W139" s="9" t="s">
        <v>341</v>
      </c>
      <c r="X139" s="42">
        <v>0.14529914529914539</v>
      </c>
      <c r="AA139" s="9" t="s">
        <v>341</v>
      </c>
      <c r="AB139" s="4">
        <v>1711.71</v>
      </c>
    </row>
    <row r="140" spans="13:28">
      <c r="M140" s="9" t="s">
        <v>342</v>
      </c>
      <c r="N140">
        <v>11</v>
      </c>
      <c r="R140" s="9" t="s">
        <v>342</v>
      </c>
      <c r="S140">
        <v>1</v>
      </c>
      <c r="W140" s="9" t="s">
        <v>342</v>
      </c>
      <c r="X140" s="42">
        <v>0.25373134328358216</v>
      </c>
      <c r="AA140" s="9" t="s">
        <v>342</v>
      </c>
      <c r="AB140" s="4">
        <v>1807.08</v>
      </c>
    </row>
    <row r="141" spans="13:28">
      <c r="M141" s="9" t="s">
        <v>343</v>
      </c>
      <c r="N141">
        <v>8</v>
      </c>
      <c r="R141" s="9" t="s">
        <v>343</v>
      </c>
      <c r="S141">
        <v>1</v>
      </c>
      <c r="W141" s="9" t="s">
        <v>343</v>
      </c>
      <c r="X141" s="42">
        <v>0.23664122137404581</v>
      </c>
      <c r="AA141" s="9" t="s">
        <v>343</v>
      </c>
      <c r="AB141" s="4">
        <v>647.52</v>
      </c>
    </row>
    <row r="142" spans="13:28">
      <c r="M142" s="9" t="s">
        <v>344</v>
      </c>
      <c r="N142">
        <v>9</v>
      </c>
      <c r="R142" s="9" t="s">
        <v>344</v>
      </c>
      <c r="S142">
        <v>1</v>
      </c>
      <c r="W142" s="9" t="s">
        <v>344</v>
      </c>
      <c r="X142" s="42">
        <v>0.22480620155038755</v>
      </c>
      <c r="AA142" s="9" t="s">
        <v>344</v>
      </c>
      <c r="AB142" s="4">
        <v>1077.3</v>
      </c>
    </row>
    <row r="143" spans="13:28">
      <c r="M143" s="9" t="s">
        <v>345</v>
      </c>
      <c r="N143">
        <v>8</v>
      </c>
      <c r="R143" s="9" t="s">
        <v>345</v>
      </c>
      <c r="S143">
        <v>1</v>
      </c>
      <c r="W143" s="9" t="s">
        <v>345</v>
      </c>
      <c r="X143" s="42">
        <v>0.14529914529914539</v>
      </c>
      <c r="AA143" s="9" t="s">
        <v>345</v>
      </c>
      <c r="AB143" s="4">
        <v>1142.4000000000001</v>
      </c>
    </row>
    <row r="144" spans="13:28">
      <c r="M144" s="9" t="s">
        <v>346</v>
      </c>
      <c r="N144">
        <v>15</v>
      </c>
      <c r="R144" s="9" t="s">
        <v>346</v>
      </c>
      <c r="S144">
        <v>1</v>
      </c>
      <c r="W144" s="9" t="s">
        <v>346</v>
      </c>
      <c r="X144" s="42">
        <v>9.9099099099099114E-2</v>
      </c>
      <c r="AA144" s="9" t="s">
        <v>346</v>
      </c>
      <c r="AB144" s="4">
        <v>2608.1999999999998</v>
      </c>
    </row>
    <row r="145" spans="13:28">
      <c r="M145" s="9" t="s">
        <v>347</v>
      </c>
      <c r="N145">
        <v>10</v>
      </c>
      <c r="R145" s="9" t="s">
        <v>347</v>
      </c>
      <c r="S145">
        <v>1</v>
      </c>
      <c r="W145" s="9" t="s">
        <v>347</v>
      </c>
      <c r="X145" s="42">
        <v>0.12280701754385963</v>
      </c>
      <c r="AA145" s="9" t="s">
        <v>347</v>
      </c>
      <c r="AB145" s="4">
        <v>488.4</v>
      </c>
    </row>
    <row r="146" spans="13:28">
      <c r="M146" s="9" t="s">
        <v>348</v>
      </c>
      <c r="N146">
        <v>6</v>
      </c>
      <c r="R146" s="9" t="s">
        <v>348</v>
      </c>
      <c r="S146">
        <v>1</v>
      </c>
      <c r="W146" s="9" t="s">
        <v>348</v>
      </c>
      <c r="X146" s="42">
        <v>0.20634920634920637</v>
      </c>
      <c r="AA146" s="9" t="s">
        <v>348</v>
      </c>
      <c r="AB146" s="4">
        <v>349.8</v>
      </c>
    </row>
    <row r="147" spans="13:28">
      <c r="M147" s="9" t="s">
        <v>349</v>
      </c>
      <c r="N147">
        <v>4</v>
      </c>
      <c r="R147" s="9" t="s">
        <v>349</v>
      </c>
      <c r="S147">
        <v>1</v>
      </c>
      <c r="W147" s="9" t="s">
        <v>349</v>
      </c>
      <c r="X147" s="42">
        <v>0.26470588235294124</v>
      </c>
      <c r="AA147" s="9" t="s">
        <v>349</v>
      </c>
      <c r="AB147" s="4">
        <v>31.44</v>
      </c>
    </row>
    <row r="148" spans="13:28">
      <c r="M148" s="9" t="s">
        <v>350</v>
      </c>
      <c r="N148">
        <v>1</v>
      </c>
      <c r="R148" s="9" t="s">
        <v>350</v>
      </c>
      <c r="S148">
        <v>1</v>
      </c>
      <c r="W148" s="9" t="s">
        <v>350</v>
      </c>
      <c r="X148" s="42">
        <v>0.20634920634920634</v>
      </c>
      <c r="AA148" s="9" t="s">
        <v>350</v>
      </c>
      <c r="AB148" s="4">
        <v>210</v>
      </c>
    </row>
    <row r="149" spans="13:28">
      <c r="M149" s="9" t="s">
        <v>351</v>
      </c>
      <c r="N149">
        <v>8</v>
      </c>
      <c r="R149" s="9" t="s">
        <v>351</v>
      </c>
      <c r="S149">
        <v>1</v>
      </c>
      <c r="W149" s="9" t="s">
        <v>351</v>
      </c>
      <c r="X149" s="42">
        <v>9.9099099099099169E-2</v>
      </c>
      <c r="AA149" s="9" t="s">
        <v>351</v>
      </c>
      <c r="AB149" s="4">
        <v>1195.68</v>
      </c>
    </row>
    <row r="150" spans="13:28">
      <c r="M150" s="9" t="s">
        <v>352</v>
      </c>
      <c r="N150">
        <v>14</v>
      </c>
      <c r="R150" s="9" t="s">
        <v>352</v>
      </c>
      <c r="S150">
        <v>1</v>
      </c>
      <c r="W150" s="9" t="s">
        <v>352</v>
      </c>
      <c r="X150" s="42">
        <v>5.6603773584905613E-2</v>
      </c>
      <c r="AA150" s="9" t="s">
        <v>352</v>
      </c>
      <c r="AB150" s="4">
        <v>799.68</v>
      </c>
    </row>
    <row r="151" spans="13:28">
      <c r="M151" s="9" t="s">
        <v>353</v>
      </c>
      <c r="N151">
        <v>11</v>
      </c>
      <c r="R151" s="9" t="s">
        <v>353</v>
      </c>
      <c r="S151">
        <v>1</v>
      </c>
      <c r="W151" s="9" t="s">
        <v>353</v>
      </c>
      <c r="X151" s="42">
        <v>0.23664122137404572</v>
      </c>
      <c r="AA151" s="9" t="s">
        <v>353</v>
      </c>
      <c r="AB151" s="4">
        <v>879.12</v>
      </c>
    </row>
    <row r="152" spans="13:28">
      <c r="M152" s="9" t="s">
        <v>354</v>
      </c>
      <c r="N152">
        <v>5</v>
      </c>
      <c r="R152" s="9" t="s">
        <v>354</v>
      </c>
      <c r="S152">
        <v>1</v>
      </c>
      <c r="W152" s="9" t="s">
        <v>354</v>
      </c>
      <c r="X152" s="42">
        <v>0.2857142857142857</v>
      </c>
      <c r="AA152" s="9" t="s">
        <v>354</v>
      </c>
      <c r="AB152" s="4">
        <v>415.4</v>
      </c>
    </row>
    <row r="153" spans="13:28">
      <c r="M153" s="9" t="s">
        <v>355</v>
      </c>
      <c r="N153">
        <v>15</v>
      </c>
      <c r="R153" s="9" t="s">
        <v>355</v>
      </c>
      <c r="S153">
        <v>1</v>
      </c>
      <c r="W153" s="9" t="s">
        <v>355</v>
      </c>
      <c r="X153" s="42">
        <v>5.660377358490571E-2</v>
      </c>
      <c r="AA153" s="9" t="s">
        <v>355</v>
      </c>
      <c r="AB153" s="4">
        <v>796.65</v>
      </c>
    </row>
    <row r="154" spans="13:28">
      <c r="M154" s="9" t="s">
        <v>356</v>
      </c>
      <c r="N154">
        <v>14</v>
      </c>
      <c r="R154" s="9" t="s">
        <v>356</v>
      </c>
      <c r="S154">
        <v>1</v>
      </c>
      <c r="W154" s="9" t="s">
        <v>356</v>
      </c>
      <c r="X154" s="42">
        <v>0.19354838709677419</v>
      </c>
      <c r="AA154" s="9" t="s">
        <v>356</v>
      </c>
      <c r="AB154" s="4">
        <v>2197.44</v>
      </c>
    </row>
    <row r="155" spans="13:28">
      <c r="M155" s="9" t="s">
        <v>357</v>
      </c>
      <c r="N155">
        <v>3</v>
      </c>
      <c r="R155" s="9" t="s">
        <v>357</v>
      </c>
      <c r="S155">
        <v>1</v>
      </c>
      <c r="W155" s="9" t="s">
        <v>357</v>
      </c>
      <c r="X155" s="42">
        <v>0.15966386554621842</v>
      </c>
      <c r="AA155" s="9" t="s">
        <v>357</v>
      </c>
      <c r="AB155" s="4">
        <v>73.98</v>
      </c>
    </row>
    <row r="156" spans="13:28">
      <c r="M156" s="9" t="s">
        <v>358</v>
      </c>
      <c r="N156">
        <v>7</v>
      </c>
      <c r="R156" s="9" t="s">
        <v>358</v>
      </c>
      <c r="S156">
        <v>1</v>
      </c>
      <c r="W156" s="9" t="s">
        <v>358</v>
      </c>
      <c r="X156" s="42">
        <v>9.9099099099099114E-2</v>
      </c>
      <c r="AA156" s="9" t="s">
        <v>358</v>
      </c>
      <c r="AB156" s="4">
        <v>674.1</v>
      </c>
    </row>
    <row r="157" spans="13:28">
      <c r="M157" s="9" t="s">
        <v>359</v>
      </c>
      <c r="N157">
        <v>8</v>
      </c>
      <c r="R157" s="9" t="s">
        <v>359</v>
      </c>
      <c r="S157">
        <v>1</v>
      </c>
      <c r="W157" s="9" t="s">
        <v>359</v>
      </c>
      <c r="X157" s="42">
        <v>0.11504424778761062</v>
      </c>
      <c r="AA157" s="9" t="s">
        <v>359</v>
      </c>
      <c r="AB157" s="4">
        <v>686.08</v>
      </c>
    </row>
    <row r="158" spans="13:28">
      <c r="M158" s="9" t="s">
        <v>360</v>
      </c>
      <c r="N158">
        <v>4</v>
      </c>
      <c r="R158" s="9" t="s">
        <v>360</v>
      </c>
      <c r="S158">
        <v>1</v>
      </c>
      <c r="W158" s="9" t="s">
        <v>360</v>
      </c>
      <c r="X158" s="42">
        <v>0.27007299270072993</v>
      </c>
      <c r="AA158" s="9" t="s">
        <v>360</v>
      </c>
      <c r="AB158" s="4">
        <v>31.44</v>
      </c>
    </row>
    <row r="159" spans="13:28">
      <c r="M159" s="9" t="s">
        <v>361</v>
      </c>
      <c r="N159">
        <v>15</v>
      </c>
      <c r="R159" s="9" t="s">
        <v>361</v>
      </c>
      <c r="S159">
        <v>1</v>
      </c>
      <c r="W159" s="9" t="s">
        <v>361</v>
      </c>
      <c r="X159" s="42">
        <v>8.2568807339449588E-2</v>
      </c>
      <c r="AA159" s="9" t="s">
        <v>361</v>
      </c>
      <c r="AB159" s="4">
        <v>1231.2</v>
      </c>
    </row>
    <row r="160" spans="13:28">
      <c r="M160" s="9" t="s">
        <v>362</v>
      </c>
      <c r="N160">
        <v>11</v>
      </c>
      <c r="R160" s="9" t="s">
        <v>362</v>
      </c>
      <c r="S160">
        <v>1</v>
      </c>
      <c r="W160" s="9" t="s">
        <v>362</v>
      </c>
      <c r="X160" s="42">
        <v>6.5420560747663517E-2</v>
      </c>
      <c r="AA160" s="9" t="s">
        <v>362</v>
      </c>
      <c r="AB160" s="4">
        <v>1142.68</v>
      </c>
    </row>
    <row r="161" spans="13:28">
      <c r="M161" s="9" t="s">
        <v>363</v>
      </c>
      <c r="N161">
        <v>3</v>
      </c>
      <c r="R161" s="9" t="s">
        <v>363</v>
      </c>
      <c r="S161">
        <v>1</v>
      </c>
      <c r="W161" s="9" t="s">
        <v>363</v>
      </c>
      <c r="X161" s="42">
        <v>0.21875000000000006</v>
      </c>
      <c r="AA161" s="9" t="s">
        <v>363</v>
      </c>
      <c r="AB161" s="4">
        <v>448.38</v>
      </c>
    </row>
    <row r="162" spans="13:28">
      <c r="M162" s="9" t="s">
        <v>364</v>
      </c>
      <c r="N162">
        <v>13</v>
      </c>
      <c r="R162" s="9" t="s">
        <v>364</v>
      </c>
      <c r="S162">
        <v>1</v>
      </c>
      <c r="W162" s="9" t="s">
        <v>364</v>
      </c>
      <c r="X162" s="42">
        <v>0.23664122137404572</v>
      </c>
      <c r="AA162" s="9" t="s">
        <v>364</v>
      </c>
      <c r="AB162" s="4">
        <v>1840.41</v>
      </c>
    </row>
    <row r="163" spans="13:28">
      <c r="M163" s="9" t="s">
        <v>365</v>
      </c>
      <c r="N163">
        <v>12</v>
      </c>
      <c r="R163" s="9" t="s">
        <v>365</v>
      </c>
      <c r="S163">
        <v>1</v>
      </c>
      <c r="W163" s="9" t="s">
        <v>365</v>
      </c>
      <c r="X163" s="42">
        <v>7.4074074074074056E-2</v>
      </c>
      <c r="AA163" s="9" t="s">
        <v>365</v>
      </c>
      <c r="AB163" s="4">
        <v>699.6</v>
      </c>
    </row>
    <row r="164" spans="13:28">
      <c r="M164" s="9" t="s">
        <v>366</v>
      </c>
      <c r="N164">
        <v>14</v>
      </c>
      <c r="R164" s="9" t="s">
        <v>366</v>
      </c>
      <c r="S164">
        <v>1</v>
      </c>
      <c r="W164" s="9" t="s">
        <v>366</v>
      </c>
      <c r="X164" s="42">
        <v>5.6603773584905613E-2</v>
      </c>
      <c r="AA164" s="9" t="s">
        <v>366</v>
      </c>
      <c r="AB164" s="4">
        <v>585.34</v>
      </c>
    </row>
    <row r="165" spans="13:28">
      <c r="M165" s="9" t="s">
        <v>367</v>
      </c>
      <c r="N165">
        <v>1</v>
      </c>
      <c r="R165" s="9" t="s">
        <v>367</v>
      </c>
      <c r="S165">
        <v>1</v>
      </c>
      <c r="W165" s="9" t="s">
        <v>367</v>
      </c>
      <c r="X165" s="42">
        <v>5.6603773584905717E-2</v>
      </c>
      <c r="AA165" s="9" t="s">
        <v>367</v>
      </c>
      <c r="AB165" s="4">
        <v>85.76</v>
      </c>
    </row>
    <row r="166" spans="13:28">
      <c r="M166" s="9" t="s">
        <v>368</v>
      </c>
      <c r="N166">
        <v>4</v>
      </c>
      <c r="R166" s="9" t="s">
        <v>368</v>
      </c>
      <c r="S166">
        <v>1</v>
      </c>
      <c r="W166" s="9" t="s">
        <v>368</v>
      </c>
      <c r="X166" s="42">
        <v>5.660377358490562E-2</v>
      </c>
      <c r="AA166" s="9" t="s">
        <v>368</v>
      </c>
      <c r="AB166" s="4">
        <v>622.44000000000005</v>
      </c>
    </row>
    <row r="167" spans="13:28">
      <c r="M167" s="9" t="s">
        <v>369</v>
      </c>
      <c r="N167">
        <v>6</v>
      </c>
      <c r="R167" s="9" t="s">
        <v>369</v>
      </c>
      <c r="S167">
        <v>1</v>
      </c>
      <c r="W167" s="9" t="s">
        <v>369</v>
      </c>
      <c r="X167" s="42">
        <v>0.11504424778761067</v>
      </c>
      <c r="AA167" s="9" t="s">
        <v>369</v>
      </c>
      <c r="AB167" s="4">
        <v>513</v>
      </c>
    </row>
    <row r="168" spans="13:28">
      <c r="M168" s="9" t="s">
        <v>370</v>
      </c>
      <c r="N168">
        <v>10</v>
      </c>
      <c r="R168" s="9" t="s">
        <v>370</v>
      </c>
      <c r="S168">
        <v>1</v>
      </c>
      <c r="W168" s="9" t="s">
        <v>370</v>
      </c>
      <c r="X168" s="42">
        <v>0.14529914529914525</v>
      </c>
      <c r="AA168" s="9" t="s">
        <v>370</v>
      </c>
      <c r="AB168" s="4">
        <v>820.8</v>
      </c>
    </row>
    <row r="169" spans="13:28">
      <c r="M169" s="9" t="s">
        <v>371</v>
      </c>
      <c r="N169">
        <v>4</v>
      </c>
      <c r="R169" s="9" t="s">
        <v>371</v>
      </c>
      <c r="S169">
        <v>1</v>
      </c>
      <c r="W169" s="9" t="s">
        <v>371</v>
      </c>
      <c r="X169" s="42">
        <v>0.21875000000000006</v>
      </c>
      <c r="AA169" s="9" t="s">
        <v>371</v>
      </c>
      <c r="AB169" s="4">
        <v>597.84</v>
      </c>
    </row>
    <row r="170" spans="13:28">
      <c r="M170" s="9" t="s">
        <v>372</v>
      </c>
      <c r="N170">
        <v>13</v>
      </c>
      <c r="R170" s="9" t="s">
        <v>372</v>
      </c>
      <c r="S170">
        <v>1</v>
      </c>
      <c r="W170" s="9" t="s">
        <v>372</v>
      </c>
      <c r="X170" s="42">
        <v>7.4074074074074056E-2</v>
      </c>
      <c r="AA170" s="9" t="s">
        <v>372</v>
      </c>
      <c r="AB170" s="4">
        <v>629.20000000000005</v>
      </c>
    </row>
    <row r="171" spans="13:28">
      <c r="M171" s="9" t="s">
        <v>373</v>
      </c>
      <c r="N171">
        <v>9</v>
      </c>
      <c r="R171" s="9" t="s">
        <v>373</v>
      </c>
      <c r="S171">
        <v>1</v>
      </c>
      <c r="W171" s="9" t="s">
        <v>373</v>
      </c>
      <c r="X171" s="42">
        <v>0.12280701754385964</v>
      </c>
      <c r="AA171" s="9" t="s">
        <v>373</v>
      </c>
      <c r="AB171" s="4">
        <v>514.08000000000004</v>
      </c>
    </row>
    <row r="172" spans="13:28">
      <c r="M172" s="9" t="s">
        <v>374</v>
      </c>
      <c r="N172">
        <v>3</v>
      </c>
      <c r="R172" s="9" t="s">
        <v>374</v>
      </c>
      <c r="S172">
        <v>1</v>
      </c>
      <c r="W172" s="9" t="s">
        <v>374</v>
      </c>
      <c r="X172" s="42">
        <v>0.14529914529914537</v>
      </c>
      <c r="AA172" s="9" t="s">
        <v>374</v>
      </c>
      <c r="AB172" s="4">
        <v>242.82</v>
      </c>
    </row>
    <row r="173" spans="13:28">
      <c r="M173" s="9" t="s">
        <v>375</v>
      </c>
      <c r="N173">
        <v>6</v>
      </c>
      <c r="R173" s="9" t="s">
        <v>375</v>
      </c>
      <c r="S173">
        <v>1</v>
      </c>
      <c r="W173" s="9" t="s">
        <v>375</v>
      </c>
      <c r="X173" s="42">
        <v>5.660377358490571E-2</v>
      </c>
      <c r="AA173" s="9" t="s">
        <v>375</v>
      </c>
      <c r="AB173" s="4">
        <v>49.98</v>
      </c>
    </row>
    <row r="174" spans="13:28">
      <c r="M174" s="9" t="s">
        <v>376</v>
      </c>
      <c r="N174">
        <v>15</v>
      </c>
      <c r="R174" s="9" t="s">
        <v>376</v>
      </c>
      <c r="S174">
        <v>1</v>
      </c>
      <c r="W174" s="9" t="s">
        <v>376</v>
      </c>
      <c r="X174" s="42">
        <v>9.0909090909090884E-2</v>
      </c>
      <c r="AA174" s="9" t="s">
        <v>376</v>
      </c>
      <c r="AB174" s="4">
        <v>1143.75</v>
      </c>
    </row>
    <row r="175" spans="13:28">
      <c r="M175" s="9" t="s">
        <v>377</v>
      </c>
      <c r="N175">
        <v>13</v>
      </c>
      <c r="R175" s="9" t="s">
        <v>377</v>
      </c>
      <c r="S175">
        <v>1</v>
      </c>
      <c r="W175" s="9" t="s">
        <v>377</v>
      </c>
      <c r="X175" s="42">
        <v>0.12280701754385963</v>
      </c>
      <c r="AA175" s="9" t="s">
        <v>377</v>
      </c>
      <c r="AB175" s="4">
        <v>543.53</v>
      </c>
    </row>
    <row r="176" spans="13:28">
      <c r="M176" s="9" t="s">
        <v>378</v>
      </c>
      <c r="N176">
        <v>9</v>
      </c>
      <c r="R176" s="9" t="s">
        <v>378</v>
      </c>
      <c r="S176">
        <v>1</v>
      </c>
      <c r="W176" s="9" t="s">
        <v>378</v>
      </c>
      <c r="X176" s="42">
        <v>0.15966386554621845</v>
      </c>
      <c r="AA176" s="9" t="s">
        <v>378</v>
      </c>
      <c r="AB176" s="4">
        <v>937.44</v>
      </c>
    </row>
    <row r="177" spans="13:28">
      <c r="M177" s="9" t="s">
        <v>379</v>
      </c>
      <c r="N177">
        <v>4</v>
      </c>
      <c r="R177" s="9" t="s">
        <v>379</v>
      </c>
      <c r="S177">
        <v>1</v>
      </c>
      <c r="W177" s="9" t="s">
        <v>379</v>
      </c>
      <c r="X177" s="42">
        <v>0.1596638655462185</v>
      </c>
      <c r="AA177" s="9" t="s">
        <v>379</v>
      </c>
      <c r="AB177" s="4">
        <v>170.2</v>
      </c>
    </row>
    <row r="178" spans="13:28">
      <c r="M178" s="9" t="s">
        <v>380</v>
      </c>
      <c r="N178">
        <v>12</v>
      </c>
      <c r="R178" s="9" t="s">
        <v>380</v>
      </c>
      <c r="S178">
        <v>1</v>
      </c>
      <c r="W178" s="9" t="s">
        <v>380</v>
      </c>
      <c r="X178" s="42">
        <v>0.11504424778761067</v>
      </c>
      <c r="AA178" s="9" t="s">
        <v>380</v>
      </c>
      <c r="AB178" s="4">
        <v>699.6</v>
      </c>
    </row>
    <row r="179" spans="13:28">
      <c r="M179" s="9" t="s">
        <v>381</v>
      </c>
      <c r="N179">
        <v>13</v>
      </c>
      <c r="R179" s="9" t="s">
        <v>381</v>
      </c>
      <c r="S179">
        <v>1</v>
      </c>
      <c r="W179" s="9" t="s">
        <v>381</v>
      </c>
      <c r="X179" s="42">
        <v>0.10714285714285712</v>
      </c>
      <c r="AA179" s="9" t="s">
        <v>381</v>
      </c>
      <c r="AB179" s="4">
        <v>1587.04</v>
      </c>
    </row>
    <row r="180" spans="13:28">
      <c r="M180" s="9" t="s">
        <v>382</v>
      </c>
      <c r="N180">
        <v>2</v>
      </c>
      <c r="R180" s="9" t="s">
        <v>382</v>
      </c>
      <c r="S180">
        <v>1</v>
      </c>
      <c r="W180" s="9" t="s">
        <v>382</v>
      </c>
      <c r="X180" s="42">
        <v>0.2</v>
      </c>
      <c r="AA180" s="9" t="s">
        <v>382</v>
      </c>
      <c r="AB180" s="4">
        <v>207.76</v>
      </c>
    </row>
    <row r="181" spans="13:28">
      <c r="M181" s="9" t="s">
        <v>383</v>
      </c>
      <c r="N181">
        <v>11</v>
      </c>
      <c r="R181" s="9" t="s">
        <v>383</v>
      </c>
      <c r="S181">
        <v>1</v>
      </c>
      <c r="W181" s="9" t="s">
        <v>383</v>
      </c>
      <c r="X181" s="42">
        <v>0.13043478260869559</v>
      </c>
      <c r="AA181" s="9" t="s">
        <v>383</v>
      </c>
      <c r="AB181" s="4">
        <v>73.7</v>
      </c>
    </row>
    <row r="182" spans="13:28">
      <c r="M182" s="9" t="s">
        <v>384</v>
      </c>
      <c r="N182">
        <v>14</v>
      </c>
      <c r="R182" s="9" t="s">
        <v>384</v>
      </c>
      <c r="S182">
        <v>1</v>
      </c>
      <c r="W182" s="9" t="s">
        <v>384</v>
      </c>
      <c r="X182" s="42">
        <v>8.2568807339449518E-2</v>
      </c>
      <c r="AA182" s="9" t="s">
        <v>384</v>
      </c>
      <c r="AB182" s="4">
        <v>1133.1600000000001</v>
      </c>
    </row>
    <row r="183" spans="13:28">
      <c r="M183" s="9" t="s">
        <v>385</v>
      </c>
      <c r="N183">
        <v>1</v>
      </c>
      <c r="R183" s="9" t="s">
        <v>385</v>
      </c>
      <c r="S183">
        <v>1</v>
      </c>
      <c r="W183" s="9" t="s">
        <v>385</v>
      </c>
      <c r="X183" s="42">
        <v>5.660377358490562E-2</v>
      </c>
      <c r="AA183" s="9" t="s">
        <v>385</v>
      </c>
      <c r="AB183" s="4">
        <v>156.96</v>
      </c>
    </row>
    <row r="184" spans="13:28">
      <c r="M184" s="9" t="s">
        <v>386</v>
      </c>
      <c r="N184">
        <v>8</v>
      </c>
      <c r="R184" s="9" t="s">
        <v>386</v>
      </c>
      <c r="S184">
        <v>1</v>
      </c>
      <c r="W184" s="9" t="s">
        <v>386</v>
      </c>
      <c r="X184" s="42">
        <v>5.660377358490562E-2</v>
      </c>
      <c r="AA184" s="9" t="s">
        <v>386</v>
      </c>
      <c r="AB184" s="4">
        <v>1391.04</v>
      </c>
    </row>
    <row r="185" spans="13:28">
      <c r="M185" s="9" t="s">
        <v>387</v>
      </c>
      <c r="N185">
        <v>15</v>
      </c>
      <c r="R185" s="9" t="s">
        <v>387</v>
      </c>
      <c r="S185">
        <v>1</v>
      </c>
      <c r="W185" s="9" t="s">
        <v>387</v>
      </c>
      <c r="X185" s="42">
        <v>8.2568807339449588E-2</v>
      </c>
      <c r="AA185" s="9" t="s">
        <v>387</v>
      </c>
      <c r="AB185" s="4">
        <v>2241.9</v>
      </c>
    </row>
    <row r="186" spans="13:28">
      <c r="M186" s="9" t="s">
        <v>388</v>
      </c>
      <c r="N186">
        <v>7</v>
      </c>
      <c r="R186" s="9" t="s">
        <v>388</v>
      </c>
      <c r="S186">
        <v>1</v>
      </c>
      <c r="W186" s="9" t="s">
        <v>388</v>
      </c>
      <c r="X186" s="42">
        <v>0.2537313432835821</v>
      </c>
      <c r="AA186" s="9" t="s">
        <v>388</v>
      </c>
      <c r="AB186" s="4">
        <v>292.67</v>
      </c>
    </row>
    <row r="187" spans="13:28">
      <c r="M187" s="9" t="s">
        <v>389</v>
      </c>
      <c r="N187">
        <v>1</v>
      </c>
      <c r="R187" s="9" t="s">
        <v>389</v>
      </c>
      <c r="S187">
        <v>1</v>
      </c>
      <c r="W187" s="9" t="s">
        <v>389</v>
      </c>
      <c r="X187" s="42">
        <v>0.12280701754385961</v>
      </c>
      <c r="AA187" s="9" t="s">
        <v>389</v>
      </c>
      <c r="AB187" s="4">
        <v>117.48</v>
      </c>
    </row>
    <row r="188" spans="13:28">
      <c r="M188" s="9" t="s">
        <v>390</v>
      </c>
      <c r="N188">
        <v>5</v>
      </c>
      <c r="R188" s="9" t="s">
        <v>390</v>
      </c>
      <c r="S188">
        <v>1</v>
      </c>
      <c r="W188" s="9" t="s">
        <v>390</v>
      </c>
      <c r="X188" s="42">
        <v>0.20634920634920634</v>
      </c>
      <c r="AA188" s="9" t="s">
        <v>390</v>
      </c>
      <c r="AB188" s="4">
        <v>1050</v>
      </c>
    </row>
    <row r="189" spans="13:28">
      <c r="M189" s="9" t="s">
        <v>391</v>
      </c>
      <c r="N189">
        <v>4</v>
      </c>
      <c r="R189" s="9" t="s">
        <v>391</v>
      </c>
      <c r="S189">
        <v>1</v>
      </c>
      <c r="W189" s="9" t="s">
        <v>391</v>
      </c>
      <c r="X189" s="42">
        <v>0.11504424778761067</v>
      </c>
      <c r="AA189" s="9" t="s">
        <v>391</v>
      </c>
      <c r="AB189" s="4">
        <v>328.32</v>
      </c>
    </row>
    <row r="190" spans="13:28">
      <c r="M190" s="9" t="s">
        <v>392</v>
      </c>
      <c r="N190">
        <v>9</v>
      </c>
      <c r="R190" s="9" t="s">
        <v>392</v>
      </c>
      <c r="S190">
        <v>1</v>
      </c>
      <c r="W190" s="9" t="s">
        <v>392</v>
      </c>
      <c r="X190" s="42">
        <v>0.24242424242424246</v>
      </c>
      <c r="AA190" s="9" t="s">
        <v>392</v>
      </c>
      <c r="AB190" s="4">
        <v>934.92</v>
      </c>
    </row>
    <row r="191" spans="13:28">
      <c r="M191" s="9" t="s">
        <v>393</v>
      </c>
      <c r="N191">
        <v>2</v>
      </c>
      <c r="R191" s="9" t="s">
        <v>393</v>
      </c>
      <c r="S191">
        <v>1</v>
      </c>
      <c r="W191" s="9" t="s">
        <v>393</v>
      </c>
      <c r="X191" s="42">
        <v>0.2857142857142857</v>
      </c>
      <c r="AA191" s="9" t="s">
        <v>393</v>
      </c>
      <c r="AB191" s="4">
        <v>49.32</v>
      </c>
    </row>
    <row r="192" spans="13:28">
      <c r="M192" s="9" t="s">
        <v>394</v>
      </c>
      <c r="N192">
        <v>6</v>
      </c>
      <c r="R192" s="9" t="s">
        <v>394</v>
      </c>
      <c r="S192">
        <v>1</v>
      </c>
      <c r="W192" s="9" t="s">
        <v>394</v>
      </c>
      <c r="X192" s="42">
        <v>5.660377358490571E-2</v>
      </c>
      <c r="AA192" s="9" t="s">
        <v>394</v>
      </c>
      <c r="AB192" s="4">
        <v>1207.68</v>
      </c>
    </row>
    <row r="193" spans="13:28">
      <c r="M193" s="9" t="s">
        <v>395</v>
      </c>
      <c r="N193">
        <v>6</v>
      </c>
      <c r="R193" s="9" t="s">
        <v>395</v>
      </c>
      <c r="S193">
        <v>1</v>
      </c>
      <c r="W193" s="9" t="s">
        <v>395</v>
      </c>
      <c r="X193" s="42">
        <v>7.4074074074074056E-2</v>
      </c>
      <c r="AA193" s="9" t="s">
        <v>395</v>
      </c>
      <c r="AB193" s="4">
        <v>623.28</v>
      </c>
    </row>
    <row r="194" spans="13:28">
      <c r="M194" s="9" t="s">
        <v>396</v>
      </c>
      <c r="N194">
        <v>7</v>
      </c>
      <c r="R194" s="9" t="s">
        <v>396</v>
      </c>
      <c r="S194">
        <v>1</v>
      </c>
      <c r="W194" s="9" t="s">
        <v>396</v>
      </c>
      <c r="X194" s="42">
        <v>0.27007299270072993</v>
      </c>
      <c r="AA194" s="9" t="s">
        <v>396</v>
      </c>
      <c r="AB194" s="4">
        <v>1217.1600000000001</v>
      </c>
    </row>
    <row r="195" spans="13:28">
      <c r="M195" s="9" t="s">
        <v>397</v>
      </c>
      <c r="N195">
        <v>6</v>
      </c>
      <c r="R195" s="9" t="s">
        <v>397</v>
      </c>
      <c r="S195">
        <v>1</v>
      </c>
      <c r="W195" s="9" t="s">
        <v>397</v>
      </c>
      <c r="X195" s="42">
        <v>5.660377358490562E-2</v>
      </c>
      <c r="AA195" s="9" t="s">
        <v>397</v>
      </c>
      <c r="AB195" s="4">
        <v>972</v>
      </c>
    </row>
    <row r="196" spans="13:28">
      <c r="M196" s="9" t="s">
        <v>398</v>
      </c>
      <c r="N196">
        <v>7</v>
      </c>
      <c r="R196" s="9" t="s">
        <v>398</v>
      </c>
      <c r="S196">
        <v>1</v>
      </c>
      <c r="W196" s="9" t="s">
        <v>398</v>
      </c>
      <c r="X196" s="42">
        <v>0.26470588235294118</v>
      </c>
      <c r="AA196" s="9" t="s">
        <v>398</v>
      </c>
      <c r="AB196" s="4">
        <v>533.75</v>
      </c>
    </row>
    <row r="197" spans="13:28">
      <c r="M197" s="9" t="s">
        <v>399</v>
      </c>
      <c r="N197">
        <v>4</v>
      </c>
      <c r="R197" s="9" t="s">
        <v>399</v>
      </c>
      <c r="S197">
        <v>1</v>
      </c>
      <c r="W197" s="9" t="s">
        <v>399</v>
      </c>
      <c r="X197" s="42">
        <v>0.20634920634920631</v>
      </c>
      <c r="AA197" s="9" t="s">
        <v>399</v>
      </c>
      <c r="AB197" s="4">
        <v>571.20000000000005</v>
      </c>
    </row>
    <row r="198" spans="13:28">
      <c r="M198" s="9" t="s">
        <v>400</v>
      </c>
      <c r="N198">
        <v>2</v>
      </c>
      <c r="R198" s="9" t="s">
        <v>400</v>
      </c>
      <c r="S198">
        <v>1</v>
      </c>
      <c r="W198" s="9" t="s">
        <v>400</v>
      </c>
      <c r="X198" s="42">
        <v>5.660377358490562E-2</v>
      </c>
      <c r="AA198" s="9" t="s">
        <v>400</v>
      </c>
      <c r="AB198" s="4">
        <v>230.4</v>
      </c>
    </row>
    <row r="199" spans="13:28">
      <c r="M199" s="9" t="s">
        <v>401</v>
      </c>
      <c r="N199">
        <v>12</v>
      </c>
      <c r="R199" s="9" t="s">
        <v>401</v>
      </c>
      <c r="S199">
        <v>1</v>
      </c>
      <c r="W199" s="9" t="s">
        <v>401</v>
      </c>
      <c r="X199" s="42">
        <v>0.25925925925925924</v>
      </c>
      <c r="AA199" s="9" t="s">
        <v>401</v>
      </c>
      <c r="AB199" s="4">
        <v>590.52</v>
      </c>
    </row>
    <row r="200" spans="13:28">
      <c r="M200" s="9" t="s">
        <v>402</v>
      </c>
      <c r="N200">
        <v>7</v>
      </c>
      <c r="R200" s="9" t="s">
        <v>402</v>
      </c>
      <c r="S200">
        <v>1</v>
      </c>
      <c r="W200" s="9" t="s">
        <v>402</v>
      </c>
      <c r="X200" s="42">
        <v>0.25925925925925924</v>
      </c>
      <c r="AA200" s="9" t="s">
        <v>402</v>
      </c>
      <c r="AB200" s="4">
        <v>1137.78</v>
      </c>
    </row>
    <row r="201" spans="13:28">
      <c r="M201" s="9" t="s">
        <v>403</v>
      </c>
      <c r="N201">
        <v>1</v>
      </c>
      <c r="R201" s="9" t="s">
        <v>403</v>
      </c>
      <c r="S201">
        <v>1</v>
      </c>
      <c r="W201" s="9" t="s">
        <v>403</v>
      </c>
      <c r="X201" s="42">
        <v>0.2</v>
      </c>
      <c r="AA201" s="9" t="s">
        <v>403</v>
      </c>
      <c r="AB201" s="4">
        <v>58.3</v>
      </c>
    </row>
    <row r="202" spans="13:28">
      <c r="M202" s="9" t="s">
        <v>404</v>
      </c>
      <c r="N202">
        <v>5</v>
      </c>
      <c r="R202" s="9" t="s">
        <v>404</v>
      </c>
      <c r="S202">
        <v>1</v>
      </c>
      <c r="W202" s="9" t="s">
        <v>404</v>
      </c>
      <c r="X202" s="42">
        <v>0.26470588235294124</v>
      </c>
      <c r="AA202" s="9" t="s">
        <v>404</v>
      </c>
      <c r="AB202" s="4">
        <v>427.5</v>
      </c>
    </row>
    <row r="203" spans="13:28">
      <c r="M203" s="9" t="s">
        <v>405</v>
      </c>
      <c r="N203">
        <v>9</v>
      </c>
      <c r="R203" s="9" t="s">
        <v>405</v>
      </c>
      <c r="S203">
        <v>1</v>
      </c>
      <c r="W203" s="9" t="s">
        <v>405</v>
      </c>
      <c r="X203" s="42">
        <v>0.21875000000000003</v>
      </c>
      <c r="AA203" s="9" t="s">
        <v>405</v>
      </c>
      <c r="AB203" s="4">
        <v>1320.48</v>
      </c>
    </row>
    <row r="204" spans="13:28">
      <c r="M204" s="9" t="s">
        <v>406</v>
      </c>
      <c r="N204">
        <v>14</v>
      </c>
      <c r="R204" s="9" t="s">
        <v>406</v>
      </c>
      <c r="S204">
        <v>1</v>
      </c>
      <c r="W204" s="9" t="s">
        <v>406</v>
      </c>
      <c r="X204" s="42">
        <v>0.24812030075187971</v>
      </c>
      <c r="AA204" s="9" t="s">
        <v>406</v>
      </c>
      <c r="AB204" s="4">
        <v>2817.92</v>
      </c>
    </row>
    <row r="205" spans="13:28">
      <c r="M205" s="9" t="s">
        <v>407</v>
      </c>
      <c r="N205">
        <v>15</v>
      </c>
      <c r="R205" s="9" t="s">
        <v>407</v>
      </c>
      <c r="S205">
        <v>1</v>
      </c>
      <c r="W205" s="9" t="s">
        <v>407</v>
      </c>
      <c r="X205" s="42">
        <v>0.22480620155038755</v>
      </c>
      <c r="AA205" s="9" t="s">
        <v>407</v>
      </c>
      <c r="AB205" s="4">
        <v>2200.8000000000002</v>
      </c>
    </row>
    <row r="206" spans="13:28">
      <c r="M206" s="9" t="s">
        <v>408</v>
      </c>
      <c r="N206">
        <v>9</v>
      </c>
      <c r="R206" s="9" t="s">
        <v>408</v>
      </c>
      <c r="S206">
        <v>1</v>
      </c>
      <c r="W206" s="9" t="s">
        <v>408</v>
      </c>
      <c r="X206" s="42">
        <v>5.6603773584905613E-2</v>
      </c>
      <c r="AA206" s="9" t="s">
        <v>408</v>
      </c>
      <c r="AB206" s="4">
        <v>1890</v>
      </c>
    </row>
    <row r="207" spans="13:28">
      <c r="M207" s="9" t="s">
        <v>409</v>
      </c>
      <c r="N207">
        <v>1</v>
      </c>
      <c r="R207" s="9" t="s">
        <v>409</v>
      </c>
      <c r="S207">
        <v>1</v>
      </c>
      <c r="W207" s="9" t="s">
        <v>409</v>
      </c>
      <c r="X207" s="42">
        <v>0.12280701754385964</v>
      </c>
      <c r="AA207" s="9" t="s">
        <v>409</v>
      </c>
      <c r="AB207" s="4">
        <v>6.7</v>
      </c>
    </row>
    <row r="208" spans="13:28">
      <c r="M208" s="9" t="s">
        <v>410</v>
      </c>
      <c r="N208">
        <v>12</v>
      </c>
      <c r="R208" s="9" t="s">
        <v>410</v>
      </c>
      <c r="S208">
        <v>1</v>
      </c>
      <c r="W208" s="9" t="s">
        <v>410</v>
      </c>
      <c r="X208" s="42">
        <v>0.23664122137404581</v>
      </c>
      <c r="AA208" s="9" t="s">
        <v>410</v>
      </c>
      <c r="AB208" s="4">
        <v>1155.5999999999999</v>
      </c>
    </row>
    <row r="209" spans="13:28">
      <c r="M209" s="9" t="s">
        <v>411</v>
      </c>
      <c r="N209">
        <v>6</v>
      </c>
      <c r="R209" s="9" t="s">
        <v>411</v>
      </c>
      <c r="S209">
        <v>1</v>
      </c>
      <c r="W209" s="9" t="s">
        <v>411</v>
      </c>
      <c r="X209" s="42">
        <v>0.26470588235294118</v>
      </c>
      <c r="AA209" s="9" t="s">
        <v>411</v>
      </c>
      <c r="AB209" s="4">
        <v>147.96</v>
      </c>
    </row>
    <row r="210" spans="13:28">
      <c r="M210" s="9" t="s">
        <v>412</v>
      </c>
      <c r="N210">
        <v>11</v>
      </c>
      <c r="R210" s="9" t="s">
        <v>412</v>
      </c>
      <c r="S210">
        <v>1</v>
      </c>
      <c r="W210" s="9" t="s">
        <v>412</v>
      </c>
      <c r="X210" s="42">
        <v>0.2857142857142857</v>
      </c>
      <c r="AA210" s="9" t="s">
        <v>412</v>
      </c>
      <c r="AB210" s="4">
        <v>1292.28</v>
      </c>
    </row>
    <row r="211" spans="13:28">
      <c r="M211" s="9" t="s">
        <v>413</v>
      </c>
      <c r="N211">
        <v>5</v>
      </c>
      <c r="R211" s="9" t="s">
        <v>413</v>
      </c>
      <c r="S211">
        <v>1</v>
      </c>
      <c r="W211" s="9" t="s">
        <v>413</v>
      </c>
      <c r="X211" s="42">
        <v>0.23664122137404575</v>
      </c>
      <c r="AA211" s="9" t="s">
        <v>413</v>
      </c>
      <c r="AB211" s="4">
        <v>399.6</v>
      </c>
    </row>
    <row r="212" spans="13:28">
      <c r="M212" s="9" t="s">
        <v>414</v>
      </c>
      <c r="N212">
        <v>14</v>
      </c>
      <c r="R212" s="9" t="s">
        <v>414</v>
      </c>
      <c r="S212">
        <v>1</v>
      </c>
      <c r="W212" s="9" t="s">
        <v>414</v>
      </c>
      <c r="X212" s="42">
        <v>0.2537313432835821</v>
      </c>
      <c r="AA212" s="9" t="s">
        <v>414</v>
      </c>
      <c r="AB212" s="4">
        <v>93.8</v>
      </c>
    </row>
    <row r="213" spans="13:28">
      <c r="M213" s="9" t="s">
        <v>415</v>
      </c>
      <c r="N213">
        <v>15</v>
      </c>
      <c r="R213" s="9" t="s">
        <v>415</v>
      </c>
      <c r="S213">
        <v>1</v>
      </c>
      <c r="W213" s="9" t="s">
        <v>415</v>
      </c>
      <c r="X213" s="42">
        <v>6.5420560747663531E-2</v>
      </c>
      <c r="AA213" s="9" t="s">
        <v>415</v>
      </c>
      <c r="AB213" s="4">
        <v>726</v>
      </c>
    </row>
    <row r="214" spans="13:28">
      <c r="M214" s="9" t="s">
        <v>416</v>
      </c>
      <c r="N214">
        <v>8</v>
      </c>
      <c r="R214" s="9" t="s">
        <v>416</v>
      </c>
      <c r="S214">
        <v>1</v>
      </c>
      <c r="W214" s="9" t="s">
        <v>416</v>
      </c>
      <c r="X214" s="42">
        <v>0.27007299270072993</v>
      </c>
      <c r="AA214" s="9" t="s">
        <v>416</v>
      </c>
      <c r="AB214" s="4">
        <v>456.96</v>
      </c>
    </row>
    <row r="215" spans="13:28">
      <c r="M215" s="9" t="s">
        <v>417</v>
      </c>
      <c r="N215">
        <v>13</v>
      </c>
      <c r="R215" s="9" t="s">
        <v>417</v>
      </c>
      <c r="S215">
        <v>1</v>
      </c>
      <c r="W215" s="9" t="s">
        <v>417</v>
      </c>
      <c r="X215" s="42">
        <v>9.9099099099099114E-2</v>
      </c>
      <c r="AA215" s="9" t="s">
        <v>417</v>
      </c>
      <c r="AB215" s="4">
        <v>1350.44</v>
      </c>
    </row>
    <row r="216" spans="13:28">
      <c r="M216" s="9" t="s">
        <v>418</v>
      </c>
      <c r="N216">
        <v>13</v>
      </c>
      <c r="R216" s="9" t="s">
        <v>418</v>
      </c>
      <c r="S216">
        <v>1</v>
      </c>
      <c r="W216" s="9" t="s">
        <v>418</v>
      </c>
      <c r="X216" s="42">
        <v>0.25373134328358216</v>
      </c>
      <c r="AA216" s="9" t="s">
        <v>418</v>
      </c>
      <c r="AB216" s="4">
        <v>2113.02</v>
      </c>
    </row>
    <row r="217" spans="13:28">
      <c r="M217" s="9" t="s">
        <v>419</v>
      </c>
      <c r="N217">
        <v>6</v>
      </c>
      <c r="R217" s="9" t="s">
        <v>419</v>
      </c>
      <c r="S217">
        <v>1</v>
      </c>
      <c r="W217" s="9" t="s">
        <v>419</v>
      </c>
      <c r="X217" s="42">
        <v>0.24242424242424246</v>
      </c>
      <c r="AA217" s="9" t="s">
        <v>419</v>
      </c>
      <c r="AB217" s="4">
        <v>49.98</v>
      </c>
    </row>
    <row r="218" spans="13:28">
      <c r="M218" s="9" t="s">
        <v>420</v>
      </c>
      <c r="N218">
        <v>1</v>
      </c>
      <c r="R218" s="9" t="s">
        <v>420</v>
      </c>
      <c r="S218">
        <v>1</v>
      </c>
      <c r="W218" s="9" t="s">
        <v>420</v>
      </c>
      <c r="X218" s="42">
        <v>5.6603773584905613E-2</v>
      </c>
      <c r="AA218" s="9" t="s">
        <v>420</v>
      </c>
      <c r="AB218" s="4">
        <v>7.86</v>
      </c>
    </row>
    <row r="219" spans="13:28">
      <c r="M219" s="9" t="s">
        <v>421</v>
      </c>
      <c r="N219">
        <v>7</v>
      </c>
      <c r="R219" s="9" t="s">
        <v>421</v>
      </c>
      <c r="S219">
        <v>1</v>
      </c>
      <c r="W219" s="9" t="s">
        <v>421</v>
      </c>
      <c r="X219" s="42">
        <v>9.090909090909087E-2</v>
      </c>
      <c r="AA219" s="9" t="s">
        <v>421</v>
      </c>
      <c r="AB219" s="4">
        <v>338.8</v>
      </c>
    </row>
    <row r="220" spans="13:28">
      <c r="M220" s="9" t="s">
        <v>422</v>
      </c>
      <c r="N220">
        <v>13</v>
      </c>
      <c r="R220" s="9" t="s">
        <v>422</v>
      </c>
      <c r="S220">
        <v>1</v>
      </c>
      <c r="W220" s="9" t="s">
        <v>422</v>
      </c>
      <c r="X220" s="42">
        <v>0.15966386554621845</v>
      </c>
      <c r="AA220" s="9" t="s">
        <v>422</v>
      </c>
      <c r="AB220" s="4">
        <v>2040.48</v>
      </c>
    </row>
    <row r="221" spans="13:28">
      <c r="M221" s="9" t="s">
        <v>423</v>
      </c>
      <c r="N221">
        <v>3</v>
      </c>
      <c r="R221" s="9" t="s">
        <v>423</v>
      </c>
      <c r="S221">
        <v>1</v>
      </c>
      <c r="W221" s="9" t="s">
        <v>423</v>
      </c>
      <c r="X221" s="42">
        <v>0.1596638655462185</v>
      </c>
      <c r="AA221" s="9" t="s">
        <v>423</v>
      </c>
      <c r="AB221" s="4">
        <v>145.19999999999999</v>
      </c>
    </row>
    <row r="222" spans="13:28">
      <c r="M222" s="9" t="s">
        <v>424</v>
      </c>
      <c r="N222">
        <v>9</v>
      </c>
      <c r="R222" s="9" t="s">
        <v>424</v>
      </c>
      <c r="S222">
        <v>1</v>
      </c>
      <c r="W222" s="9" t="s">
        <v>424</v>
      </c>
      <c r="X222" s="42">
        <v>0.22480620155038752</v>
      </c>
      <c r="AA222" s="9" t="s">
        <v>424</v>
      </c>
      <c r="AB222" s="4">
        <v>738.72</v>
      </c>
    </row>
    <row r="223" spans="13:28">
      <c r="M223" s="9" t="s">
        <v>425</v>
      </c>
      <c r="N223">
        <v>6</v>
      </c>
      <c r="R223" s="9" t="s">
        <v>425</v>
      </c>
      <c r="S223">
        <v>1</v>
      </c>
      <c r="W223" s="9" t="s">
        <v>425</v>
      </c>
      <c r="X223" s="42">
        <v>0.23664122137404575</v>
      </c>
      <c r="AA223" s="9" t="s">
        <v>425</v>
      </c>
      <c r="AB223" s="4">
        <v>293.04000000000002</v>
      </c>
    </row>
    <row r="224" spans="13:28">
      <c r="M224" s="9" t="s">
        <v>426</v>
      </c>
      <c r="N224">
        <v>1</v>
      </c>
      <c r="R224" s="9" t="s">
        <v>426</v>
      </c>
      <c r="S224">
        <v>1</v>
      </c>
      <c r="W224" s="9" t="s">
        <v>426</v>
      </c>
      <c r="X224" s="42">
        <v>9.090909090909087E-2</v>
      </c>
      <c r="AA224" s="9" t="s">
        <v>426</v>
      </c>
      <c r="AB224" s="4">
        <v>94.62</v>
      </c>
    </row>
    <row r="225" spans="13:28">
      <c r="M225" s="9" t="s">
        <v>427</v>
      </c>
      <c r="N225">
        <v>14</v>
      </c>
      <c r="R225" s="9" t="s">
        <v>427</v>
      </c>
      <c r="S225">
        <v>1</v>
      </c>
      <c r="W225" s="9" t="s">
        <v>427</v>
      </c>
      <c r="X225" s="42">
        <v>8.2568807339449588E-2</v>
      </c>
      <c r="AA225" s="9" t="s">
        <v>427</v>
      </c>
      <c r="AB225" s="4">
        <v>1118.8800000000001</v>
      </c>
    </row>
    <row r="226" spans="13:28">
      <c r="M226" s="9" t="s">
        <v>428</v>
      </c>
      <c r="N226">
        <v>6</v>
      </c>
      <c r="R226" s="9" t="s">
        <v>428</v>
      </c>
      <c r="S226">
        <v>1</v>
      </c>
      <c r="W226" s="9" t="s">
        <v>428</v>
      </c>
      <c r="X226" s="42">
        <v>9.0909090909090884E-2</v>
      </c>
      <c r="AA226" s="9" t="s">
        <v>428</v>
      </c>
      <c r="AB226" s="4">
        <v>975.24</v>
      </c>
    </row>
    <row r="227" spans="13:28">
      <c r="M227" s="9" t="s">
        <v>429</v>
      </c>
      <c r="N227">
        <v>12</v>
      </c>
      <c r="R227" s="9" t="s">
        <v>429</v>
      </c>
      <c r="S227">
        <v>1</v>
      </c>
      <c r="W227" s="9" t="s">
        <v>429</v>
      </c>
      <c r="X227" s="42">
        <v>7.4074074074074056E-2</v>
      </c>
      <c r="AA227" s="9" t="s">
        <v>429</v>
      </c>
      <c r="AB227" s="4">
        <v>1464.96</v>
      </c>
    </row>
    <row r="228" spans="13:28">
      <c r="M228" s="9" t="s">
        <v>430</v>
      </c>
      <c r="N228">
        <v>10</v>
      </c>
      <c r="R228" s="9" t="s">
        <v>430</v>
      </c>
      <c r="S228">
        <v>1</v>
      </c>
      <c r="W228" s="9" t="s">
        <v>430</v>
      </c>
      <c r="X228" s="42">
        <v>9.9099099099099155E-2</v>
      </c>
      <c r="AA228" s="9" t="s">
        <v>430</v>
      </c>
      <c r="AB228" s="4">
        <v>963</v>
      </c>
    </row>
    <row r="229" spans="13:28">
      <c r="M229" s="9" t="s">
        <v>431</v>
      </c>
      <c r="N229">
        <v>15</v>
      </c>
      <c r="R229" s="9" t="s">
        <v>431</v>
      </c>
      <c r="S229">
        <v>1</v>
      </c>
      <c r="W229" s="9" t="s">
        <v>431</v>
      </c>
      <c r="X229" s="42">
        <v>0.1228070175438597</v>
      </c>
      <c r="AA229" s="9" t="s">
        <v>431</v>
      </c>
      <c r="AB229" s="4">
        <v>715.95</v>
      </c>
    </row>
    <row r="230" spans="13:28">
      <c r="M230" s="9" t="s">
        <v>432</v>
      </c>
      <c r="N230">
        <v>6</v>
      </c>
      <c r="R230" s="9" t="s">
        <v>432</v>
      </c>
      <c r="S230">
        <v>1</v>
      </c>
      <c r="W230" s="9" t="s">
        <v>432</v>
      </c>
      <c r="X230" s="42">
        <v>9.9099099099099114E-2</v>
      </c>
      <c r="AA230" s="9" t="s">
        <v>432</v>
      </c>
      <c r="AB230" s="4">
        <v>972</v>
      </c>
    </row>
    <row r="231" spans="13:28">
      <c r="M231" s="9" t="s">
        <v>433</v>
      </c>
      <c r="N231">
        <v>12</v>
      </c>
      <c r="R231" s="9" t="s">
        <v>433</v>
      </c>
      <c r="S231">
        <v>1</v>
      </c>
      <c r="W231" s="9" t="s">
        <v>433</v>
      </c>
      <c r="X231" s="42">
        <v>0.22480620155038755</v>
      </c>
      <c r="AA231" s="9" t="s">
        <v>433</v>
      </c>
      <c r="AB231" s="4">
        <v>1382.4</v>
      </c>
    </row>
    <row r="232" spans="13:28">
      <c r="M232" s="9" t="s">
        <v>434</v>
      </c>
      <c r="N232">
        <v>3</v>
      </c>
      <c r="R232" s="9" t="s">
        <v>434</v>
      </c>
      <c r="S232">
        <v>1</v>
      </c>
      <c r="W232" s="9" t="s">
        <v>434</v>
      </c>
      <c r="X232" s="42">
        <v>8.2568807339449532E-2</v>
      </c>
      <c r="AA232" s="9" t="s">
        <v>434</v>
      </c>
      <c r="AB232" s="4">
        <v>492.84</v>
      </c>
    </row>
    <row r="233" spans="13:28">
      <c r="M233" s="9" t="s">
        <v>435</v>
      </c>
      <c r="N233">
        <v>11</v>
      </c>
      <c r="R233" s="9" t="s">
        <v>435</v>
      </c>
      <c r="S233">
        <v>1</v>
      </c>
      <c r="W233" s="9" t="s">
        <v>435</v>
      </c>
      <c r="X233" s="42">
        <v>9.9099099099099031E-2</v>
      </c>
      <c r="AA233" s="9" t="s">
        <v>435</v>
      </c>
      <c r="AB233" s="4">
        <v>1040.82</v>
      </c>
    </row>
    <row r="234" spans="13:28">
      <c r="M234" s="9" t="s">
        <v>436</v>
      </c>
      <c r="N234">
        <v>14</v>
      </c>
      <c r="R234" s="9" t="s">
        <v>436</v>
      </c>
      <c r="S234">
        <v>1</v>
      </c>
      <c r="W234" s="9" t="s">
        <v>436</v>
      </c>
      <c r="X234" s="42">
        <v>6.5420560747663517E-2</v>
      </c>
      <c r="AA234" s="9" t="s">
        <v>436</v>
      </c>
      <c r="AB234" s="4">
        <v>816.2</v>
      </c>
    </row>
    <row r="235" spans="13:28">
      <c r="M235" s="9" t="s">
        <v>437</v>
      </c>
      <c r="N235">
        <v>1</v>
      </c>
      <c r="R235" s="9" t="s">
        <v>437</v>
      </c>
      <c r="S235">
        <v>1</v>
      </c>
      <c r="W235" s="9" t="s">
        <v>437</v>
      </c>
      <c r="X235" s="42">
        <v>0.21875</v>
      </c>
      <c r="AA235" s="9" t="s">
        <v>437</v>
      </c>
      <c r="AB235" s="4">
        <v>85.5</v>
      </c>
    </row>
    <row r="236" spans="13:28">
      <c r="M236" s="9" t="s">
        <v>438</v>
      </c>
      <c r="N236">
        <v>1</v>
      </c>
      <c r="R236" s="9" t="s">
        <v>438</v>
      </c>
      <c r="S236">
        <v>1</v>
      </c>
      <c r="W236" s="9" t="s">
        <v>438</v>
      </c>
      <c r="X236" s="42">
        <v>0.25925925925925924</v>
      </c>
      <c r="AA236" s="9" t="s">
        <v>438</v>
      </c>
      <c r="AB236" s="4">
        <v>146.72</v>
      </c>
    </row>
    <row r="237" spans="13:28">
      <c r="M237" s="9" t="s">
        <v>439</v>
      </c>
      <c r="N237">
        <v>8</v>
      </c>
      <c r="R237" s="9" t="s">
        <v>439</v>
      </c>
      <c r="S237">
        <v>1</v>
      </c>
      <c r="W237" s="9" t="s">
        <v>439</v>
      </c>
      <c r="X237" s="42">
        <v>9.9099099099099114E-2</v>
      </c>
      <c r="AA237" s="9" t="s">
        <v>439</v>
      </c>
      <c r="AB237" s="4">
        <v>753.36</v>
      </c>
    </row>
    <row r="238" spans="13:28">
      <c r="M238" s="9" t="s">
        <v>440</v>
      </c>
      <c r="N238">
        <v>2</v>
      </c>
      <c r="R238" s="9" t="s">
        <v>440</v>
      </c>
      <c r="S238">
        <v>1</v>
      </c>
      <c r="W238" s="9" t="s">
        <v>440</v>
      </c>
      <c r="X238" s="42">
        <v>5.6603773584905613E-2</v>
      </c>
      <c r="AA238" s="9" t="s">
        <v>440</v>
      </c>
      <c r="AB238" s="4">
        <v>230.4</v>
      </c>
    </row>
    <row r="239" spans="13:28">
      <c r="M239" s="9" t="s">
        <v>441</v>
      </c>
      <c r="N239">
        <v>15</v>
      </c>
      <c r="R239" s="9" t="s">
        <v>441</v>
      </c>
      <c r="S239">
        <v>1</v>
      </c>
      <c r="W239" s="9" t="s">
        <v>441</v>
      </c>
      <c r="X239" s="42">
        <v>0.1228070175438597</v>
      </c>
      <c r="AA239" s="9" t="s">
        <v>441</v>
      </c>
      <c r="AB239" s="4">
        <v>638.25</v>
      </c>
    </row>
    <row r="240" spans="13:28">
      <c r="M240" s="9" t="s">
        <v>442</v>
      </c>
      <c r="N240">
        <v>10</v>
      </c>
      <c r="R240" s="9" t="s">
        <v>442</v>
      </c>
      <c r="S240">
        <v>1</v>
      </c>
      <c r="W240" s="9" t="s">
        <v>442</v>
      </c>
      <c r="X240" s="42">
        <v>0.12280701754385964</v>
      </c>
      <c r="AA240" s="9" t="s">
        <v>442</v>
      </c>
      <c r="AB240" s="4">
        <v>166.4</v>
      </c>
    </row>
    <row r="241" spans="13:28">
      <c r="M241" s="9" t="s">
        <v>443</v>
      </c>
      <c r="N241">
        <v>8</v>
      </c>
      <c r="R241" s="9" t="s">
        <v>443</v>
      </c>
      <c r="S241">
        <v>1</v>
      </c>
      <c r="W241" s="9" t="s">
        <v>443</v>
      </c>
      <c r="X241" s="42">
        <v>0.22480620155038761</v>
      </c>
      <c r="AA241" s="9" t="s">
        <v>443</v>
      </c>
      <c r="AB241" s="4">
        <v>1680</v>
      </c>
    </row>
    <row r="242" spans="13:28">
      <c r="M242" s="9" t="s">
        <v>444</v>
      </c>
      <c r="N242">
        <v>2</v>
      </c>
      <c r="R242" s="9" t="s">
        <v>444</v>
      </c>
      <c r="S242">
        <v>1</v>
      </c>
      <c r="W242" s="9" t="s">
        <v>444</v>
      </c>
      <c r="X242" s="42">
        <v>0.23664122137404581</v>
      </c>
      <c r="AA242" s="9" t="s">
        <v>444</v>
      </c>
      <c r="AB242" s="4">
        <v>116.6</v>
      </c>
    </row>
    <row r="243" spans="13:28">
      <c r="M243" s="9" t="s">
        <v>445</v>
      </c>
      <c r="N243">
        <v>15</v>
      </c>
      <c r="R243" s="9" t="s">
        <v>445</v>
      </c>
      <c r="S243">
        <v>1</v>
      </c>
      <c r="W243" s="9" t="s">
        <v>445</v>
      </c>
      <c r="X243" s="42">
        <v>0.21875000000000003</v>
      </c>
      <c r="AA243" s="9" t="s">
        <v>445</v>
      </c>
      <c r="AB243" s="4">
        <v>732.6</v>
      </c>
    </row>
    <row r="244" spans="13:28">
      <c r="M244" s="9" t="s">
        <v>446</v>
      </c>
      <c r="N244">
        <v>1</v>
      </c>
      <c r="R244" s="9" t="s">
        <v>446</v>
      </c>
      <c r="S244">
        <v>1</v>
      </c>
      <c r="W244" s="9" t="s">
        <v>446</v>
      </c>
      <c r="X244" s="42">
        <v>0.13043478260869559</v>
      </c>
      <c r="AA244" s="9" t="s">
        <v>446</v>
      </c>
      <c r="AB244" s="4">
        <v>164.28</v>
      </c>
    </row>
    <row r="245" spans="13:28">
      <c r="M245" s="9" t="s">
        <v>447</v>
      </c>
      <c r="N245">
        <v>8</v>
      </c>
      <c r="R245" s="9" t="s">
        <v>447</v>
      </c>
      <c r="S245">
        <v>1</v>
      </c>
      <c r="W245" s="9" t="s">
        <v>447</v>
      </c>
      <c r="X245" s="42">
        <v>0.21875000000000003</v>
      </c>
      <c r="AA245" s="9" t="s">
        <v>447</v>
      </c>
      <c r="AB245" s="4">
        <v>976.64</v>
      </c>
    </row>
    <row r="246" spans="13:28">
      <c r="M246" s="9" t="s">
        <v>448</v>
      </c>
      <c r="N246">
        <v>14</v>
      </c>
      <c r="R246" s="9" t="s">
        <v>448</v>
      </c>
      <c r="S246">
        <v>1</v>
      </c>
      <c r="W246" s="9" t="s">
        <v>448</v>
      </c>
      <c r="X246" s="42">
        <v>5.6603773584905613E-2</v>
      </c>
      <c r="AA246" s="9" t="s">
        <v>448</v>
      </c>
      <c r="AB246" s="4">
        <v>1149.1199999999999</v>
      </c>
    </row>
    <row r="247" spans="13:28">
      <c r="M247" s="9" t="s">
        <v>449</v>
      </c>
      <c r="N247">
        <v>4</v>
      </c>
      <c r="R247" s="9" t="s">
        <v>449</v>
      </c>
      <c r="S247">
        <v>1</v>
      </c>
      <c r="W247" s="9" t="s">
        <v>449</v>
      </c>
      <c r="X247" s="42">
        <v>0.2857142857142857</v>
      </c>
      <c r="AA247" s="9" t="s">
        <v>449</v>
      </c>
      <c r="AB247" s="4">
        <v>648</v>
      </c>
    </row>
    <row r="248" spans="13:28">
      <c r="M248" s="9" t="s">
        <v>450</v>
      </c>
      <c r="N248">
        <v>2</v>
      </c>
      <c r="R248" s="9" t="s">
        <v>450</v>
      </c>
      <c r="S248">
        <v>1</v>
      </c>
      <c r="W248" s="9" t="s">
        <v>450</v>
      </c>
      <c r="X248" s="42">
        <v>9.90990990990991E-2</v>
      </c>
      <c r="AA248" s="9" t="s">
        <v>450</v>
      </c>
      <c r="AB248" s="4">
        <v>161.88</v>
      </c>
    </row>
    <row r="249" spans="13:28">
      <c r="M249" s="9" t="s">
        <v>451</v>
      </c>
      <c r="N249">
        <v>8</v>
      </c>
      <c r="R249" s="9" t="s">
        <v>451</v>
      </c>
      <c r="S249">
        <v>1</v>
      </c>
      <c r="W249" s="9" t="s">
        <v>451</v>
      </c>
      <c r="X249" s="42">
        <v>9.9099099099099169E-2</v>
      </c>
      <c r="AA249" s="9" t="s">
        <v>451</v>
      </c>
      <c r="AB249" s="4">
        <v>1132.56</v>
      </c>
    </row>
    <row r="250" spans="13:28">
      <c r="M250" s="9" t="s">
        <v>452</v>
      </c>
      <c r="N250">
        <v>10</v>
      </c>
      <c r="R250" s="9" t="s">
        <v>452</v>
      </c>
      <c r="S250">
        <v>1</v>
      </c>
      <c r="W250" s="9" t="s">
        <v>452</v>
      </c>
      <c r="X250" s="42">
        <v>0.25925925925925924</v>
      </c>
      <c r="AA250" s="9" t="s">
        <v>452</v>
      </c>
      <c r="AB250" s="4">
        <v>484</v>
      </c>
    </row>
    <row r="251" spans="13:28">
      <c r="M251" s="9" t="s">
        <v>453</v>
      </c>
      <c r="N251">
        <v>12</v>
      </c>
      <c r="R251" s="9" t="s">
        <v>453</v>
      </c>
      <c r="S251">
        <v>1</v>
      </c>
      <c r="W251" s="9" t="s">
        <v>453</v>
      </c>
      <c r="X251" s="42">
        <v>8.2568807339449532E-2</v>
      </c>
      <c r="AA251" s="9" t="s">
        <v>453</v>
      </c>
      <c r="AB251" s="4">
        <v>1793.52</v>
      </c>
    </row>
    <row r="252" spans="13:28">
      <c r="M252" s="9" t="s">
        <v>454</v>
      </c>
      <c r="N252">
        <v>3</v>
      </c>
      <c r="R252" s="9" t="s">
        <v>454</v>
      </c>
      <c r="S252">
        <v>1</v>
      </c>
      <c r="W252" s="9" t="s">
        <v>454</v>
      </c>
      <c r="X252" s="42">
        <v>7.4074074074074056E-2</v>
      </c>
      <c r="AA252" s="9" t="s">
        <v>454</v>
      </c>
      <c r="AB252" s="4">
        <v>159.33000000000001</v>
      </c>
    </row>
    <row r="253" spans="13:28">
      <c r="M253" s="9" t="s">
        <v>455</v>
      </c>
      <c r="N253">
        <v>14</v>
      </c>
      <c r="R253" s="9" t="s">
        <v>455</v>
      </c>
      <c r="S253">
        <v>1</v>
      </c>
      <c r="W253" s="9" t="s">
        <v>455</v>
      </c>
      <c r="X253" s="42">
        <v>0.12280701754385963</v>
      </c>
      <c r="AA253" s="9" t="s">
        <v>455</v>
      </c>
      <c r="AB253" s="4">
        <v>1318.38</v>
      </c>
    </row>
    <row r="254" spans="13:28">
      <c r="M254" s="9" t="s">
        <v>456</v>
      </c>
      <c r="N254">
        <v>10</v>
      </c>
      <c r="R254" s="9" t="s">
        <v>456</v>
      </c>
      <c r="S254">
        <v>1</v>
      </c>
      <c r="W254" s="9" t="s">
        <v>456</v>
      </c>
      <c r="X254" s="42">
        <v>0.14529914529914525</v>
      </c>
      <c r="AA254" s="9" t="s">
        <v>456</v>
      </c>
      <c r="AB254" s="4">
        <v>246.6</v>
      </c>
    </row>
    <row r="255" spans="13:28">
      <c r="M255" s="9" t="s">
        <v>457</v>
      </c>
      <c r="N255">
        <v>8</v>
      </c>
      <c r="R255" s="9" t="s">
        <v>457</v>
      </c>
      <c r="S255">
        <v>1</v>
      </c>
      <c r="W255" s="9" t="s">
        <v>457</v>
      </c>
      <c r="X255" s="42">
        <v>9.0909090909090884E-2</v>
      </c>
      <c r="AA255" s="9" t="s">
        <v>457</v>
      </c>
      <c r="AB255" s="4">
        <v>770.4</v>
      </c>
    </row>
    <row r="256" spans="13:28">
      <c r="M256" s="9" t="s">
        <v>458</v>
      </c>
      <c r="N256">
        <v>8</v>
      </c>
      <c r="R256" s="9" t="s">
        <v>458</v>
      </c>
      <c r="S256">
        <v>1</v>
      </c>
      <c r="W256" s="9" t="s">
        <v>458</v>
      </c>
      <c r="X256" s="42">
        <v>0.1150442477876106</v>
      </c>
      <c r="AA256" s="9" t="s">
        <v>458</v>
      </c>
      <c r="AB256" s="4">
        <v>1296</v>
      </c>
    </row>
    <row r="257" spans="13:28">
      <c r="M257" s="9" t="s">
        <v>459</v>
      </c>
      <c r="N257">
        <v>14</v>
      </c>
      <c r="R257" s="9" t="s">
        <v>459</v>
      </c>
      <c r="S257">
        <v>1</v>
      </c>
      <c r="W257" s="9" t="s">
        <v>459</v>
      </c>
      <c r="X257" s="42">
        <v>5.6603773584905717E-2</v>
      </c>
      <c r="AA257" s="9" t="s">
        <v>459</v>
      </c>
      <c r="AB257" s="4">
        <v>2434.3200000000002</v>
      </c>
    </row>
    <row r="258" spans="13:28">
      <c r="M258" s="9" t="s">
        <v>460</v>
      </c>
      <c r="N258">
        <v>14</v>
      </c>
      <c r="R258" s="9" t="s">
        <v>460</v>
      </c>
      <c r="S258">
        <v>1</v>
      </c>
      <c r="W258" s="9" t="s">
        <v>460</v>
      </c>
      <c r="X258" s="42">
        <v>0.22480620155038758</v>
      </c>
      <c r="AA258" s="9" t="s">
        <v>460</v>
      </c>
      <c r="AB258" s="4">
        <v>743.54</v>
      </c>
    </row>
    <row r="259" spans="13:28">
      <c r="M259" s="9" t="s">
        <v>461</v>
      </c>
      <c r="N259">
        <v>6</v>
      </c>
      <c r="R259" s="9" t="s">
        <v>461</v>
      </c>
      <c r="S259">
        <v>1</v>
      </c>
      <c r="W259" s="9" t="s">
        <v>461</v>
      </c>
      <c r="X259" s="42">
        <v>0.27007299270072993</v>
      </c>
      <c r="AA259" s="9" t="s">
        <v>461</v>
      </c>
      <c r="AB259" s="4">
        <v>318.66000000000003</v>
      </c>
    </row>
    <row r="260" spans="13:28">
      <c r="M260" s="9" t="s">
        <v>462</v>
      </c>
      <c r="N260">
        <v>13</v>
      </c>
      <c r="R260" s="9" t="s">
        <v>462</v>
      </c>
      <c r="S260">
        <v>1</v>
      </c>
      <c r="W260" s="9" t="s">
        <v>462</v>
      </c>
      <c r="X260" s="42">
        <v>6.5420560747663517E-2</v>
      </c>
      <c r="AA260" s="9" t="s">
        <v>462</v>
      </c>
      <c r="AB260" s="4">
        <v>2135.64</v>
      </c>
    </row>
    <row r="261" spans="13:28">
      <c r="M261" s="9" t="s">
        <v>463</v>
      </c>
      <c r="N261">
        <v>1</v>
      </c>
      <c r="R261" s="9" t="s">
        <v>463</v>
      </c>
      <c r="S261">
        <v>1</v>
      </c>
      <c r="W261" s="9" t="s">
        <v>463</v>
      </c>
      <c r="X261" s="42">
        <v>0.25925925925925924</v>
      </c>
      <c r="AA261" s="9" t="s">
        <v>463</v>
      </c>
      <c r="AB261" s="4">
        <v>141.57</v>
      </c>
    </row>
    <row r="262" spans="13:28">
      <c r="M262" s="9" t="s">
        <v>464</v>
      </c>
      <c r="N262">
        <v>7</v>
      </c>
      <c r="R262" s="9" t="s">
        <v>464</v>
      </c>
      <c r="S262">
        <v>1</v>
      </c>
      <c r="W262" s="9" t="s">
        <v>464</v>
      </c>
      <c r="X262" s="42">
        <v>0.20634920634920631</v>
      </c>
      <c r="AA262" s="9" t="s">
        <v>464</v>
      </c>
      <c r="AB262" s="4">
        <v>1149.96</v>
      </c>
    </row>
    <row r="263" spans="13:28">
      <c r="M263" s="9" t="s">
        <v>465</v>
      </c>
      <c r="N263">
        <v>2</v>
      </c>
      <c r="R263" s="9" t="s">
        <v>465</v>
      </c>
      <c r="S263">
        <v>1</v>
      </c>
      <c r="W263" s="9" t="s">
        <v>465</v>
      </c>
      <c r="X263" s="42">
        <v>0.11504424778761062</v>
      </c>
      <c r="AA263" s="9" t="s">
        <v>465</v>
      </c>
      <c r="AB263" s="4">
        <v>31.44</v>
      </c>
    </row>
    <row r="264" spans="13:28">
      <c r="M264" s="9" t="s">
        <v>466</v>
      </c>
      <c r="N264">
        <v>1</v>
      </c>
      <c r="R264" s="9" t="s">
        <v>466</v>
      </c>
      <c r="S264">
        <v>1</v>
      </c>
      <c r="W264" s="9" t="s">
        <v>466</v>
      </c>
      <c r="X264" s="42">
        <v>0.1150442477876106</v>
      </c>
      <c r="AA264" s="9" t="s">
        <v>466</v>
      </c>
      <c r="AB264" s="4">
        <v>119.7</v>
      </c>
    </row>
    <row r="265" spans="13:28">
      <c r="M265" s="9" t="s">
        <v>467</v>
      </c>
      <c r="N265">
        <v>9</v>
      </c>
      <c r="R265" s="9" t="s">
        <v>467</v>
      </c>
      <c r="S265">
        <v>1</v>
      </c>
      <c r="W265" s="9" t="s">
        <v>467</v>
      </c>
      <c r="X265" s="42">
        <v>9.9099099099099114E-2</v>
      </c>
      <c r="AA265" s="9" t="s">
        <v>467</v>
      </c>
      <c r="AB265" s="4">
        <v>747.72</v>
      </c>
    </row>
    <row r="266" spans="13:28">
      <c r="M266" s="9" t="s">
        <v>468</v>
      </c>
      <c r="N266">
        <v>8</v>
      </c>
      <c r="R266" s="9" t="s">
        <v>468</v>
      </c>
      <c r="S266">
        <v>1</v>
      </c>
      <c r="W266" s="9" t="s">
        <v>468</v>
      </c>
      <c r="X266" s="42">
        <v>0.14529914529914525</v>
      </c>
      <c r="AA266" s="9" t="s">
        <v>468</v>
      </c>
      <c r="AB266" s="4">
        <v>753.36</v>
      </c>
    </row>
    <row r="267" spans="13:28">
      <c r="M267" s="9" t="s">
        <v>469</v>
      </c>
      <c r="N267">
        <v>1</v>
      </c>
      <c r="R267" s="9" t="s">
        <v>469</v>
      </c>
      <c r="S267">
        <v>1</v>
      </c>
      <c r="W267" s="9" t="s">
        <v>469</v>
      </c>
      <c r="X267" s="42">
        <v>0.23664122137404583</v>
      </c>
      <c r="AA267" s="9" t="s">
        <v>469</v>
      </c>
      <c r="AB267" s="4">
        <v>53.11</v>
      </c>
    </row>
    <row r="268" spans="13:28">
      <c r="M268" s="9" t="s">
        <v>470</v>
      </c>
      <c r="N268">
        <v>12</v>
      </c>
      <c r="R268" s="9" t="s">
        <v>470</v>
      </c>
      <c r="S268">
        <v>1</v>
      </c>
      <c r="W268" s="9" t="s">
        <v>470</v>
      </c>
      <c r="X268" s="42">
        <v>0.20634920634920637</v>
      </c>
      <c r="AA268" s="9" t="s">
        <v>470</v>
      </c>
      <c r="AB268" s="4">
        <v>1409.76</v>
      </c>
    </row>
    <row r="269" spans="13:28">
      <c r="M269" s="9" t="s">
        <v>471</v>
      </c>
      <c r="N269">
        <v>14</v>
      </c>
      <c r="R269" s="9" t="s">
        <v>471</v>
      </c>
      <c r="S269">
        <v>1</v>
      </c>
      <c r="W269" s="9" t="s">
        <v>471</v>
      </c>
      <c r="X269" s="42">
        <v>9.90990990990991E-2</v>
      </c>
      <c r="AA269" s="9" t="s">
        <v>471</v>
      </c>
      <c r="AB269" s="4">
        <v>816.2</v>
      </c>
    </row>
    <row r="270" spans="13:28">
      <c r="M270" s="9" t="s">
        <v>472</v>
      </c>
      <c r="N270">
        <v>2</v>
      </c>
      <c r="R270" s="9" t="s">
        <v>472</v>
      </c>
      <c r="S270">
        <v>1</v>
      </c>
      <c r="W270" s="9" t="s">
        <v>472</v>
      </c>
      <c r="X270" s="42">
        <v>0.19354838709677416</v>
      </c>
      <c r="AA270" s="9" t="s">
        <v>472</v>
      </c>
      <c r="AB270" s="4">
        <v>234.96</v>
      </c>
    </row>
    <row r="271" spans="13:28">
      <c r="M271" s="9" t="s">
        <v>473</v>
      </c>
      <c r="N271">
        <v>6</v>
      </c>
      <c r="R271" s="9" t="s">
        <v>473</v>
      </c>
      <c r="S271">
        <v>1</v>
      </c>
      <c r="W271" s="9" t="s">
        <v>473</v>
      </c>
      <c r="X271" s="42">
        <v>0.1150442477876106</v>
      </c>
      <c r="AA271" s="9" t="s">
        <v>473</v>
      </c>
      <c r="AB271" s="4">
        <v>1260</v>
      </c>
    </row>
    <row r="272" spans="13:28">
      <c r="M272" s="9" t="s">
        <v>474</v>
      </c>
      <c r="N272">
        <v>14</v>
      </c>
      <c r="R272" s="9" t="s">
        <v>474</v>
      </c>
      <c r="S272">
        <v>1</v>
      </c>
      <c r="W272" s="9" t="s">
        <v>474</v>
      </c>
      <c r="X272" s="42">
        <v>0.22480620155038761</v>
      </c>
      <c r="AA272" s="9" t="s">
        <v>474</v>
      </c>
      <c r="AB272" s="4">
        <v>677.6</v>
      </c>
    </row>
    <row r="273" spans="13:28">
      <c r="M273" s="9" t="s">
        <v>475</v>
      </c>
      <c r="N273">
        <v>10</v>
      </c>
      <c r="R273" s="9" t="s">
        <v>475</v>
      </c>
      <c r="S273">
        <v>1</v>
      </c>
      <c r="W273" s="9" t="s">
        <v>475</v>
      </c>
      <c r="X273" s="42">
        <v>0.24242424242424246</v>
      </c>
      <c r="AA273" s="9" t="s">
        <v>475</v>
      </c>
      <c r="AB273" s="4">
        <v>1415.7</v>
      </c>
    </row>
    <row r="274" spans="13:28">
      <c r="M274" s="9" t="s">
        <v>476</v>
      </c>
      <c r="N274">
        <v>11</v>
      </c>
      <c r="R274" s="9" t="s">
        <v>476</v>
      </c>
      <c r="S274">
        <v>1</v>
      </c>
      <c r="W274" s="9" t="s">
        <v>476</v>
      </c>
      <c r="X274" s="42">
        <v>5.6603773584905613E-2</v>
      </c>
      <c r="AA274" s="9" t="s">
        <v>476</v>
      </c>
      <c r="AB274" s="4">
        <v>1613.92</v>
      </c>
    </row>
    <row r="275" spans="13:28">
      <c r="M275" s="9" t="s">
        <v>477</v>
      </c>
      <c r="N275">
        <v>4</v>
      </c>
      <c r="R275" s="9" t="s">
        <v>477</v>
      </c>
      <c r="S275">
        <v>1</v>
      </c>
      <c r="W275" s="9" t="s">
        <v>477</v>
      </c>
      <c r="X275" s="42">
        <v>0.24242424242424246</v>
      </c>
      <c r="AA275" s="9" t="s">
        <v>477</v>
      </c>
      <c r="AB275" s="4">
        <v>460.8</v>
      </c>
    </row>
    <row r="276" spans="13:28">
      <c r="M276" s="9" t="s">
        <v>478</v>
      </c>
      <c r="N276">
        <v>9</v>
      </c>
      <c r="R276" s="9" t="s">
        <v>478</v>
      </c>
      <c r="S276">
        <v>1</v>
      </c>
      <c r="W276" s="9" t="s">
        <v>478</v>
      </c>
      <c r="X276" s="42">
        <v>0.2857142857142857</v>
      </c>
      <c r="AA276" s="9" t="s">
        <v>478</v>
      </c>
      <c r="AB276" s="4">
        <v>851.58</v>
      </c>
    </row>
    <row r="277" spans="13:28">
      <c r="M277" s="9" t="s">
        <v>479</v>
      </c>
      <c r="N277">
        <v>7</v>
      </c>
      <c r="R277" s="9" t="s">
        <v>479</v>
      </c>
      <c r="S277">
        <v>1</v>
      </c>
      <c r="W277" s="9" t="s">
        <v>479</v>
      </c>
      <c r="X277" s="42">
        <v>0.14529914529914525</v>
      </c>
      <c r="AA277" s="9" t="s">
        <v>479</v>
      </c>
      <c r="AB277" s="4">
        <v>1027.04</v>
      </c>
    </row>
    <row r="278" spans="13:28">
      <c r="M278" s="9" t="s">
        <v>480</v>
      </c>
      <c r="N278">
        <v>2</v>
      </c>
      <c r="R278" s="9" t="s">
        <v>480</v>
      </c>
      <c r="S278">
        <v>1</v>
      </c>
      <c r="W278" s="9" t="s">
        <v>480</v>
      </c>
      <c r="X278" s="42">
        <v>9.090909090909087E-2</v>
      </c>
      <c r="AA278" s="9" t="s">
        <v>480</v>
      </c>
      <c r="AB278" s="4">
        <v>325.08</v>
      </c>
    </row>
    <row r="279" spans="13:28">
      <c r="M279" s="9" t="s">
        <v>481</v>
      </c>
      <c r="N279">
        <v>6</v>
      </c>
      <c r="R279" s="9" t="s">
        <v>481</v>
      </c>
      <c r="S279">
        <v>1</v>
      </c>
      <c r="W279" s="9" t="s">
        <v>481</v>
      </c>
      <c r="X279" s="42">
        <v>0.23664122137404578</v>
      </c>
      <c r="AA279" s="9" t="s">
        <v>481</v>
      </c>
      <c r="AB279" s="4">
        <v>623.28</v>
      </c>
    </row>
    <row r="280" spans="13:28">
      <c r="M280" s="9" t="s">
        <v>482</v>
      </c>
      <c r="N280">
        <v>5</v>
      </c>
      <c r="R280" s="9" t="s">
        <v>482</v>
      </c>
      <c r="S280">
        <v>1</v>
      </c>
      <c r="W280" s="9" t="s">
        <v>482</v>
      </c>
      <c r="X280" s="42">
        <v>0.21875000000000003</v>
      </c>
      <c r="AA280" s="9" t="s">
        <v>482</v>
      </c>
      <c r="AB280" s="4">
        <v>714</v>
      </c>
    </row>
    <row r="281" spans="13:28">
      <c r="M281" s="9" t="s">
        <v>483</v>
      </c>
      <c r="N281">
        <v>8</v>
      </c>
      <c r="R281" s="9" t="s">
        <v>483</v>
      </c>
      <c r="S281">
        <v>1</v>
      </c>
      <c r="W281" s="9" t="s">
        <v>483</v>
      </c>
      <c r="X281" s="42">
        <v>0.1228070175438597</v>
      </c>
      <c r="AA281" s="9" t="s">
        <v>483</v>
      </c>
      <c r="AB281" s="4">
        <v>1296</v>
      </c>
    </row>
    <row r="282" spans="13:28">
      <c r="M282" s="9" t="s">
        <v>484</v>
      </c>
      <c r="N282">
        <v>15</v>
      </c>
      <c r="R282" s="9" t="s">
        <v>484</v>
      </c>
      <c r="S282">
        <v>1</v>
      </c>
      <c r="W282" s="9" t="s">
        <v>484</v>
      </c>
      <c r="X282" s="42">
        <v>0.22480620155038755</v>
      </c>
      <c r="AA282" s="9" t="s">
        <v>484</v>
      </c>
      <c r="AB282" s="4">
        <v>3019.2</v>
      </c>
    </row>
    <row r="283" spans="13:28">
      <c r="M283" s="9" t="s">
        <v>485</v>
      </c>
      <c r="N283">
        <v>14</v>
      </c>
      <c r="R283" s="9" t="s">
        <v>485</v>
      </c>
      <c r="S283">
        <v>1</v>
      </c>
      <c r="W283" s="9" t="s">
        <v>485</v>
      </c>
      <c r="X283" s="42">
        <v>0.23664122137404581</v>
      </c>
      <c r="AA283" s="9" t="s">
        <v>485</v>
      </c>
      <c r="AB283" s="4">
        <v>2194.92</v>
      </c>
    </row>
    <row r="284" spans="13:28">
      <c r="M284" s="9" t="s">
        <v>486</v>
      </c>
      <c r="N284">
        <v>11</v>
      </c>
      <c r="R284" s="9" t="s">
        <v>486</v>
      </c>
      <c r="S284">
        <v>1</v>
      </c>
      <c r="W284" s="9" t="s">
        <v>486</v>
      </c>
      <c r="X284" s="42">
        <v>5.660377358490562E-2</v>
      </c>
      <c r="AA284" s="9" t="s">
        <v>486</v>
      </c>
      <c r="AB284" s="4">
        <v>183.04</v>
      </c>
    </row>
    <row r="285" spans="13:28">
      <c r="M285" s="9" t="s">
        <v>487</v>
      </c>
      <c r="N285">
        <v>6</v>
      </c>
      <c r="R285" s="9" t="s">
        <v>487</v>
      </c>
      <c r="S285">
        <v>1</v>
      </c>
      <c r="W285" s="9" t="s">
        <v>487</v>
      </c>
      <c r="X285" s="42">
        <v>0.26470588235294124</v>
      </c>
      <c r="AA285" s="9" t="s">
        <v>487</v>
      </c>
      <c r="AB285" s="4">
        <v>896.76</v>
      </c>
    </row>
    <row r="286" spans="13:28">
      <c r="M286" s="9" t="s">
        <v>488</v>
      </c>
      <c r="N286">
        <v>9</v>
      </c>
      <c r="R286" s="9" t="s">
        <v>488</v>
      </c>
      <c r="S286">
        <v>1</v>
      </c>
      <c r="W286" s="9" t="s">
        <v>488</v>
      </c>
      <c r="X286" s="42">
        <v>0.25925925925925924</v>
      </c>
      <c r="AA286" s="9" t="s">
        <v>488</v>
      </c>
      <c r="AB286" s="4">
        <v>1564.92</v>
      </c>
    </row>
    <row r="287" spans="13:28">
      <c r="M287" s="9" t="s">
        <v>489</v>
      </c>
      <c r="N287">
        <v>9</v>
      </c>
      <c r="R287" s="9" t="s">
        <v>489</v>
      </c>
      <c r="S287">
        <v>1</v>
      </c>
      <c r="W287" s="9" t="s">
        <v>489</v>
      </c>
      <c r="X287" s="42">
        <v>0.26470588235294124</v>
      </c>
      <c r="AA287" s="9" t="s">
        <v>489</v>
      </c>
      <c r="AB287" s="4">
        <v>1400.49</v>
      </c>
    </row>
    <row r="288" spans="13:28">
      <c r="M288" s="9" t="s">
        <v>490</v>
      </c>
      <c r="N288">
        <v>8</v>
      </c>
      <c r="R288" s="9" t="s">
        <v>490</v>
      </c>
      <c r="S288">
        <v>1</v>
      </c>
      <c r="W288" s="9" t="s">
        <v>490</v>
      </c>
      <c r="X288" s="42">
        <v>0.14529914529914531</v>
      </c>
      <c r="AA288" s="9" t="s">
        <v>490</v>
      </c>
      <c r="AB288" s="4">
        <v>1173.76</v>
      </c>
    </row>
    <row r="289" spans="13:28">
      <c r="M289" s="9" t="s">
        <v>491</v>
      </c>
      <c r="N289">
        <v>6</v>
      </c>
      <c r="R289" s="9" t="s">
        <v>491</v>
      </c>
      <c r="S289">
        <v>1</v>
      </c>
      <c r="W289" s="9" t="s">
        <v>491</v>
      </c>
      <c r="X289" s="42">
        <v>0.21875000000000006</v>
      </c>
      <c r="AA289" s="9" t="s">
        <v>491</v>
      </c>
      <c r="AB289" s="4">
        <v>295.26</v>
      </c>
    </row>
    <row r="290" spans="13:28">
      <c r="M290" s="9" t="s">
        <v>492</v>
      </c>
      <c r="N290">
        <v>6</v>
      </c>
      <c r="R290" s="9" t="s">
        <v>492</v>
      </c>
      <c r="S290">
        <v>1</v>
      </c>
      <c r="W290" s="9" t="s">
        <v>492</v>
      </c>
      <c r="X290" s="42">
        <v>5.6603773584905717E-2</v>
      </c>
      <c r="AA290" s="9" t="s">
        <v>492</v>
      </c>
      <c r="AB290" s="4">
        <v>856.8</v>
      </c>
    </row>
    <row r="291" spans="13:28">
      <c r="M291" s="9" t="s">
        <v>493</v>
      </c>
      <c r="N291">
        <v>3</v>
      </c>
      <c r="R291" s="9" t="s">
        <v>493</v>
      </c>
      <c r="S291">
        <v>1</v>
      </c>
      <c r="W291" s="9" t="s">
        <v>493</v>
      </c>
      <c r="X291" s="42">
        <v>0.14529914529914539</v>
      </c>
      <c r="AA291" s="9" t="s">
        <v>493</v>
      </c>
      <c r="AB291" s="4">
        <v>146.52000000000001</v>
      </c>
    </row>
    <row r="292" spans="13:28">
      <c r="M292" s="9" t="s">
        <v>494</v>
      </c>
      <c r="N292">
        <v>11</v>
      </c>
      <c r="R292" s="9" t="s">
        <v>494</v>
      </c>
      <c r="S292">
        <v>1</v>
      </c>
      <c r="W292" s="9" t="s">
        <v>494</v>
      </c>
      <c r="X292" s="42">
        <v>0.20634920634920631</v>
      </c>
      <c r="AA292" s="9" t="s">
        <v>494</v>
      </c>
      <c r="AB292" s="4">
        <v>1711.71</v>
      </c>
    </row>
    <row r="293" spans="13:28">
      <c r="M293" s="9" t="s">
        <v>495</v>
      </c>
      <c r="N293">
        <v>14</v>
      </c>
      <c r="R293" s="9" t="s">
        <v>495</v>
      </c>
      <c r="S293">
        <v>1</v>
      </c>
      <c r="W293" s="9" t="s">
        <v>495</v>
      </c>
      <c r="X293" s="42">
        <v>0.23664122137404581</v>
      </c>
      <c r="AA293" s="9" t="s">
        <v>495</v>
      </c>
      <c r="AB293" s="4">
        <v>1644.72</v>
      </c>
    </row>
    <row r="294" spans="13:28">
      <c r="M294" s="9" t="s">
        <v>496</v>
      </c>
      <c r="N294">
        <v>13</v>
      </c>
      <c r="R294" s="9" t="s">
        <v>496</v>
      </c>
      <c r="S294">
        <v>1</v>
      </c>
      <c r="W294" s="9" t="s">
        <v>496</v>
      </c>
      <c r="X294" s="42">
        <v>0.24812030075187971</v>
      </c>
      <c r="AA294" s="9" t="s">
        <v>496</v>
      </c>
      <c r="AB294" s="4">
        <v>2135.64</v>
      </c>
    </row>
    <row r="295" spans="13:28">
      <c r="M295" s="9" t="s">
        <v>497</v>
      </c>
      <c r="N295">
        <v>8</v>
      </c>
      <c r="R295" s="9" t="s">
        <v>497</v>
      </c>
      <c r="S295">
        <v>1</v>
      </c>
      <c r="W295" s="9" t="s">
        <v>497</v>
      </c>
      <c r="X295" s="42">
        <v>0.26470588235294124</v>
      </c>
      <c r="AA295" s="9" t="s">
        <v>497</v>
      </c>
      <c r="AB295" s="4">
        <v>197.28</v>
      </c>
    </row>
    <row r="296" spans="13:28">
      <c r="M296" s="9" t="s">
        <v>498</v>
      </c>
      <c r="N296">
        <v>3</v>
      </c>
      <c r="R296" s="9" t="s">
        <v>498</v>
      </c>
      <c r="S296">
        <v>1</v>
      </c>
      <c r="W296" s="9" t="s">
        <v>498</v>
      </c>
      <c r="X296" s="42">
        <v>9.9099099099099155E-2</v>
      </c>
      <c r="AA296" s="9" t="s">
        <v>498</v>
      </c>
      <c r="AB296" s="4">
        <v>125.43</v>
      </c>
    </row>
    <row r="297" spans="13:28">
      <c r="M297" s="9" t="s">
        <v>499</v>
      </c>
      <c r="N297">
        <v>1</v>
      </c>
      <c r="R297" s="9" t="s">
        <v>499</v>
      </c>
      <c r="S297">
        <v>1</v>
      </c>
      <c r="W297" s="9" t="s">
        <v>499</v>
      </c>
      <c r="X297" s="42">
        <v>0.14529914529914539</v>
      </c>
      <c r="AA297" s="9" t="s">
        <v>499</v>
      </c>
      <c r="AB297" s="4">
        <v>117.48</v>
      </c>
    </row>
    <row r="298" spans="13:28">
      <c r="M298" s="9" t="s">
        <v>500</v>
      </c>
      <c r="N298">
        <v>13</v>
      </c>
      <c r="R298" s="9" t="s">
        <v>500</v>
      </c>
      <c r="S298">
        <v>1</v>
      </c>
      <c r="W298" s="9" t="s">
        <v>500</v>
      </c>
      <c r="X298" s="42">
        <v>0.24242424242424243</v>
      </c>
      <c r="AA298" s="9" t="s">
        <v>500</v>
      </c>
      <c r="AB298" s="4">
        <v>1856.4</v>
      </c>
    </row>
    <row r="299" spans="13:28">
      <c r="M299" s="9" t="s">
        <v>501</v>
      </c>
      <c r="N299">
        <v>6</v>
      </c>
      <c r="R299" s="9" t="s">
        <v>501</v>
      </c>
      <c r="S299">
        <v>1</v>
      </c>
      <c r="W299" s="9" t="s">
        <v>501</v>
      </c>
      <c r="X299" s="42">
        <v>9.9099099099099114E-2</v>
      </c>
      <c r="AA299" s="9" t="s">
        <v>501</v>
      </c>
      <c r="AB299" s="4">
        <v>565.02</v>
      </c>
    </row>
    <row r="300" spans="13:28">
      <c r="M300" s="9" t="s">
        <v>502</v>
      </c>
      <c r="N300">
        <v>6</v>
      </c>
      <c r="R300" s="9" t="s">
        <v>502</v>
      </c>
      <c r="S300">
        <v>1</v>
      </c>
      <c r="W300" s="9" t="s">
        <v>502</v>
      </c>
      <c r="X300" s="42">
        <v>0.11504424778761067</v>
      </c>
      <c r="AA300" s="9" t="s">
        <v>502</v>
      </c>
      <c r="AB300" s="4">
        <v>732.48</v>
      </c>
    </row>
    <row r="301" spans="13:28">
      <c r="M301" s="9" t="s">
        <v>503</v>
      </c>
      <c r="N301">
        <v>15</v>
      </c>
      <c r="R301" s="9" t="s">
        <v>503</v>
      </c>
      <c r="S301">
        <v>1</v>
      </c>
      <c r="W301" s="9" t="s">
        <v>503</v>
      </c>
      <c r="X301" s="42">
        <v>0.27007299270072993</v>
      </c>
      <c r="AA301" s="9" t="s">
        <v>503</v>
      </c>
      <c r="AB301" s="4">
        <v>249.6</v>
      </c>
    </row>
    <row r="302" spans="13:28">
      <c r="M302" s="9" t="s">
        <v>504</v>
      </c>
      <c r="N302">
        <v>8</v>
      </c>
      <c r="R302" s="9" t="s">
        <v>504</v>
      </c>
      <c r="S302">
        <v>1</v>
      </c>
      <c r="W302" s="9" t="s">
        <v>504</v>
      </c>
      <c r="X302" s="42">
        <v>0.24242424242424246</v>
      </c>
      <c r="AA302" s="9" t="s">
        <v>504</v>
      </c>
      <c r="AB302" s="4">
        <v>770.4</v>
      </c>
    </row>
    <row r="303" spans="13:28">
      <c r="M303" s="9" t="s">
        <v>505</v>
      </c>
      <c r="N303">
        <v>15</v>
      </c>
      <c r="R303" s="9" t="s">
        <v>505</v>
      </c>
      <c r="S303">
        <v>1</v>
      </c>
      <c r="W303" s="9" t="s">
        <v>505</v>
      </c>
      <c r="X303" s="42">
        <v>0.22480620155038764</v>
      </c>
      <c r="AA303" s="9" t="s">
        <v>505</v>
      </c>
      <c r="AB303" s="4">
        <v>2334.15</v>
      </c>
    </row>
    <row r="304" spans="13:28">
      <c r="M304" s="9" t="s">
        <v>506</v>
      </c>
      <c r="N304">
        <v>7</v>
      </c>
      <c r="R304" s="9" t="s">
        <v>506</v>
      </c>
      <c r="S304">
        <v>1</v>
      </c>
      <c r="W304" s="9" t="s">
        <v>506</v>
      </c>
      <c r="X304" s="42">
        <v>0.26470588235294124</v>
      </c>
      <c r="AA304" s="9" t="s">
        <v>506</v>
      </c>
      <c r="AB304" s="4">
        <v>659.19</v>
      </c>
    </row>
    <row r="305" spans="13:28">
      <c r="M305" s="9" t="s">
        <v>507</v>
      </c>
      <c r="N305">
        <v>15</v>
      </c>
      <c r="R305" s="9" t="s">
        <v>507</v>
      </c>
      <c r="S305">
        <v>1</v>
      </c>
      <c r="W305" s="9" t="s">
        <v>507</v>
      </c>
      <c r="X305" s="42">
        <v>6.5420560747663517E-2</v>
      </c>
      <c r="AA305" s="9" t="s">
        <v>507</v>
      </c>
      <c r="AB305" s="4">
        <v>1286.4000000000001</v>
      </c>
    </row>
    <row r="306" spans="13:28">
      <c r="M306" s="9" t="s">
        <v>508</v>
      </c>
      <c r="N306">
        <v>13</v>
      </c>
      <c r="R306" s="9" t="s">
        <v>508</v>
      </c>
      <c r="S306">
        <v>1</v>
      </c>
      <c r="W306" s="9" t="s">
        <v>508</v>
      </c>
      <c r="X306" s="42">
        <v>0.21875000000000003</v>
      </c>
      <c r="AA306" s="9" t="s">
        <v>508</v>
      </c>
      <c r="AB306" s="4">
        <v>320.58</v>
      </c>
    </row>
    <row r="307" spans="13:28">
      <c r="M307" s="9" t="s">
        <v>509</v>
      </c>
      <c r="N307">
        <v>2</v>
      </c>
      <c r="R307" s="9" t="s">
        <v>509</v>
      </c>
      <c r="S307">
        <v>1</v>
      </c>
      <c r="W307" s="9" t="s">
        <v>509</v>
      </c>
      <c r="X307" s="42">
        <v>8.2568807339449532E-2</v>
      </c>
      <c r="AA307" s="9" t="s">
        <v>509</v>
      </c>
      <c r="AB307" s="4">
        <v>97.68</v>
      </c>
    </row>
    <row r="308" spans="13:28">
      <c r="M308" s="9" t="s">
        <v>510</v>
      </c>
      <c r="N308">
        <v>1</v>
      </c>
      <c r="R308" s="9" t="s">
        <v>510</v>
      </c>
      <c r="S308">
        <v>1</v>
      </c>
      <c r="W308" s="9" t="s">
        <v>510</v>
      </c>
      <c r="X308" s="42">
        <v>0.22480620155038758</v>
      </c>
      <c r="AA308" s="9" t="s">
        <v>510</v>
      </c>
      <c r="AB308" s="4">
        <v>80.94</v>
      </c>
    </row>
    <row r="309" spans="13:28">
      <c r="M309" s="9" t="s">
        <v>511</v>
      </c>
      <c r="N309">
        <v>6</v>
      </c>
      <c r="R309" s="9" t="s">
        <v>511</v>
      </c>
      <c r="S309">
        <v>1</v>
      </c>
      <c r="W309" s="9" t="s">
        <v>511</v>
      </c>
      <c r="X309" s="42">
        <v>0.14529914529914539</v>
      </c>
      <c r="AA309" s="9" t="s">
        <v>511</v>
      </c>
      <c r="AB309" s="4">
        <v>492.48</v>
      </c>
    </row>
    <row r="310" spans="13:28">
      <c r="M310" s="9" t="s">
        <v>512</v>
      </c>
      <c r="N310">
        <v>11</v>
      </c>
      <c r="R310" s="9" t="s">
        <v>512</v>
      </c>
      <c r="S310">
        <v>1</v>
      </c>
      <c r="W310" s="9" t="s">
        <v>512</v>
      </c>
      <c r="X310" s="42">
        <v>0.27007299270072993</v>
      </c>
      <c r="AA310" s="9" t="s">
        <v>512</v>
      </c>
      <c r="AB310" s="4">
        <v>537.24</v>
      </c>
    </row>
    <row r="311" spans="13:28">
      <c r="M311" s="9" t="s">
        <v>513</v>
      </c>
      <c r="N311">
        <v>3</v>
      </c>
      <c r="R311" s="9" t="s">
        <v>513</v>
      </c>
      <c r="S311">
        <v>1</v>
      </c>
      <c r="W311" s="9" t="s">
        <v>513</v>
      </c>
      <c r="X311" s="42">
        <v>0.21875000000000006</v>
      </c>
      <c r="AA311" s="9" t="s">
        <v>513</v>
      </c>
      <c r="AB311" s="4">
        <v>603.84</v>
      </c>
    </row>
    <row r="312" spans="13:28">
      <c r="M312" s="9" t="s">
        <v>514</v>
      </c>
      <c r="N312">
        <v>12</v>
      </c>
      <c r="R312" s="9" t="s">
        <v>514</v>
      </c>
      <c r="S312">
        <v>1</v>
      </c>
      <c r="W312" s="9" t="s">
        <v>514</v>
      </c>
      <c r="X312" s="42">
        <v>9.9099099099099155E-2</v>
      </c>
      <c r="AA312" s="9" t="s">
        <v>514</v>
      </c>
      <c r="AB312" s="4">
        <v>1436.4</v>
      </c>
    </row>
    <row r="313" spans="13:28">
      <c r="M313" s="9" t="s">
        <v>515</v>
      </c>
      <c r="N313">
        <v>2</v>
      </c>
      <c r="R313" s="9" t="s">
        <v>515</v>
      </c>
      <c r="S313">
        <v>1</v>
      </c>
      <c r="W313" s="9" t="s">
        <v>515</v>
      </c>
      <c r="X313" s="42">
        <v>0.12280701754385963</v>
      </c>
      <c r="AA313" s="9" t="s">
        <v>515</v>
      </c>
      <c r="AB313" s="4">
        <v>33.28</v>
      </c>
    </row>
    <row r="314" spans="13:28">
      <c r="M314" s="9" t="s">
        <v>516</v>
      </c>
      <c r="N314">
        <v>13</v>
      </c>
      <c r="R314" s="9" t="s">
        <v>516</v>
      </c>
      <c r="S314">
        <v>1</v>
      </c>
      <c r="W314" s="9" t="s">
        <v>516</v>
      </c>
      <c r="X314" s="42">
        <v>7.4074074074074056E-2</v>
      </c>
      <c r="AA314" s="9" t="s">
        <v>516</v>
      </c>
      <c r="AB314" s="4">
        <v>320.58</v>
      </c>
    </row>
    <row r="315" spans="13:28">
      <c r="M315" s="9" t="s">
        <v>517</v>
      </c>
      <c r="N315">
        <v>2</v>
      </c>
      <c r="R315" s="9" t="s">
        <v>517</v>
      </c>
      <c r="S315">
        <v>1</v>
      </c>
      <c r="W315" s="9" t="s">
        <v>517</v>
      </c>
      <c r="X315" s="42">
        <v>9.9099099099099169E-2</v>
      </c>
      <c r="AA315" s="9" t="s">
        <v>517</v>
      </c>
      <c r="AB315" s="4">
        <v>420</v>
      </c>
    </row>
    <row r="316" spans="13:28">
      <c r="M316" s="9" t="s">
        <v>518</v>
      </c>
      <c r="N316">
        <v>10</v>
      </c>
      <c r="R316" s="9" t="s">
        <v>518</v>
      </c>
      <c r="S316">
        <v>1</v>
      </c>
      <c r="W316" s="9" t="s">
        <v>518</v>
      </c>
      <c r="X316" s="42">
        <v>0.26470588235294118</v>
      </c>
      <c r="AA316" s="9" t="s">
        <v>518</v>
      </c>
      <c r="AB316" s="4">
        <v>571.20000000000005</v>
      </c>
    </row>
    <row r="317" spans="13:28">
      <c r="M317" s="9" t="s">
        <v>519</v>
      </c>
      <c r="N317">
        <v>6</v>
      </c>
      <c r="R317" s="9" t="s">
        <v>519</v>
      </c>
      <c r="S317">
        <v>1</v>
      </c>
      <c r="W317" s="9" t="s">
        <v>519</v>
      </c>
      <c r="X317" s="42">
        <v>0.20634920634920637</v>
      </c>
      <c r="AA317" s="9" t="s">
        <v>519</v>
      </c>
      <c r="AB317" s="4">
        <v>1043.28</v>
      </c>
    </row>
    <row r="318" spans="13:28">
      <c r="M318" s="9" t="s">
        <v>520</v>
      </c>
      <c r="N318">
        <v>9</v>
      </c>
      <c r="R318" s="9" t="s">
        <v>520</v>
      </c>
      <c r="S318">
        <v>1</v>
      </c>
      <c r="W318" s="9" t="s">
        <v>520</v>
      </c>
      <c r="X318" s="42">
        <v>0.21875000000000003</v>
      </c>
      <c r="AA318" s="9" t="s">
        <v>520</v>
      </c>
      <c r="AB318" s="4">
        <v>1057.32</v>
      </c>
    </row>
    <row r="319" spans="13:28">
      <c r="M319" s="9" t="s">
        <v>521</v>
      </c>
      <c r="N319">
        <v>2</v>
      </c>
      <c r="R319" s="9" t="s">
        <v>521</v>
      </c>
      <c r="S319">
        <v>1</v>
      </c>
      <c r="W319" s="9" t="s">
        <v>521</v>
      </c>
      <c r="X319" s="42">
        <v>0.27007299270072993</v>
      </c>
      <c r="AA319" s="9" t="s">
        <v>521</v>
      </c>
      <c r="AB319" s="4">
        <v>207.76</v>
      </c>
    </row>
    <row r="320" spans="13:28">
      <c r="M320" s="9" t="s">
        <v>522</v>
      </c>
      <c r="N320">
        <v>11</v>
      </c>
      <c r="R320" s="9" t="s">
        <v>522</v>
      </c>
      <c r="S320">
        <v>1</v>
      </c>
      <c r="W320" s="9" t="s">
        <v>522</v>
      </c>
      <c r="X320" s="42">
        <v>0.15966386554621842</v>
      </c>
      <c r="AA320" s="9" t="s">
        <v>522</v>
      </c>
      <c r="AB320" s="4">
        <v>2214.08</v>
      </c>
    </row>
    <row r="321" spans="13:28">
      <c r="M321" s="9" t="s">
        <v>523</v>
      </c>
      <c r="N321">
        <v>12</v>
      </c>
      <c r="R321" s="9" t="s">
        <v>523</v>
      </c>
      <c r="S321">
        <v>1</v>
      </c>
      <c r="W321" s="9" t="s">
        <v>523</v>
      </c>
      <c r="X321" s="42">
        <v>0.2857142857142857</v>
      </c>
      <c r="AA321" s="9" t="s">
        <v>523</v>
      </c>
      <c r="AB321" s="4">
        <v>1409.76</v>
      </c>
    </row>
    <row r="322" spans="13:28">
      <c r="M322" s="9" t="s">
        <v>524</v>
      </c>
      <c r="N322">
        <v>13</v>
      </c>
      <c r="R322" s="9" t="s">
        <v>524</v>
      </c>
      <c r="S322">
        <v>1</v>
      </c>
      <c r="W322" s="9" t="s">
        <v>524</v>
      </c>
      <c r="X322" s="42">
        <v>0.20634920634920634</v>
      </c>
      <c r="AA322" s="9" t="s">
        <v>524</v>
      </c>
      <c r="AB322" s="4">
        <v>1350.44</v>
      </c>
    </row>
    <row r="323" spans="13:28">
      <c r="M323" s="9" t="s">
        <v>525</v>
      </c>
      <c r="N323">
        <v>2</v>
      </c>
      <c r="R323" s="9" t="s">
        <v>525</v>
      </c>
      <c r="S323">
        <v>1</v>
      </c>
      <c r="W323" s="9" t="s">
        <v>525</v>
      </c>
      <c r="X323" s="42">
        <v>0.24242424242424249</v>
      </c>
      <c r="AA323" s="9" t="s">
        <v>525</v>
      </c>
      <c r="AB323" s="4">
        <v>285.60000000000002</v>
      </c>
    </row>
    <row r="324" spans="13:28">
      <c r="M324" s="9" t="s">
        <v>526</v>
      </c>
      <c r="N324">
        <v>3</v>
      </c>
      <c r="R324" s="9" t="s">
        <v>526</v>
      </c>
      <c r="S324">
        <v>1</v>
      </c>
      <c r="W324" s="9" t="s">
        <v>526</v>
      </c>
      <c r="X324" s="42">
        <v>5.660377358490562E-2</v>
      </c>
      <c r="AA324" s="9" t="s">
        <v>526</v>
      </c>
      <c r="AB324" s="4">
        <v>428.4</v>
      </c>
    </row>
    <row r="325" spans="13:28">
      <c r="M325" s="9" t="s">
        <v>527</v>
      </c>
      <c r="N325">
        <v>2</v>
      </c>
      <c r="R325" s="9" t="s">
        <v>527</v>
      </c>
      <c r="S325">
        <v>1</v>
      </c>
      <c r="W325" s="9" t="s">
        <v>527</v>
      </c>
      <c r="X325" s="42">
        <v>0.26470588235294118</v>
      </c>
      <c r="AA325" s="9" t="s">
        <v>527</v>
      </c>
      <c r="AB325" s="4">
        <v>230.4</v>
      </c>
    </row>
    <row r="326" spans="13:28">
      <c r="M326" s="9" t="s">
        <v>528</v>
      </c>
      <c r="N326">
        <v>7</v>
      </c>
      <c r="R326" s="9" t="s">
        <v>528</v>
      </c>
      <c r="S326">
        <v>1</v>
      </c>
      <c r="W326" s="9" t="s">
        <v>528</v>
      </c>
      <c r="X326" s="42">
        <v>0.24242424242424246</v>
      </c>
      <c r="AA326" s="9" t="s">
        <v>528</v>
      </c>
      <c r="AB326" s="4">
        <v>172.62</v>
      </c>
    </row>
    <row r="327" spans="13:28">
      <c r="M327" s="9" t="s">
        <v>529</v>
      </c>
      <c r="N327">
        <v>9</v>
      </c>
      <c r="R327" s="9" t="s">
        <v>529</v>
      </c>
      <c r="S327">
        <v>1</v>
      </c>
      <c r="W327" s="9" t="s">
        <v>529</v>
      </c>
      <c r="X327" s="42">
        <v>0.26470588235294124</v>
      </c>
      <c r="AA327" s="9" t="s">
        <v>529</v>
      </c>
      <c r="AB327" s="4">
        <v>1285.2</v>
      </c>
    </row>
    <row r="328" spans="13:28">
      <c r="M328" s="9" t="s">
        <v>530</v>
      </c>
      <c r="N328">
        <v>12</v>
      </c>
      <c r="R328" s="9" t="s">
        <v>530</v>
      </c>
      <c r="S328">
        <v>1</v>
      </c>
      <c r="W328" s="9" t="s">
        <v>530</v>
      </c>
      <c r="X328" s="42">
        <v>5.6603773584905613E-2</v>
      </c>
      <c r="AA328" s="9" t="s">
        <v>530</v>
      </c>
      <c r="AB328" s="4">
        <v>510.6</v>
      </c>
    </row>
    <row r="329" spans="13:28">
      <c r="M329" s="9" t="s">
        <v>531</v>
      </c>
      <c r="N329">
        <v>14</v>
      </c>
      <c r="R329" s="9" t="s">
        <v>531</v>
      </c>
      <c r="S329">
        <v>1</v>
      </c>
      <c r="W329" s="9" t="s">
        <v>531</v>
      </c>
      <c r="X329" s="42">
        <v>0.26470588235294129</v>
      </c>
      <c r="AA329" s="9" t="s">
        <v>531</v>
      </c>
      <c r="AB329" s="4">
        <v>232.96</v>
      </c>
    </row>
    <row r="330" spans="13:28">
      <c r="M330" s="9" t="s">
        <v>532</v>
      </c>
      <c r="N330">
        <v>9</v>
      </c>
      <c r="R330" s="9" t="s">
        <v>532</v>
      </c>
      <c r="S330">
        <v>1</v>
      </c>
      <c r="W330" s="9" t="s">
        <v>532</v>
      </c>
      <c r="X330" s="42">
        <v>0.21875000000000003</v>
      </c>
      <c r="AA330" s="9" t="s">
        <v>532</v>
      </c>
      <c r="AB330" s="4">
        <v>1564.92</v>
      </c>
    </row>
    <row r="331" spans="13:28">
      <c r="M331" s="9" t="s">
        <v>533</v>
      </c>
      <c r="N331">
        <v>4</v>
      </c>
      <c r="R331" s="9" t="s">
        <v>533</v>
      </c>
      <c r="S331">
        <v>1</v>
      </c>
      <c r="W331" s="9" t="s">
        <v>533</v>
      </c>
      <c r="X331" s="42">
        <v>0.13043478260869559</v>
      </c>
      <c r="AA331" s="9" t="s">
        <v>533</v>
      </c>
      <c r="AB331" s="4">
        <v>376.68</v>
      </c>
    </row>
    <row r="332" spans="13:28">
      <c r="M332" s="9" t="s">
        <v>534</v>
      </c>
      <c r="N332">
        <v>2</v>
      </c>
      <c r="R332" s="9" t="s">
        <v>534</v>
      </c>
      <c r="S332">
        <v>1</v>
      </c>
      <c r="W332" s="9" t="s">
        <v>534</v>
      </c>
      <c r="X332" s="42">
        <v>0.27007299270072993</v>
      </c>
      <c r="AA332" s="9" t="s">
        <v>534</v>
      </c>
      <c r="AB332" s="4">
        <v>98.42</v>
      </c>
    </row>
    <row r="333" spans="13:28">
      <c r="M333" s="9" t="s">
        <v>535</v>
      </c>
      <c r="N333">
        <v>14</v>
      </c>
      <c r="R333" s="9" t="s">
        <v>535</v>
      </c>
      <c r="S333">
        <v>1</v>
      </c>
      <c r="W333" s="9" t="s">
        <v>535</v>
      </c>
      <c r="X333" s="42">
        <v>0.21875000000000003</v>
      </c>
      <c r="AA333" s="9" t="s">
        <v>535</v>
      </c>
      <c r="AB333" s="4">
        <v>345.24</v>
      </c>
    </row>
    <row r="334" spans="13:28">
      <c r="M334" s="9" t="s">
        <v>536</v>
      </c>
      <c r="N334">
        <v>2</v>
      </c>
      <c r="R334" s="9" t="s">
        <v>536</v>
      </c>
      <c r="S334">
        <v>1</v>
      </c>
      <c r="W334" s="9" t="s">
        <v>536</v>
      </c>
      <c r="X334" s="42">
        <v>0.26470588235294124</v>
      </c>
      <c r="AA334" s="9" t="s">
        <v>536</v>
      </c>
      <c r="AB334" s="4">
        <v>402.56</v>
      </c>
    </row>
    <row r="335" spans="13:28">
      <c r="M335" s="9" t="s">
        <v>537</v>
      </c>
      <c r="N335">
        <v>15</v>
      </c>
      <c r="R335" s="9" t="s">
        <v>537</v>
      </c>
      <c r="S335">
        <v>1</v>
      </c>
      <c r="W335" s="9" t="s">
        <v>537</v>
      </c>
      <c r="X335" s="42">
        <v>0.20634920634920631</v>
      </c>
      <c r="AA335" s="9" t="s">
        <v>537</v>
      </c>
      <c r="AB335" s="4">
        <v>1231.2</v>
      </c>
    </row>
    <row r="336" spans="13:28">
      <c r="M336" s="9" t="s">
        <v>538</v>
      </c>
      <c r="N336">
        <v>4</v>
      </c>
      <c r="R336" s="9" t="s">
        <v>538</v>
      </c>
      <c r="S336">
        <v>1</v>
      </c>
      <c r="W336" s="9" t="s">
        <v>538</v>
      </c>
      <c r="X336" s="42">
        <v>0.24812030075187971</v>
      </c>
      <c r="AA336" s="9" t="s">
        <v>538</v>
      </c>
      <c r="AB336" s="4">
        <v>233.2</v>
      </c>
    </row>
    <row r="337" spans="13:28">
      <c r="M337" s="9" t="s">
        <v>539</v>
      </c>
      <c r="N337">
        <v>8</v>
      </c>
      <c r="R337" s="9" t="s">
        <v>539</v>
      </c>
      <c r="S337">
        <v>1</v>
      </c>
      <c r="W337" s="9" t="s">
        <v>539</v>
      </c>
      <c r="X337" s="42">
        <v>0.27007299270072993</v>
      </c>
      <c r="AA337" s="9" t="s">
        <v>539</v>
      </c>
      <c r="AB337" s="4">
        <v>647.52</v>
      </c>
    </row>
    <row r="338" spans="13:28">
      <c r="M338" s="9" t="s">
        <v>540</v>
      </c>
      <c r="N338">
        <v>9</v>
      </c>
      <c r="R338" s="9" t="s">
        <v>540</v>
      </c>
      <c r="S338">
        <v>1</v>
      </c>
      <c r="W338" s="9" t="s">
        <v>540</v>
      </c>
      <c r="X338" s="42">
        <v>0.22480620155038761</v>
      </c>
      <c r="AA338" s="9" t="s">
        <v>540</v>
      </c>
      <c r="AB338" s="4">
        <v>439.56</v>
      </c>
    </row>
    <row r="339" spans="13:28">
      <c r="M339" s="9" t="s">
        <v>541</v>
      </c>
      <c r="N339">
        <v>2</v>
      </c>
      <c r="R339" s="9" t="s">
        <v>541</v>
      </c>
      <c r="S339">
        <v>1</v>
      </c>
      <c r="W339" s="9" t="s">
        <v>541</v>
      </c>
      <c r="X339" s="42">
        <v>0.26470588235294118</v>
      </c>
      <c r="AA339" s="9" t="s">
        <v>541</v>
      </c>
      <c r="AB339" s="4">
        <v>114.24</v>
      </c>
    </row>
    <row r="340" spans="13:28">
      <c r="M340" s="9" t="s">
        <v>542</v>
      </c>
      <c r="N340">
        <v>14</v>
      </c>
      <c r="R340" s="9" t="s">
        <v>542</v>
      </c>
      <c r="S340">
        <v>1</v>
      </c>
      <c r="W340" s="9" t="s">
        <v>542</v>
      </c>
      <c r="X340" s="42">
        <v>7.4074074074074056E-2</v>
      </c>
      <c r="AA340" s="9" t="s">
        <v>542</v>
      </c>
      <c r="AB340" s="4">
        <v>2054.08</v>
      </c>
    </row>
    <row r="341" spans="13:28">
      <c r="M341" s="9" t="s">
        <v>543</v>
      </c>
      <c r="N341">
        <v>13</v>
      </c>
      <c r="R341" s="9" t="s">
        <v>543</v>
      </c>
      <c r="S341">
        <v>1</v>
      </c>
      <c r="W341" s="9" t="s">
        <v>543</v>
      </c>
      <c r="X341" s="42">
        <v>5.6603773584905613E-2</v>
      </c>
      <c r="AA341" s="9" t="s">
        <v>543</v>
      </c>
      <c r="AB341" s="4">
        <v>216.32</v>
      </c>
    </row>
    <row r="342" spans="13:28">
      <c r="M342" s="9" t="s">
        <v>544</v>
      </c>
      <c r="N342">
        <v>8</v>
      </c>
      <c r="R342" s="9" t="s">
        <v>544</v>
      </c>
      <c r="S342">
        <v>1</v>
      </c>
      <c r="W342" s="9" t="s">
        <v>544</v>
      </c>
      <c r="X342" s="42">
        <v>9.9099099099099142E-2</v>
      </c>
      <c r="AA342" s="9" t="s">
        <v>544</v>
      </c>
      <c r="AB342" s="4">
        <v>456.96</v>
      </c>
    </row>
    <row r="343" spans="13:28">
      <c r="M343" s="9" t="s">
        <v>545</v>
      </c>
      <c r="N343">
        <v>6</v>
      </c>
      <c r="R343" s="9" t="s">
        <v>545</v>
      </c>
      <c r="S343">
        <v>1</v>
      </c>
      <c r="W343" s="9" t="s">
        <v>545</v>
      </c>
      <c r="X343" s="42">
        <v>0.15966386554621845</v>
      </c>
      <c r="AA343" s="9" t="s">
        <v>545</v>
      </c>
      <c r="AB343" s="4">
        <v>718.2</v>
      </c>
    </row>
    <row r="344" spans="13:28">
      <c r="M344" s="9" t="s">
        <v>546</v>
      </c>
      <c r="N344">
        <v>9</v>
      </c>
      <c r="R344" s="9" t="s">
        <v>546</v>
      </c>
      <c r="S344">
        <v>1</v>
      </c>
      <c r="W344" s="9" t="s">
        <v>546</v>
      </c>
      <c r="X344" s="42">
        <v>0.12280701754385963</v>
      </c>
      <c r="AA344" s="9" t="s">
        <v>546</v>
      </c>
      <c r="AB344" s="4">
        <v>524.70000000000005</v>
      </c>
    </row>
    <row r="345" spans="13:28">
      <c r="M345" s="9" t="s">
        <v>547</v>
      </c>
      <c r="N345">
        <v>4</v>
      </c>
      <c r="R345" s="9" t="s">
        <v>547</v>
      </c>
      <c r="S345">
        <v>1</v>
      </c>
      <c r="W345" s="9" t="s">
        <v>547</v>
      </c>
      <c r="X345" s="42">
        <v>0.23664122137404581</v>
      </c>
      <c r="AA345" s="9" t="s">
        <v>547</v>
      </c>
      <c r="AB345" s="4">
        <v>488.32</v>
      </c>
    </row>
    <row r="346" spans="13:28">
      <c r="M346" s="9" t="s">
        <v>548</v>
      </c>
      <c r="N346">
        <v>10</v>
      </c>
      <c r="R346" s="9" t="s">
        <v>548</v>
      </c>
      <c r="S346">
        <v>1</v>
      </c>
      <c r="W346" s="9" t="s">
        <v>548</v>
      </c>
      <c r="X346" s="42">
        <v>0.21875000000000003</v>
      </c>
      <c r="AA346" s="9" t="s">
        <v>548</v>
      </c>
      <c r="AB346" s="4">
        <v>762.5</v>
      </c>
    </row>
    <row r="347" spans="13:28">
      <c r="M347" s="9" t="s">
        <v>549</v>
      </c>
      <c r="N347">
        <v>7</v>
      </c>
      <c r="R347" s="9" t="s">
        <v>549</v>
      </c>
      <c r="S347">
        <v>1</v>
      </c>
      <c r="W347" s="9" t="s">
        <v>549</v>
      </c>
      <c r="X347" s="42">
        <v>0.15966386554621845</v>
      </c>
      <c r="AA347" s="9" t="s">
        <v>549</v>
      </c>
      <c r="AB347" s="4">
        <v>408.1</v>
      </c>
    </row>
    <row r="348" spans="13:28">
      <c r="M348" s="9" t="s">
        <v>550</v>
      </c>
      <c r="N348">
        <v>4</v>
      </c>
      <c r="R348" s="9" t="s">
        <v>550</v>
      </c>
      <c r="S348">
        <v>1</v>
      </c>
      <c r="W348" s="9" t="s">
        <v>550</v>
      </c>
      <c r="X348" s="42">
        <v>5.660377358490562E-2</v>
      </c>
      <c r="AA348" s="9" t="s">
        <v>550</v>
      </c>
      <c r="AB348" s="4">
        <v>62.88</v>
      </c>
    </row>
    <row r="349" spans="13:28">
      <c r="M349" s="9" t="s">
        <v>551</v>
      </c>
      <c r="N349">
        <v>1</v>
      </c>
      <c r="R349" s="9" t="s">
        <v>551</v>
      </c>
      <c r="S349">
        <v>1</v>
      </c>
      <c r="W349" s="9" t="s">
        <v>551</v>
      </c>
      <c r="X349" s="42">
        <v>0.20634920634920637</v>
      </c>
      <c r="AA349" s="9" t="s">
        <v>551</v>
      </c>
      <c r="AB349" s="4">
        <v>57.12</v>
      </c>
    </row>
    <row r="350" spans="13:28">
      <c r="M350" s="9" t="s">
        <v>552</v>
      </c>
      <c r="N350">
        <v>7</v>
      </c>
      <c r="R350" s="9" t="s">
        <v>552</v>
      </c>
      <c r="S350">
        <v>1</v>
      </c>
      <c r="W350" s="9" t="s">
        <v>552</v>
      </c>
      <c r="X350" s="42">
        <v>8.2568807339449532E-2</v>
      </c>
      <c r="AA350" s="9" t="s">
        <v>552</v>
      </c>
      <c r="AB350" s="4">
        <v>990.99</v>
      </c>
    </row>
    <row r="351" spans="13:28">
      <c r="M351" s="9" t="s">
        <v>553</v>
      </c>
      <c r="N351">
        <v>12</v>
      </c>
      <c r="R351" s="9" t="s">
        <v>553</v>
      </c>
      <c r="S351">
        <v>1</v>
      </c>
      <c r="W351" s="9" t="s">
        <v>553</v>
      </c>
      <c r="X351" s="42">
        <v>0.2</v>
      </c>
      <c r="AA351" s="9" t="s">
        <v>553</v>
      </c>
      <c r="AB351" s="4">
        <v>1881.36</v>
      </c>
    </row>
    <row r="352" spans="13:28">
      <c r="M352" s="9" t="s">
        <v>554</v>
      </c>
      <c r="N352">
        <v>6</v>
      </c>
      <c r="R352" s="9" t="s">
        <v>554</v>
      </c>
      <c r="S352">
        <v>1</v>
      </c>
      <c r="W352" s="9" t="s">
        <v>554</v>
      </c>
      <c r="X352" s="42">
        <v>5.6603773584905606E-2</v>
      </c>
      <c r="AA352" s="9" t="s">
        <v>554</v>
      </c>
      <c r="AB352" s="4">
        <v>47.16</v>
      </c>
    </row>
    <row r="353" spans="13:28">
      <c r="M353" s="9" t="s">
        <v>555</v>
      </c>
      <c r="N353">
        <v>7</v>
      </c>
      <c r="R353" s="9" t="s">
        <v>555</v>
      </c>
      <c r="S353">
        <v>1</v>
      </c>
      <c r="W353" s="9" t="s">
        <v>555</v>
      </c>
      <c r="X353" s="42">
        <v>0.15966386554621845</v>
      </c>
      <c r="AA353" s="9" t="s">
        <v>555</v>
      </c>
      <c r="AB353" s="4">
        <v>338.8</v>
      </c>
    </row>
    <row r="354" spans="13:28">
      <c r="M354" s="9" t="s">
        <v>556</v>
      </c>
      <c r="N354">
        <v>5</v>
      </c>
      <c r="R354" s="9" t="s">
        <v>556</v>
      </c>
      <c r="S354">
        <v>1</v>
      </c>
      <c r="W354" s="9" t="s">
        <v>556</v>
      </c>
      <c r="X354" s="42">
        <v>0.23664122137404583</v>
      </c>
      <c r="AA354" s="9" t="s">
        <v>556</v>
      </c>
      <c r="AB354" s="4">
        <v>470.85</v>
      </c>
    </row>
    <row r="355" spans="13:28">
      <c r="M355" s="9" t="s">
        <v>557</v>
      </c>
      <c r="N355">
        <v>14</v>
      </c>
      <c r="R355" s="9" t="s">
        <v>557</v>
      </c>
      <c r="S355">
        <v>1</v>
      </c>
      <c r="W355" s="9" t="s">
        <v>557</v>
      </c>
      <c r="X355" s="42">
        <v>0.14529914529914525</v>
      </c>
      <c r="AA355" s="9" t="s">
        <v>557</v>
      </c>
      <c r="AB355" s="4">
        <v>1324.68</v>
      </c>
    </row>
    <row r="356" spans="13:28">
      <c r="M356" s="9" t="s">
        <v>558</v>
      </c>
      <c r="N356">
        <v>5</v>
      </c>
      <c r="R356" s="9" t="s">
        <v>558</v>
      </c>
      <c r="S356">
        <v>1</v>
      </c>
      <c r="W356" s="9" t="s">
        <v>558</v>
      </c>
      <c r="X356" s="42">
        <v>0.14529914529914531</v>
      </c>
      <c r="AA356" s="9" t="s">
        <v>558</v>
      </c>
      <c r="AB356" s="4">
        <v>381.25</v>
      </c>
    </row>
    <row r="357" spans="13:28">
      <c r="M357" s="9" t="s">
        <v>559</v>
      </c>
      <c r="N357">
        <v>13</v>
      </c>
      <c r="R357" s="9" t="s">
        <v>559</v>
      </c>
      <c r="S357">
        <v>1</v>
      </c>
      <c r="W357" s="9" t="s">
        <v>559</v>
      </c>
      <c r="X357" s="42">
        <v>0.23664122137404575</v>
      </c>
      <c r="AA357" s="9" t="s">
        <v>559</v>
      </c>
      <c r="AB357" s="4">
        <v>2135.64</v>
      </c>
    </row>
    <row r="358" spans="13:28">
      <c r="M358" s="9" t="s">
        <v>560</v>
      </c>
      <c r="N358">
        <v>13</v>
      </c>
      <c r="R358" s="9" t="s">
        <v>560</v>
      </c>
      <c r="S358">
        <v>1</v>
      </c>
      <c r="W358" s="9" t="s">
        <v>560</v>
      </c>
      <c r="X358" s="42">
        <v>9.090909090909087E-2</v>
      </c>
      <c r="AA358" s="9" t="s">
        <v>560</v>
      </c>
      <c r="AB358" s="4">
        <v>1354.08</v>
      </c>
    </row>
    <row r="359" spans="13:28">
      <c r="M359" s="9" t="s">
        <v>561</v>
      </c>
      <c r="N359">
        <v>8</v>
      </c>
      <c r="R359" s="9" t="s">
        <v>561</v>
      </c>
      <c r="S359">
        <v>1</v>
      </c>
      <c r="W359" s="9" t="s">
        <v>561</v>
      </c>
      <c r="X359" s="42">
        <v>0.22480620155038761</v>
      </c>
      <c r="AA359" s="9" t="s">
        <v>561</v>
      </c>
      <c r="AB359" s="4">
        <v>456.96</v>
      </c>
    </row>
    <row r="360" spans="13:28">
      <c r="M360" s="9" t="s">
        <v>562</v>
      </c>
      <c r="N360">
        <v>4</v>
      </c>
      <c r="R360" s="9" t="s">
        <v>562</v>
      </c>
      <c r="S360">
        <v>1</v>
      </c>
      <c r="W360" s="9" t="s">
        <v>562</v>
      </c>
      <c r="X360" s="42">
        <v>0.1228070175438597</v>
      </c>
      <c r="AA360" s="9" t="s">
        <v>562</v>
      </c>
      <c r="AB360" s="4">
        <v>228.48</v>
      </c>
    </row>
    <row r="361" spans="13:28">
      <c r="M361" s="9" t="s">
        <v>563</v>
      </c>
      <c r="N361">
        <v>8</v>
      </c>
      <c r="R361" s="9" t="s">
        <v>563</v>
      </c>
      <c r="S361">
        <v>1</v>
      </c>
      <c r="W361" s="9" t="s">
        <v>563</v>
      </c>
      <c r="X361" s="42">
        <v>0.2</v>
      </c>
      <c r="AA361" s="9" t="s">
        <v>563</v>
      </c>
      <c r="AB361" s="4">
        <v>639.36</v>
      </c>
    </row>
    <row r="362" spans="13:28">
      <c r="M362" s="9" t="s">
        <v>564</v>
      </c>
      <c r="N362">
        <v>15</v>
      </c>
      <c r="R362" s="9" t="s">
        <v>564</v>
      </c>
      <c r="S362">
        <v>1</v>
      </c>
      <c r="W362" s="9" t="s">
        <v>564</v>
      </c>
      <c r="X362" s="42">
        <v>0.10714285714285711</v>
      </c>
      <c r="AA362" s="9" t="s">
        <v>564</v>
      </c>
      <c r="AB362" s="4">
        <v>1231.2</v>
      </c>
    </row>
    <row r="363" spans="13:28">
      <c r="M363" s="9" t="s">
        <v>565</v>
      </c>
      <c r="N363">
        <v>12</v>
      </c>
      <c r="R363" s="9" t="s">
        <v>565</v>
      </c>
      <c r="S363">
        <v>1</v>
      </c>
      <c r="W363" s="9" t="s">
        <v>565</v>
      </c>
      <c r="X363" s="42">
        <v>9.9099099099099114E-2</v>
      </c>
      <c r="AA363" s="9" t="s">
        <v>565</v>
      </c>
      <c r="AB363" s="4">
        <v>188.64</v>
      </c>
    </row>
    <row r="364" spans="13:28">
      <c r="M364" s="9" t="s">
        <v>566</v>
      </c>
      <c r="N364">
        <v>7</v>
      </c>
      <c r="R364" s="9" t="s">
        <v>566</v>
      </c>
      <c r="S364">
        <v>1</v>
      </c>
      <c r="W364" s="9" t="s">
        <v>566</v>
      </c>
      <c r="X364" s="42">
        <v>0.15966386554621845</v>
      </c>
      <c r="AA364" s="9" t="s">
        <v>566</v>
      </c>
      <c r="AB364" s="4">
        <v>999.6</v>
      </c>
    </row>
    <row r="365" spans="13:28">
      <c r="M365" s="9" t="s">
        <v>567</v>
      </c>
      <c r="N365">
        <v>2</v>
      </c>
      <c r="R365" s="9" t="s">
        <v>567</v>
      </c>
      <c r="S365">
        <v>1</v>
      </c>
      <c r="W365" s="9" t="s">
        <v>567</v>
      </c>
      <c r="X365" s="42">
        <v>9.9099099099099114E-2</v>
      </c>
      <c r="AA365" s="9" t="s">
        <v>567</v>
      </c>
      <c r="AB365" s="4">
        <v>114.24</v>
      </c>
    </row>
    <row r="366" spans="13:28">
      <c r="M366" s="9" t="s">
        <v>568</v>
      </c>
      <c r="N366">
        <v>2</v>
      </c>
      <c r="R366" s="9" t="s">
        <v>568</v>
      </c>
      <c r="S366">
        <v>1</v>
      </c>
      <c r="W366" s="9" t="s">
        <v>568</v>
      </c>
      <c r="X366" s="42">
        <v>0.15966386554621845</v>
      </c>
      <c r="AA366" s="9" t="s">
        <v>568</v>
      </c>
      <c r="AB366" s="4">
        <v>83.62</v>
      </c>
    </row>
    <row r="367" spans="13:28">
      <c r="M367" s="9" t="s">
        <v>569</v>
      </c>
      <c r="N367">
        <v>12</v>
      </c>
      <c r="R367" s="9" t="s">
        <v>569</v>
      </c>
      <c r="S367">
        <v>1</v>
      </c>
      <c r="W367" s="9" t="s">
        <v>569</v>
      </c>
      <c r="X367" s="42">
        <v>0.11504424778761067</v>
      </c>
      <c r="AA367" s="9" t="s">
        <v>569</v>
      </c>
      <c r="AB367" s="4">
        <v>586.08000000000004</v>
      </c>
    </row>
    <row r="368" spans="13:28">
      <c r="M368" s="9" t="s">
        <v>570</v>
      </c>
      <c r="N368">
        <v>5</v>
      </c>
      <c r="R368" s="9" t="s">
        <v>570</v>
      </c>
      <c r="S368">
        <v>1</v>
      </c>
      <c r="W368" s="9" t="s">
        <v>570</v>
      </c>
      <c r="X368" s="42">
        <v>0.23664122137404586</v>
      </c>
      <c r="AA368" s="9" t="s">
        <v>570</v>
      </c>
      <c r="AB368" s="4">
        <v>473.1</v>
      </c>
    </row>
    <row r="369" spans="13:28">
      <c r="M369" s="9" t="s">
        <v>571</v>
      </c>
      <c r="N369">
        <v>9</v>
      </c>
      <c r="R369" s="9" t="s">
        <v>571</v>
      </c>
      <c r="S369">
        <v>1</v>
      </c>
      <c r="W369" s="9" t="s">
        <v>571</v>
      </c>
      <c r="X369" s="42">
        <v>0.26470588235294124</v>
      </c>
      <c r="AA369" s="9" t="s">
        <v>571</v>
      </c>
      <c r="AB369" s="4">
        <v>1478.52</v>
      </c>
    </row>
    <row r="370" spans="13:28">
      <c r="M370" s="9" t="s">
        <v>572</v>
      </c>
      <c r="N370">
        <v>14</v>
      </c>
      <c r="R370" s="9" t="s">
        <v>572</v>
      </c>
      <c r="S370">
        <v>1</v>
      </c>
      <c r="W370" s="9" t="s">
        <v>572</v>
      </c>
      <c r="X370" s="42">
        <v>0.15966386554621845</v>
      </c>
      <c r="AA370" s="9" t="s">
        <v>572</v>
      </c>
      <c r="AB370" s="4">
        <v>1067.5</v>
      </c>
    </row>
    <row r="371" spans="13:28">
      <c r="M371" s="9" t="s">
        <v>573</v>
      </c>
      <c r="N371">
        <v>10</v>
      </c>
      <c r="R371" s="9" t="s">
        <v>573</v>
      </c>
      <c r="S371">
        <v>1</v>
      </c>
      <c r="W371" s="9" t="s">
        <v>573</v>
      </c>
      <c r="X371" s="42">
        <v>7.4074074074074056E-2</v>
      </c>
      <c r="AA371" s="9" t="s">
        <v>573</v>
      </c>
      <c r="AB371" s="4">
        <v>1738.8</v>
      </c>
    </row>
    <row r="372" spans="13:28">
      <c r="M372" s="9" t="s">
        <v>574</v>
      </c>
      <c r="N372">
        <v>4</v>
      </c>
      <c r="R372" s="9" t="s">
        <v>574</v>
      </c>
      <c r="S372">
        <v>1</v>
      </c>
      <c r="W372" s="9" t="s">
        <v>574</v>
      </c>
      <c r="X372" s="42">
        <v>0.1228070175438597</v>
      </c>
      <c r="AA372" s="9" t="s">
        <v>574</v>
      </c>
      <c r="AB372" s="4">
        <v>622.44000000000005</v>
      </c>
    </row>
    <row r="373" spans="13:28">
      <c r="M373" s="9" t="s">
        <v>575</v>
      </c>
      <c r="N373">
        <v>3</v>
      </c>
      <c r="R373" s="9" t="s">
        <v>575</v>
      </c>
      <c r="S373">
        <v>1</v>
      </c>
      <c r="W373" s="9" t="s">
        <v>575</v>
      </c>
      <c r="X373" s="42">
        <v>9.9099099099099114E-2</v>
      </c>
      <c r="AA373" s="9" t="s">
        <v>575</v>
      </c>
      <c r="AB373" s="4">
        <v>359.1</v>
      </c>
    </row>
    <row r="374" spans="13:28">
      <c r="M374" s="9" t="s">
        <v>576</v>
      </c>
      <c r="N374">
        <v>9</v>
      </c>
      <c r="R374" s="9" t="s">
        <v>576</v>
      </c>
      <c r="S374">
        <v>1</v>
      </c>
      <c r="W374" s="9" t="s">
        <v>576</v>
      </c>
      <c r="X374" s="42">
        <v>9.9099099099099155E-2</v>
      </c>
      <c r="AA374" s="9" t="s">
        <v>576</v>
      </c>
      <c r="AB374" s="4">
        <v>738.72</v>
      </c>
    </row>
    <row r="375" spans="13:28">
      <c r="M375" s="9" t="s">
        <v>577</v>
      </c>
      <c r="N375">
        <v>14</v>
      </c>
      <c r="R375" s="9" t="s">
        <v>577</v>
      </c>
      <c r="S375">
        <v>1</v>
      </c>
      <c r="W375" s="9" t="s">
        <v>577</v>
      </c>
      <c r="X375" s="42">
        <v>0.2</v>
      </c>
      <c r="AA375" s="9" t="s">
        <v>577</v>
      </c>
      <c r="AB375" s="4">
        <v>1324.68</v>
      </c>
    </row>
    <row r="376" spans="13:28">
      <c r="M376" s="9" t="s">
        <v>578</v>
      </c>
      <c r="N376">
        <v>8</v>
      </c>
      <c r="R376" s="9" t="s">
        <v>578</v>
      </c>
      <c r="S376">
        <v>1</v>
      </c>
      <c r="W376" s="9" t="s">
        <v>578</v>
      </c>
      <c r="X376" s="42">
        <v>0.20634920634920634</v>
      </c>
      <c r="AA376" s="9" t="s">
        <v>578</v>
      </c>
      <c r="AB376" s="4">
        <v>334.48</v>
      </c>
    </row>
    <row r="377" spans="13:28">
      <c r="M377" s="9" t="s">
        <v>579</v>
      </c>
      <c r="N377">
        <v>6</v>
      </c>
      <c r="R377" s="9" t="s">
        <v>579</v>
      </c>
      <c r="S377">
        <v>1</v>
      </c>
      <c r="W377" s="9" t="s">
        <v>579</v>
      </c>
      <c r="X377" s="42">
        <v>0.20634920634920637</v>
      </c>
      <c r="AA377" s="9" t="s">
        <v>579</v>
      </c>
      <c r="AB377" s="4">
        <v>975.24</v>
      </c>
    </row>
    <row r="378" spans="13:28">
      <c r="M378" s="9" t="s">
        <v>580</v>
      </c>
      <c r="N378">
        <v>13</v>
      </c>
      <c r="R378" s="9" t="s">
        <v>580</v>
      </c>
      <c r="S378">
        <v>1</v>
      </c>
      <c r="W378" s="9" t="s">
        <v>580</v>
      </c>
      <c r="X378" s="42">
        <v>7.4074074074074056E-2</v>
      </c>
      <c r="AA378" s="9" t="s">
        <v>580</v>
      </c>
      <c r="AB378" s="4">
        <v>553.15</v>
      </c>
    </row>
    <row r="379" spans="13:28">
      <c r="M379" s="9" t="s">
        <v>581</v>
      </c>
      <c r="N379">
        <v>6</v>
      </c>
      <c r="R379" s="9" t="s">
        <v>581</v>
      </c>
      <c r="S379">
        <v>1</v>
      </c>
      <c r="W379" s="9" t="s">
        <v>581</v>
      </c>
      <c r="X379" s="42">
        <v>0.14529914529914537</v>
      </c>
      <c r="AA379" s="9" t="s">
        <v>581</v>
      </c>
      <c r="AB379" s="4">
        <v>147.96</v>
      </c>
    </row>
    <row r="380" spans="13:28">
      <c r="M380" s="9" t="s">
        <v>582</v>
      </c>
      <c r="N380">
        <v>15</v>
      </c>
      <c r="R380" s="9" t="s">
        <v>582</v>
      </c>
      <c r="S380">
        <v>1</v>
      </c>
      <c r="W380" s="9" t="s">
        <v>582</v>
      </c>
      <c r="X380" s="42">
        <v>0.1228070175438597</v>
      </c>
      <c r="AA380" s="9" t="s">
        <v>582</v>
      </c>
      <c r="AB380" s="4">
        <v>2430</v>
      </c>
    </row>
    <row r="381" spans="13:28">
      <c r="M381" s="9" t="s">
        <v>583</v>
      </c>
      <c r="N381">
        <v>15</v>
      </c>
      <c r="R381" s="9" t="s">
        <v>583</v>
      </c>
      <c r="S381">
        <v>1</v>
      </c>
      <c r="W381" s="9" t="s">
        <v>583</v>
      </c>
      <c r="X381" s="42">
        <v>0.11504424778761067</v>
      </c>
      <c r="AA381" s="9" t="s">
        <v>583</v>
      </c>
      <c r="AB381" s="4">
        <v>796.65</v>
      </c>
    </row>
    <row r="382" spans="13:28">
      <c r="M382" s="9" t="s">
        <v>584</v>
      </c>
      <c r="N382">
        <v>8</v>
      </c>
      <c r="R382" s="9" t="s">
        <v>584</v>
      </c>
      <c r="S382">
        <v>1</v>
      </c>
      <c r="W382" s="9" t="s">
        <v>584</v>
      </c>
      <c r="X382" s="42">
        <v>0.13043478260869559</v>
      </c>
      <c r="AA382" s="9" t="s">
        <v>584</v>
      </c>
      <c r="AB382" s="4">
        <v>1142.4000000000001</v>
      </c>
    </row>
    <row r="383" spans="13:28">
      <c r="M383" s="9" t="s">
        <v>585</v>
      </c>
      <c r="N383">
        <v>14</v>
      </c>
      <c r="R383" s="9" t="s">
        <v>585</v>
      </c>
      <c r="S383">
        <v>1</v>
      </c>
      <c r="W383" s="9" t="s">
        <v>585</v>
      </c>
      <c r="X383" s="42">
        <v>0.22480620155038755</v>
      </c>
      <c r="AA383" s="9" t="s">
        <v>585</v>
      </c>
      <c r="AB383" s="4">
        <v>2194.92</v>
      </c>
    </row>
    <row r="384" spans="13:28">
      <c r="M384" s="9" t="s">
        <v>586</v>
      </c>
      <c r="N384">
        <v>4</v>
      </c>
      <c r="R384" s="9" t="s">
        <v>586</v>
      </c>
      <c r="S384">
        <v>1</v>
      </c>
      <c r="W384" s="9" t="s">
        <v>586</v>
      </c>
      <c r="X384" s="42">
        <v>0.25925925925925924</v>
      </c>
      <c r="AA384" s="9" t="s">
        <v>586</v>
      </c>
      <c r="AB384" s="4">
        <v>415.52</v>
      </c>
    </row>
    <row r="385" spans="13:28">
      <c r="M385" s="9" t="s">
        <v>587</v>
      </c>
      <c r="N385">
        <v>10</v>
      </c>
      <c r="R385" s="9" t="s">
        <v>587</v>
      </c>
      <c r="S385">
        <v>1</v>
      </c>
      <c r="W385" s="9" t="s">
        <v>587</v>
      </c>
      <c r="X385" s="42">
        <v>0.27007299270072993</v>
      </c>
      <c r="AA385" s="9" t="s">
        <v>587</v>
      </c>
      <c r="AB385" s="4">
        <v>1152</v>
      </c>
    </row>
    <row r="386" spans="13:28">
      <c r="M386" s="9" t="s">
        <v>588</v>
      </c>
      <c r="N386">
        <v>8</v>
      </c>
      <c r="R386" s="9" t="s">
        <v>588</v>
      </c>
      <c r="S386">
        <v>1</v>
      </c>
      <c r="W386" s="9" t="s">
        <v>588</v>
      </c>
      <c r="X386" s="42">
        <v>0.11504424778761062</v>
      </c>
      <c r="AA386" s="9" t="s">
        <v>588</v>
      </c>
      <c r="AB386" s="4">
        <v>390.72</v>
      </c>
    </row>
    <row r="387" spans="13:28">
      <c r="M387" s="9" t="s">
        <v>589</v>
      </c>
      <c r="N387">
        <v>7</v>
      </c>
      <c r="R387" s="9" t="s">
        <v>589</v>
      </c>
      <c r="S387">
        <v>1</v>
      </c>
      <c r="W387" s="9" t="s">
        <v>589</v>
      </c>
      <c r="X387" s="42">
        <v>0.26470588235294124</v>
      </c>
      <c r="AA387" s="9" t="s">
        <v>589</v>
      </c>
      <c r="AB387" s="4">
        <v>344.47</v>
      </c>
    </row>
    <row r="388" spans="13:28">
      <c r="M388" s="9" t="s">
        <v>590</v>
      </c>
      <c r="N388">
        <v>7</v>
      </c>
      <c r="R388" s="9" t="s">
        <v>590</v>
      </c>
      <c r="S388">
        <v>1</v>
      </c>
      <c r="W388" s="9" t="s">
        <v>590</v>
      </c>
      <c r="X388" s="42">
        <v>0.14529914529914531</v>
      </c>
      <c r="AA388" s="9" t="s">
        <v>590</v>
      </c>
      <c r="AB388" s="4">
        <v>659.19</v>
      </c>
    </row>
    <row r="389" spans="13:28">
      <c r="M389" s="9" t="s">
        <v>591</v>
      </c>
      <c r="N389">
        <v>4</v>
      </c>
      <c r="R389" s="9" t="s">
        <v>591</v>
      </c>
      <c r="S389">
        <v>1</v>
      </c>
      <c r="W389" s="9" t="s">
        <v>591</v>
      </c>
      <c r="X389" s="42">
        <v>5.660377358490562E-2</v>
      </c>
      <c r="AA389" s="9" t="s">
        <v>591</v>
      </c>
      <c r="AB389" s="4">
        <v>233.2</v>
      </c>
    </row>
    <row r="390" spans="13:28">
      <c r="M390" s="9" t="s">
        <v>592</v>
      </c>
      <c r="N390">
        <v>12</v>
      </c>
      <c r="R390" s="9" t="s">
        <v>592</v>
      </c>
      <c r="S390">
        <v>1</v>
      </c>
      <c r="W390" s="9" t="s">
        <v>592</v>
      </c>
      <c r="X390" s="42">
        <v>0.21875000000000003</v>
      </c>
      <c r="AA390" s="9" t="s">
        <v>592</v>
      </c>
      <c r="AB390" s="4">
        <v>996.96</v>
      </c>
    </row>
    <row r="391" spans="13:28">
      <c r="M391" s="9" t="s">
        <v>593</v>
      </c>
      <c r="N391">
        <v>15</v>
      </c>
      <c r="R391" s="9" t="s">
        <v>593</v>
      </c>
      <c r="S391">
        <v>1</v>
      </c>
      <c r="W391" s="9" t="s">
        <v>593</v>
      </c>
      <c r="X391" s="42">
        <v>9.9099099099099155E-2</v>
      </c>
      <c r="AA391" s="9" t="s">
        <v>593</v>
      </c>
      <c r="AB391" s="4">
        <v>1795.5</v>
      </c>
    </row>
    <row r="392" spans="13:28">
      <c r="M392" s="9" t="s">
        <v>594</v>
      </c>
      <c r="N392">
        <v>7</v>
      </c>
      <c r="R392" s="9" t="s">
        <v>594</v>
      </c>
      <c r="S392">
        <v>1</v>
      </c>
      <c r="W392" s="9" t="s">
        <v>594</v>
      </c>
      <c r="X392" s="42">
        <v>0.24812030075187969</v>
      </c>
      <c r="AA392" s="9" t="s">
        <v>594</v>
      </c>
      <c r="AB392" s="4">
        <v>334.11</v>
      </c>
    </row>
    <row r="393" spans="13:28">
      <c r="M393" s="9" t="s">
        <v>595</v>
      </c>
      <c r="N393">
        <v>8</v>
      </c>
      <c r="R393" s="9" t="s">
        <v>595</v>
      </c>
      <c r="S393">
        <v>1</v>
      </c>
      <c r="W393" s="9" t="s">
        <v>595</v>
      </c>
      <c r="X393" s="42">
        <v>5.6603773584905613E-2</v>
      </c>
      <c r="AA393" s="9" t="s">
        <v>595</v>
      </c>
      <c r="AB393" s="4">
        <v>125.76</v>
      </c>
    </row>
    <row r="394" spans="13:28">
      <c r="M394" s="9" t="s">
        <v>596</v>
      </c>
      <c r="N394">
        <v>7</v>
      </c>
      <c r="R394" s="9" t="s">
        <v>596</v>
      </c>
      <c r="S394">
        <v>1</v>
      </c>
      <c r="W394" s="9" t="s">
        <v>596</v>
      </c>
      <c r="X394" s="42">
        <v>0.22480620155038758</v>
      </c>
      <c r="AA394" s="9" t="s">
        <v>596</v>
      </c>
      <c r="AB394" s="4">
        <v>58.31</v>
      </c>
    </row>
    <row r="395" spans="13:28">
      <c r="M395" s="9" t="s">
        <v>597</v>
      </c>
      <c r="N395">
        <v>2</v>
      </c>
      <c r="R395" s="9" t="s">
        <v>597</v>
      </c>
      <c r="S395">
        <v>1</v>
      </c>
      <c r="W395" s="9" t="s">
        <v>597</v>
      </c>
      <c r="X395" s="42">
        <v>0.19354838709677416</v>
      </c>
      <c r="AA395" s="9" t="s">
        <v>597</v>
      </c>
      <c r="AB395" s="4">
        <v>347.76</v>
      </c>
    </row>
    <row r="396" spans="13:28">
      <c r="M396" s="9" t="s">
        <v>598</v>
      </c>
      <c r="N396">
        <v>2</v>
      </c>
      <c r="R396" s="9" t="s">
        <v>598</v>
      </c>
      <c r="S396">
        <v>1</v>
      </c>
      <c r="W396" s="9" t="s">
        <v>598</v>
      </c>
      <c r="X396" s="42">
        <v>0.20634920634920639</v>
      </c>
      <c r="AA396" s="9" t="s">
        <v>598</v>
      </c>
      <c r="AB396" s="4">
        <v>98.42</v>
      </c>
    </row>
    <row r="397" spans="13:28">
      <c r="M397" s="9" t="s">
        <v>599</v>
      </c>
      <c r="N397">
        <v>12</v>
      </c>
      <c r="R397" s="9" t="s">
        <v>599</v>
      </c>
      <c r="S397">
        <v>1</v>
      </c>
      <c r="W397" s="9" t="s">
        <v>599</v>
      </c>
      <c r="X397" s="42">
        <v>9.9099099099099031E-2</v>
      </c>
      <c r="AA397" s="9" t="s">
        <v>599</v>
      </c>
      <c r="AB397" s="4">
        <v>1409.76</v>
      </c>
    </row>
    <row r="398" spans="13:28">
      <c r="M398" s="9" t="s">
        <v>600</v>
      </c>
      <c r="N398">
        <v>12</v>
      </c>
      <c r="R398" s="9" t="s">
        <v>600</v>
      </c>
      <c r="S398">
        <v>1</v>
      </c>
      <c r="W398" s="9" t="s">
        <v>600</v>
      </c>
      <c r="X398" s="42">
        <v>0.1596638655462185</v>
      </c>
      <c r="AA398" s="9" t="s">
        <v>600</v>
      </c>
      <c r="AB398" s="4">
        <v>501.72</v>
      </c>
    </row>
    <row r="399" spans="13:28">
      <c r="M399" s="9" t="s">
        <v>601</v>
      </c>
      <c r="N399">
        <v>7</v>
      </c>
      <c r="R399" s="9" t="s">
        <v>601</v>
      </c>
      <c r="S399">
        <v>1</v>
      </c>
      <c r="W399" s="9" t="s">
        <v>601</v>
      </c>
      <c r="X399" s="42">
        <v>0.23664122137404583</v>
      </c>
      <c r="AA399" s="9" t="s">
        <v>601</v>
      </c>
      <c r="AB399" s="4">
        <v>58.31</v>
      </c>
    </row>
    <row r="400" spans="13:28">
      <c r="M400" s="9" t="s">
        <v>602</v>
      </c>
      <c r="N400">
        <v>9</v>
      </c>
      <c r="R400" s="9" t="s">
        <v>602</v>
      </c>
      <c r="S400">
        <v>1</v>
      </c>
      <c r="W400" s="9" t="s">
        <v>602</v>
      </c>
      <c r="X400" s="42">
        <v>0.20634920634920634</v>
      </c>
      <c r="AA400" s="9" t="s">
        <v>602</v>
      </c>
      <c r="AB400" s="4">
        <v>1077.3</v>
      </c>
    </row>
    <row r="401" spans="13:28">
      <c r="M401" s="9" t="s">
        <v>603</v>
      </c>
      <c r="N401">
        <v>2</v>
      </c>
      <c r="R401" s="9" t="s">
        <v>603</v>
      </c>
      <c r="S401">
        <v>1</v>
      </c>
      <c r="W401" s="9" t="s">
        <v>603</v>
      </c>
      <c r="X401" s="42">
        <v>0.24812030075187971</v>
      </c>
      <c r="AA401" s="9" t="s">
        <v>603</v>
      </c>
      <c r="AB401" s="4">
        <v>97.68</v>
      </c>
    </row>
    <row r="402" spans="13:28">
      <c r="M402" s="9" t="s">
        <v>604</v>
      </c>
      <c r="N402">
        <v>8</v>
      </c>
      <c r="R402" s="9" t="s">
        <v>604</v>
      </c>
      <c r="S402">
        <v>1</v>
      </c>
      <c r="W402" s="9" t="s">
        <v>604</v>
      </c>
      <c r="X402" s="42">
        <v>0.24242424242424246</v>
      </c>
      <c r="AA402" s="9" t="s">
        <v>604</v>
      </c>
      <c r="AB402" s="4">
        <v>1391.04</v>
      </c>
    </row>
    <row r="403" spans="13:28">
      <c r="M403" s="9" t="s">
        <v>605</v>
      </c>
      <c r="N403">
        <v>12</v>
      </c>
      <c r="R403" s="9" t="s">
        <v>605</v>
      </c>
      <c r="S403">
        <v>1</v>
      </c>
      <c r="W403" s="9" t="s">
        <v>605</v>
      </c>
      <c r="X403" s="42">
        <v>0.11504424778761067</v>
      </c>
      <c r="AA403" s="9" t="s">
        <v>605</v>
      </c>
      <c r="AB403" s="4">
        <v>1971.36</v>
      </c>
    </row>
    <row r="404" spans="13:28">
      <c r="M404" s="9" t="s">
        <v>606</v>
      </c>
      <c r="N404">
        <v>8</v>
      </c>
      <c r="R404" s="9" t="s">
        <v>606</v>
      </c>
      <c r="S404">
        <v>1</v>
      </c>
      <c r="W404" s="9" t="s">
        <v>606</v>
      </c>
      <c r="X404" s="42">
        <v>0.1596638655462185</v>
      </c>
      <c r="AA404" s="9" t="s">
        <v>606</v>
      </c>
      <c r="AB404" s="4">
        <v>1296</v>
      </c>
    </row>
    <row r="405" spans="13:28">
      <c r="M405" s="9" t="s">
        <v>607</v>
      </c>
      <c r="N405">
        <v>6</v>
      </c>
      <c r="R405" s="9" t="s">
        <v>607</v>
      </c>
      <c r="S405">
        <v>1</v>
      </c>
      <c r="W405" s="9" t="s">
        <v>607</v>
      </c>
      <c r="X405" s="42">
        <v>0.20634920634920637</v>
      </c>
      <c r="AA405" s="9" t="s">
        <v>607</v>
      </c>
      <c r="AB405" s="4">
        <v>349.8</v>
      </c>
    </row>
    <row r="406" spans="13:28">
      <c r="M406" s="9" t="s">
        <v>608</v>
      </c>
      <c r="N406">
        <v>2</v>
      </c>
      <c r="R406" s="9" t="s">
        <v>608</v>
      </c>
      <c r="S406">
        <v>1</v>
      </c>
      <c r="W406" s="9" t="s">
        <v>608</v>
      </c>
      <c r="X406" s="42">
        <v>9.9099099099099155E-2</v>
      </c>
      <c r="AA406" s="9" t="s">
        <v>608</v>
      </c>
      <c r="AB406" s="4">
        <v>98.42</v>
      </c>
    </row>
    <row r="407" spans="13:28">
      <c r="M407" s="9" t="s">
        <v>609</v>
      </c>
      <c r="N407">
        <v>14</v>
      </c>
      <c r="R407" s="9" t="s">
        <v>609</v>
      </c>
      <c r="S407">
        <v>1</v>
      </c>
      <c r="W407" s="9" t="s">
        <v>609</v>
      </c>
      <c r="X407" s="42">
        <v>0.20634920634920634</v>
      </c>
      <c r="AA407" s="9" t="s">
        <v>609</v>
      </c>
      <c r="AB407" s="4">
        <v>1197</v>
      </c>
    </row>
    <row r="408" spans="13:28">
      <c r="M408" s="9" t="s">
        <v>610</v>
      </c>
      <c r="N408">
        <v>1</v>
      </c>
      <c r="R408" s="9" t="s">
        <v>610</v>
      </c>
      <c r="S408">
        <v>1</v>
      </c>
      <c r="W408" s="9" t="s">
        <v>610</v>
      </c>
      <c r="X408" s="42">
        <v>9.9099099099099114E-2</v>
      </c>
      <c r="AA408" s="9" t="s">
        <v>610</v>
      </c>
      <c r="AB408" s="4">
        <v>57.12</v>
      </c>
    </row>
    <row r="409" spans="13:28">
      <c r="M409" s="9" t="s">
        <v>611</v>
      </c>
      <c r="N409">
        <v>13</v>
      </c>
      <c r="R409" s="9" t="s">
        <v>611</v>
      </c>
      <c r="S409">
        <v>1</v>
      </c>
      <c r="W409" s="9" t="s">
        <v>611</v>
      </c>
      <c r="X409" s="42">
        <v>0.24812030075187971</v>
      </c>
      <c r="AA409" s="9" t="s">
        <v>611</v>
      </c>
      <c r="AB409" s="4">
        <v>1052.22</v>
      </c>
    </row>
    <row r="410" spans="13:28">
      <c r="M410" s="9" t="s">
        <v>612</v>
      </c>
      <c r="N410">
        <v>12</v>
      </c>
      <c r="R410" s="9" t="s">
        <v>612</v>
      </c>
      <c r="S410">
        <v>1</v>
      </c>
      <c r="W410" s="9" t="s">
        <v>612</v>
      </c>
      <c r="X410" s="42">
        <v>5.6603773584905613E-2</v>
      </c>
      <c r="AA410" s="9" t="s">
        <v>612</v>
      </c>
      <c r="AB410" s="4">
        <v>1881.36</v>
      </c>
    </row>
    <row r="411" spans="13:28">
      <c r="M411" s="9" t="s">
        <v>613</v>
      </c>
      <c r="N411">
        <v>2</v>
      </c>
      <c r="R411" s="9" t="s">
        <v>613</v>
      </c>
      <c r="S411">
        <v>1</v>
      </c>
      <c r="W411" s="9" t="s">
        <v>613</v>
      </c>
      <c r="X411" s="42">
        <v>0.25925925925925924</v>
      </c>
      <c r="AA411" s="9" t="s">
        <v>613</v>
      </c>
      <c r="AB411" s="4">
        <v>164.16</v>
      </c>
    </row>
    <row r="412" spans="13:28">
      <c r="M412" s="9" t="s">
        <v>614</v>
      </c>
      <c r="N412">
        <v>10</v>
      </c>
      <c r="R412" s="9" t="s">
        <v>614</v>
      </c>
      <c r="S412">
        <v>1</v>
      </c>
      <c r="W412" s="9" t="s">
        <v>614</v>
      </c>
      <c r="X412" s="42">
        <v>0.15966386554621845</v>
      </c>
      <c r="AA412" s="9" t="s">
        <v>614</v>
      </c>
      <c r="AB412" s="4">
        <v>809.4</v>
      </c>
    </row>
    <row r="413" spans="13:28">
      <c r="M413" s="9" t="s">
        <v>615</v>
      </c>
      <c r="N413">
        <v>1</v>
      </c>
      <c r="R413" s="9" t="s">
        <v>615</v>
      </c>
      <c r="S413">
        <v>1</v>
      </c>
      <c r="W413" s="9" t="s">
        <v>615</v>
      </c>
      <c r="X413" s="42">
        <v>0.12280701754385964</v>
      </c>
      <c r="AA413" s="9" t="s">
        <v>615</v>
      </c>
      <c r="AB413" s="4">
        <v>24.66</v>
      </c>
    </row>
    <row r="414" spans="13:28">
      <c r="M414" s="9" t="s">
        <v>616</v>
      </c>
      <c r="N414">
        <v>5</v>
      </c>
      <c r="R414" s="9" t="s">
        <v>616</v>
      </c>
      <c r="S414">
        <v>1</v>
      </c>
      <c r="W414" s="9" t="s">
        <v>616</v>
      </c>
      <c r="X414" s="42">
        <v>7.4074074074074056E-2</v>
      </c>
      <c r="AA414" s="9" t="s">
        <v>616</v>
      </c>
      <c r="AB414" s="4">
        <v>470.85</v>
      </c>
    </row>
    <row r="415" spans="13:28">
      <c r="M415" s="9" t="s">
        <v>617</v>
      </c>
      <c r="N415">
        <v>9</v>
      </c>
      <c r="R415" s="9" t="s">
        <v>617</v>
      </c>
      <c r="S415">
        <v>1</v>
      </c>
      <c r="W415" s="9" t="s">
        <v>617</v>
      </c>
      <c r="X415" s="42">
        <v>0.12280701754385961</v>
      </c>
      <c r="AA415" s="9" t="s">
        <v>617</v>
      </c>
      <c r="AB415" s="4">
        <v>149.76</v>
      </c>
    </row>
    <row r="416" spans="13:28">
      <c r="M416" s="9" t="s">
        <v>618</v>
      </c>
      <c r="N416">
        <v>2</v>
      </c>
      <c r="R416" s="9" t="s">
        <v>618</v>
      </c>
      <c r="S416">
        <v>1</v>
      </c>
      <c r="W416" s="9" t="s">
        <v>618</v>
      </c>
      <c r="X416" s="42">
        <v>0.14529914529914531</v>
      </c>
      <c r="AA416" s="9" t="s">
        <v>618</v>
      </c>
      <c r="AB416" s="4">
        <v>33.28</v>
      </c>
    </row>
    <row r="417" spans="13:28">
      <c r="M417" s="9" t="s">
        <v>619</v>
      </c>
      <c r="N417">
        <v>11</v>
      </c>
      <c r="R417" s="9" t="s">
        <v>619</v>
      </c>
      <c r="S417">
        <v>1</v>
      </c>
      <c r="W417" s="9" t="s">
        <v>619</v>
      </c>
      <c r="X417" s="42">
        <v>0.12280701754385963</v>
      </c>
      <c r="AA417" s="9" t="s">
        <v>619</v>
      </c>
      <c r="AB417" s="4">
        <v>1787.94</v>
      </c>
    </row>
    <row r="418" spans="13:28">
      <c r="M418" s="9" t="s">
        <v>620</v>
      </c>
      <c r="N418">
        <v>12</v>
      </c>
      <c r="R418" s="9" t="s">
        <v>620</v>
      </c>
      <c r="S418">
        <v>1</v>
      </c>
      <c r="W418" s="9" t="s">
        <v>620</v>
      </c>
      <c r="X418" s="42">
        <v>0.27007299270072993</v>
      </c>
      <c r="AA418" s="9" t="s">
        <v>620</v>
      </c>
      <c r="AB418" s="4">
        <v>1409.76</v>
      </c>
    </row>
    <row r="419" spans="13:28">
      <c r="M419" s="9" t="s">
        <v>621</v>
      </c>
      <c r="N419">
        <v>14</v>
      </c>
      <c r="R419" s="9" t="s">
        <v>621</v>
      </c>
      <c r="S419">
        <v>1</v>
      </c>
      <c r="W419" s="9" t="s">
        <v>621</v>
      </c>
      <c r="X419" s="42">
        <v>0.22480620155038761</v>
      </c>
      <c r="AA419" s="9" t="s">
        <v>621</v>
      </c>
      <c r="AB419" s="4">
        <v>2817.92</v>
      </c>
    </row>
    <row r="420" spans="13:28">
      <c r="M420" s="9" t="s">
        <v>622</v>
      </c>
      <c r="N420">
        <v>10</v>
      </c>
      <c r="R420" s="9" t="s">
        <v>622</v>
      </c>
      <c r="S420">
        <v>1</v>
      </c>
      <c r="W420" s="9" t="s">
        <v>622</v>
      </c>
      <c r="X420" s="42">
        <v>0.21875000000000006</v>
      </c>
      <c r="AA420" s="9" t="s">
        <v>622</v>
      </c>
      <c r="AB420" s="4">
        <v>484</v>
      </c>
    </row>
    <row r="421" spans="13:28">
      <c r="M421" s="9" t="s">
        <v>623</v>
      </c>
      <c r="N421">
        <v>7</v>
      </c>
      <c r="R421" s="9" t="s">
        <v>623</v>
      </c>
      <c r="S421">
        <v>1</v>
      </c>
      <c r="W421" s="9" t="s">
        <v>623</v>
      </c>
      <c r="X421" s="42">
        <v>0.21875000000000003</v>
      </c>
      <c r="AA421" s="9" t="s">
        <v>623</v>
      </c>
      <c r="AB421" s="4">
        <v>110.04</v>
      </c>
    </row>
    <row r="422" spans="13:28">
      <c r="M422" s="9" t="s">
        <v>624</v>
      </c>
      <c r="N422">
        <v>2</v>
      </c>
      <c r="R422" s="9" t="s">
        <v>624</v>
      </c>
      <c r="S422">
        <v>1</v>
      </c>
      <c r="W422" s="9" t="s">
        <v>624</v>
      </c>
      <c r="X422" s="42">
        <v>0.22480620155038755</v>
      </c>
      <c r="AA422" s="9" t="s">
        <v>624</v>
      </c>
      <c r="AB422" s="4">
        <v>328.56</v>
      </c>
    </row>
    <row r="423" spans="13:28">
      <c r="M423" s="9" t="s">
        <v>625</v>
      </c>
      <c r="N423">
        <v>8</v>
      </c>
      <c r="R423" s="9" t="s">
        <v>625</v>
      </c>
      <c r="S423">
        <v>1</v>
      </c>
      <c r="W423" s="9" t="s">
        <v>625</v>
      </c>
      <c r="X423" s="42">
        <v>0.24242424242424246</v>
      </c>
      <c r="AA423" s="9" t="s">
        <v>625</v>
      </c>
      <c r="AB423" s="4">
        <v>424.88</v>
      </c>
    </row>
    <row r="424" spans="13:28">
      <c r="M424" s="9" t="s">
        <v>626</v>
      </c>
      <c r="N424">
        <v>3</v>
      </c>
      <c r="R424" s="9" t="s">
        <v>626</v>
      </c>
      <c r="S424">
        <v>1</v>
      </c>
      <c r="W424" s="9" t="s">
        <v>626</v>
      </c>
      <c r="X424" s="42">
        <v>0.26470588235294118</v>
      </c>
      <c r="AA424" s="9" t="s">
        <v>626</v>
      </c>
      <c r="AB424" s="4">
        <v>143.19</v>
      </c>
    </row>
    <row r="425" spans="13:28">
      <c r="M425" s="9" t="s">
        <v>627</v>
      </c>
      <c r="N425">
        <v>13</v>
      </c>
      <c r="R425" s="9" t="s">
        <v>627</v>
      </c>
      <c r="S425">
        <v>1</v>
      </c>
      <c r="W425" s="9" t="s">
        <v>627</v>
      </c>
      <c r="X425" s="42">
        <v>0.23664122137404583</v>
      </c>
      <c r="AA425" s="9" t="s">
        <v>627</v>
      </c>
      <c r="AB425" s="4">
        <v>1942.98</v>
      </c>
    </row>
    <row r="426" spans="13:28">
      <c r="M426" s="9" t="s">
        <v>628</v>
      </c>
      <c r="N426">
        <v>14</v>
      </c>
      <c r="R426" s="9" t="s">
        <v>628</v>
      </c>
      <c r="S426">
        <v>1</v>
      </c>
      <c r="W426" s="9" t="s">
        <v>628</v>
      </c>
      <c r="X426" s="42">
        <v>9.0909090909090884E-2</v>
      </c>
      <c r="AA426" s="9" t="s">
        <v>628</v>
      </c>
      <c r="AB426" s="4">
        <v>1675.8</v>
      </c>
    </row>
    <row r="427" spans="13:28">
      <c r="M427" s="9" t="s">
        <v>629</v>
      </c>
      <c r="N427">
        <v>4</v>
      </c>
      <c r="R427" s="9" t="s">
        <v>629</v>
      </c>
      <c r="S427">
        <v>1</v>
      </c>
      <c r="W427" s="9" t="s">
        <v>629</v>
      </c>
      <c r="X427" s="42">
        <v>9.90990990990991E-2</v>
      </c>
      <c r="AA427" s="9" t="s">
        <v>629</v>
      </c>
      <c r="AB427" s="4">
        <v>66.56</v>
      </c>
    </row>
    <row r="428" spans="13:28">
      <c r="M428" s="9" t="s">
        <v>630</v>
      </c>
      <c r="N428">
        <v>14</v>
      </c>
      <c r="R428" s="9" t="s">
        <v>630</v>
      </c>
      <c r="S428">
        <v>1</v>
      </c>
      <c r="W428" s="9" t="s">
        <v>630</v>
      </c>
      <c r="X428" s="42">
        <v>9.9099099099099031E-2</v>
      </c>
      <c r="AA428" s="9" t="s">
        <v>630</v>
      </c>
      <c r="AB428" s="4">
        <v>743.54</v>
      </c>
    </row>
    <row r="429" spans="13:28">
      <c r="M429" s="9" t="s">
        <v>631</v>
      </c>
      <c r="N429">
        <v>11</v>
      </c>
      <c r="R429" s="9" t="s">
        <v>631</v>
      </c>
      <c r="S429">
        <v>1</v>
      </c>
      <c r="W429" s="9" t="s">
        <v>631</v>
      </c>
      <c r="X429" s="42">
        <v>0.1150442477876106</v>
      </c>
      <c r="AA429" s="9" t="s">
        <v>631</v>
      </c>
      <c r="AB429" s="4">
        <v>902.88</v>
      </c>
    </row>
    <row r="430" spans="13:28">
      <c r="M430" s="9" t="s">
        <v>632</v>
      </c>
      <c r="N430">
        <v>5</v>
      </c>
      <c r="R430" s="9" t="s">
        <v>632</v>
      </c>
      <c r="S430">
        <v>1</v>
      </c>
      <c r="W430" s="9" t="s">
        <v>632</v>
      </c>
      <c r="X430" s="42">
        <v>5.660377358490571E-2</v>
      </c>
      <c r="AA430" s="9" t="s">
        <v>632</v>
      </c>
      <c r="AB430" s="4">
        <v>778.05</v>
      </c>
    </row>
    <row r="431" spans="13:28">
      <c r="M431" s="9" t="s">
        <v>633</v>
      </c>
      <c r="N431">
        <v>13</v>
      </c>
      <c r="R431" s="9" t="s">
        <v>633</v>
      </c>
      <c r="S431">
        <v>1</v>
      </c>
      <c r="W431" s="9" t="s">
        <v>633</v>
      </c>
      <c r="X431" s="42">
        <v>0.20634920634920639</v>
      </c>
      <c r="AA431" s="9" t="s">
        <v>633</v>
      </c>
      <c r="AB431" s="4">
        <v>2730</v>
      </c>
    </row>
    <row r="432" spans="13:28">
      <c r="M432" s="9" t="s">
        <v>634</v>
      </c>
      <c r="N432">
        <v>8</v>
      </c>
      <c r="R432" s="9" t="s">
        <v>634</v>
      </c>
      <c r="S432">
        <v>1</v>
      </c>
      <c r="W432" s="9" t="s">
        <v>634</v>
      </c>
      <c r="X432" s="42">
        <v>0.21875000000000003</v>
      </c>
      <c r="AA432" s="9" t="s">
        <v>634</v>
      </c>
      <c r="AB432" s="4">
        <v>686.08</v>
      </c>
    </row>
    <row r="433" spans="13:28">
      <c r="M433" s="9" t="s">
        <v>635</v>
      </c>
      <c r="N433">
        <v>15</v>
      </c>
      <c r="R433" s="9" t="s">
        <v>635</v>
      </c>
      <c r="S433">
        <v>1</v>
      </c>
      <c r="W433" s="9" t="s">
        <v>635</v>
      </c>
      <c r="X433" s="42">
        <v>7.4074074074074056E-2</v>
      </c>
      <c r="AA433" s="9" t="s">
        <v>635</v>
      </c>
      <c r="AB433" s="4">
        <v>638.25</v>
      </c>
    </row>
    <row r="434" spans="13:28">
      <c r="M434" s="9" t="s">
        <v>636</v>
      </c>
      <c r="N434">
        <v>9</v>
      </c>
      <c r="R434" s="9" t="s">
        <v>636</v>
      </c>
      <c r="S434">
        <v>1</v>
      </c>
      <c r="W434" s="9" t="s">
        <v>636</v>
      </c>
      <c r="X434" s="42">
        <v>0.11504424778761062</v>
      </c>
      <c r="AA434" s="9" t="s">
        <v>636</v>
      </c>
      <c r="AB434" s="4">
        <v>1400.49</v>
      </c>
    </row>
    <row r="435" spans="13:28">
      <c r="M435" s="9" t="s">
        <v>637</v>
      </c>
      <c r="N435">
        <v>5</v>
      </c>
      <c r="R435" s="9" t="s">
        <v>637</v>
      </c>
      <c r="S435">
        <v>1</v>
      </c>
      <c r="W435" s="9" t="s">
        <v>637</v>
      </c>
      <c r="X435" s="42">
        <v>0.14529914529914537</v>
      </c>
      <c r="AA435" s="9" t="s">
        <v>637</v>
      </c>
      <c r="AB435" s="4">
        <v>212.75</v>
      </c>
    </row>
    <row r="436" spans="13:28">
      <c r="M436" s="9" t="s">
        <v>638</v>
      </c>
      <c r="N436">
        <v>6</v>
      </c>
      <c r="R436" s="9" t="s">
        <v>638</v>
      </c>
      <c r="S436">
        <v>1</v>
      </c>
      <c r="W436" s="9" t="s">
        <v>638</v>
      </c>
      <c r="X436" s="42">
        <v>0.21875000000000006</v>
      </c>
      <c r="AA436" s="9" t="s">
        <v>638</v>
      </c>
      <c r="AB436" s="4">
        <v>513</v>
      </c>
    </row>
    <row r="437" spans="13:28">
      <c r="M437" s="9" t="s">
        <v>639</v>
      </c>
      <c r="N437">
        <v>5</v>
      </c>
      <c r="R437" s="9" t="s">
        <v>639</v>
      </c>
      <c r="S437">
        <v>1</v>
      </c>
      <c r="W437" s="9" t="s">
        <v>639</v>
      </c>
      <c r="X437" s="42">
        <v>0.13043478260869559</v>
      </c>
      <c r="AA437" s="9" t="s">
        <v>639</v>
      </c>
      <c r="AB437" s="4">
        <v>41.65</v>
      </c>
    </row>
    <row r="438" spans="13:28">
      <c r="M438" s="9" t="s">
        <v>640</v>
      </c>
      <c r="N438">
        <v>6</v>
      </c>
      <c r="R438" s="9" t="s">
        <v>640</v>
      </c>
      <c r="S438">
        <v>1</v>
      </c>
      <c r="W438" s="9" t="s">
        <v>640</v>
      </c>
      <c r="X438" s="42">
        <v>0.2857142857142857</v>
      </c>
      <c r="AA438" s="9" t="s">
        <v>640</v>
      </c>
      <c r="AB438" s="4">
        <v>498.48</v>
      </c>
    </row>
    <row r="439" spans="13:28">
      <c r="M439" s="9" t="s">
        <v>641</v>
      </c>
      <c r="N439">
        <v>13</v>
      </c>
      <c r="R439" s="9" t="s">
        <v>641</v>
      </c>
      <c r="S439">
        <v>1</v>
      </c>
      <c r="W439" s="9" t="s">
        <v>641</v>
      </c>
      <c r="X439" s="42">
        <v>0.13043478260869559</v>
      </c>
      <c r="AA439" s="9" t="s">
        <v>641</v>
      </c>
      <c r="AB439" s="4">
        <v>204.36</v>
      </c>
    </row>
    <row r="440" spans="13:28">
      <c r="M440" s="9" t="s">
        <v>642</v>
      </c>
      <c r="N440">
        <v>1</v>
      </c>
      <c r="R440" s="9" t="s">
        <v>642</v>
      </c>
      <c r="S440">
        <v>1</v>
      </c>
      <c r="W440" s="9" t="s">
        <v>642</v>
      </c>
      <c r="X440" s="42">
        <v>0.14529914529914539</v>
      </c>
      <c r="AA440" s="9" t="s">
        <v>642</v>
      </c>
      <c r="AB440" s="4">
        <v>142.80000000000001</v>
      </c>
    </row>
    <row r="441" spans="13:28">
      <c r="M441" s="9" t="s">
        <v>643</v>
      </c>
      <c r="N441">
        <v>12</v>
      </c>
      <c r="R441" s="9" t="s">
        <v>643</v>
      </c>
      <c r="S441">
        <v>1</v>
      </c>
      <c r="W441" s="9" t="s">
        <v>643</v>
      </c>
      <c r="X441" s="42">
        <v>0.1596638655462185</v>
      </c>
      <c r="AA441" s="9" t="s">
        <v>643</v>
      </c>
      <c r="AB441" s="4">
        <v>1867.32</v>
      </c>
    </row>
    <row r="442" spans="13:28">
      <c r="M442" s="9" t="s">
        <v>644</v>
      </c>
      <c r="N442">
        <v>3</v>
      </c>
      <c r="R442" s="9" t="s">
        <v>644</v>
      </c>
      <c r="S442">
        <v>1</v>
      </c>
      <c r="W442" s="9" t="s">
        <v>644</v>
      </c>
      <c r="X442" s="42">
        <v>0.19354838709677416</v>
      </c>
      <c r="AA442" s="9" t="s">
        <v>644</v>
      </c>
      <c r="AB442" s="4">
        <v>242.82</v>
      </c>
    </row>
    <row r="443" spans="13:28">
      <c r="M443" s="9" t="s">
        <v>645</v>
      </c>
      <c r="N443">
        <v>9</v>
      </c>
      <c r="R443" s="9" t="s">
        <v>645</v>
      </c>
      <c r="S443">
        <v>1</v>
      </c>
      <c r="W443" s="9" t="s">
        <v>645</v>
      </c>
      <c r="X443" s="42">
        <v>0.12280701754385964</v>
      </c>
      <c r="AA443" s="9" t="s">
        <v>645</v>
      </c>
      <c r="AB443" s="4">
        <v>1564.92</v>
      </c>
    </row>
    <row r="444" spans="13:28">
      <c r="M444" s="9" t="s">
        <v>646</v>
      </c>
      <c r="N444">
        <v>15</v>
      </c>
      <c r="R444" s="9" t="s">
        <v>646</v>
      </c>
      <c r="S444">
        <v>1</v>
      </c>
      <c r="W444" s="9" t="s">
        <v>646</v>
      </c>
      <c r="X444" s="42">
        <v>0.23664122137404581</v>
      </c>
      <c r="AA444" s="9" t="s">
        <v>646</v>
      </c>
      <c r="AB444" s="4">
        <v>100.5</v>
      </c>
    </row>
    <row r="445" spans="13:28">
      <c r="M445" s="9" t="s">
        <v>647</v>
      </c>
      <c r="N445">
        <v>4</v>
      </c>
      <c r="R445" s="9" t="s">
        <v>647</v>
      </c>
      <c r="S445">
        <v>1</v>
      </c>
      <c r="W445" s="9" t="s">
        <v>647</v>
      </c>
      <c r="X445" s="42">
        <v>0.26470588235294124</v>
      </c>
      <c r="AA445" s="9" t="s">
        <v>647</v>
      </c>
      <c r="AB445" s="4">
        <v>319.68</v>
      </c>
    </row>
    <row r="446" spans="13:28">
      <c r="M446" s="9" t="s">
        <v>648</v>
      </c>
      <c r="N446">
        <v>3</v>
      </c>
      <c r="R446" s="9" t="s">
        <v>648</v>
      </c>
      <c r="S446">
        <v>1</v>
      </c>
      <c r="W446" s="9" t="s">
        <v>648</v>
      </c>
      <c r="X446" s="42">
        <v>0.14529914529914539</v>
      </c>
      <c r="AA446" s="9" t="s">
        <v>648</v>
      </c>
      <c r="AB446" s="4">
        <v>159.33000000000001</v>
      </c>
    </row>
    <row r="447" spans="13:28">
      <c r="M447" s="9" t="s">
        <v>649</v>
      </c>
      <c r="N447">
        <v>15</v>
      </c>
      <c r="R447" s="9" t="s">
        <v>649</v>
      </c>
      <c r="S447">
        <v>1</v>
      </c>
      <c r="W447" s="9" t="s">
        <v>649</v>
      </c>
      <c r="X447" s="42">
        <v>0.12280701754385963</v>
      </c>
      <c r="AA447" s="9" t="s">
        <v>649</v>
      </c>
      <c r="AB447" s="4">
        <v>1286.4000000000001</v>
      </c>
    </row>
    <row r="448" spans="13:28">
      <c r="M448" s="9" t="s">
        <v>650</v>
      </c>
      <c r="N448">
        <v>14</v>
      </c>
      <c r="R448" s="9" t="s">
        <v>650</v>
      </c>
      <c r="S448">
        <v>1</v>
      </c>
      <c r="W448" s="9" t="s">
        <v>650</v>
      </c>
      <c r="X448" s="42">
        <v>0.20634920634920631</v>
      </c>
      <c r="AA448" s="9" t="s">
        <v>650</v>
      </c>
      <c r="AB448" s="4">
        <v>345.24</v>
      </c>
    </row>
    <row r="449" spans="13:28">
      <c r="M449" s="9" t="s">
        <v>651</v>
      </c>
      <c r="N449">
        <v>8</v>
      </c>
      <c r="R449" s="9" t="s">
        <v>651</v>
      </c>
      <c r="S449">
        <v>1</v>
      </c>
      <c r="W449" s="9" t="s">
        <v>651</v>
      </c>
      <c r="X449" s="42">
        <v>0.2537313432835821</v>
      </c>
      <c r="AA449" s="9" t="s">
        <v>651</v>
      </c>
      <c r="AB449" s="4">
        <v>957.6</v>
      </c>
    </row>
    <row r="450" spans="13:28">
      <c r="M450" s="9" t="s">
        <v>652</v>
      </c>
      <c r="N450">
        <v>10</v>
      </c>
      <c r="R450" s="9" t="s">
        <v>652</v>
      </c>
      <c r="S450">
        <v>1</v>
      </c>
      <c r="W450" s="9" t="s">
        <v>652</v>
      </c>
      <c r="X450" s="42">
        <v>0.1150442477876106</v>
      </c>
      <c r="AA450" s="9" t="s">
        <v>652</v>
      </c>
      <c r="AB450" s="4">
        <v>1038.8</v>
      </c>
    </row>
    <row r="451" spans="13:28">
      <c r="M451" s="9" t="s">
        <v>653</v>
      </c>
      <c r="N451">
        <v>6</v>
      </c>
      <c r="R451" s="9" t="s">
        <v>653</v>
      </c>
      <c r="S451">
        <v>1</v>
      </c>
      <c r="W451" s="9" t="s">
        <v>653</v>
      </c>
      <c r="X451" s="42">
        <v>9.9099099099099114E-2</v>
      </c>
      <c r="AA451" s="9" t="s">
        <v>653</v>
      </c>
      <c r="AB451" s="4">
        <v>718.2</v>
      </c>
    </row>
    <row r="452" spans="13:28">
      <c r="M452" s="9" t="s">
        <v>654</v>
      </c>
      <c r="N452">
        <v>14</v>
      </c>
      <c r="R452" s="9" t="s">
        <v>654</v>
      </c>
      <c r="S452">
        <v>1</v>
      </c>
      <c r="W452" s="9" t="s">
        <v>654</v>
      </c>
      <c r="X452" s="42">
        <v>0.21875000000000006</v>
      </c>
      <c r="AA452" s="9" t="s">
        <v>654</v>
      </c>
      <c r="AB452" s="4">
        <v>688.94</v>
      </c>
    </row>
    <row r="453" spans="13:28">
      <c r="M453" s="9" t="s">
        <v>655</v>
      </c>
      <c r="N453">
        <v>5</v>
      </c>
      <c r="R453" s="9" t="s">
        <v>655</v>
      </c>
      <c r="S453">
        <v>1</v>
      </c>
      <c r="W453" s="9" t="s">
        <v>655</v>
      </c>
      <c r="X453" s="42">
        <v>0.27007299270072993</v>
      </c>
      <c r="AA453" s="9" t="s">
        <v>655</v>
      </c>
      <c r="AB453" s="4">
        <v>123.3</v>
      </c>
    </row>
    <row r="454" spans="13:28">
      <c r="M454" s="9" t="s">
        <v>656</v>
      </c>
      <c r="N454">
        <v>12</v>
      </c>
      <c r="R454" s="9" t="s">
        <v>656</v>
      </c>
      <c r="S454">
        <v>1</v>
      </c>
      <c r="W454" s="9" t="s">
        <v>656</v>
      </c>
      <c r="X454" s="42">
        <v>0.20634920634920637</v>
      </c>
      <c r="AA454" s="9" t="s">
        <v>656</v>
      </c>
      <c r="AB454" s="4">
        <v>996.96</v>
      </c>
    </row>
    <row r="455" spans="13:28">
      <c r="M455" s="9" t="s">
        <v>657</v>
      </c>
      <c r="N455">
        <v>12</v>
      </c>
      <c r="R455" s="9" t="s">
        <v>657</v>
      </c>
      <c r="S455">
        <v>1</v>
      </c>
      <c r="W455" s="9" t="s">
        <v>657</v>
      </c>
      <c r="X455" s="42">
        <v>5.660377358490562E-2</v>
      </c>
      <c r="AA455" s="9" t="s">
        <v>657</v>
      </c>
      <c r="AB455" s="4">
        <v>1130.04</v>
      </c>
    </row>
    <row r="456" spans="13:28">
      <c r="M456" s="9" t="s">
        <v>658</v>
      </c>
      <c r="N456">
        <v>14</v>
      </c>
      <c r="R456" s="9" t="s">
        <v>658</v>
      </c>
      <c r="S456">
        <v>1</v>
      </c>
      <c r="W456" s="9" t="s">
        <v>658</v>
      </c>
      <c r="X456" s="42">
        <v>0.20634920634920637</v>
      </c>
      <c r="AA456" s="9" t="s">
        <v>658</v>
      </c>
      <c r="AB456" s="4">
        <v>1644.72</v>
      </c>
    </row>
    <row r="457" spans="13:28">
      <c r="M457" s="9" t="s">
        <v>659</v>
      </c>
      <c r="N457">
        <v>4</v>
      </c>
      <c r="R457" s="9" t="s">
        <v>659</v>
      </c>
      <c r="S457">
        <v>1</v>
      </c>
      <c r="W457" s="9" t="s">
        <v>659</v>
      </c>
      <c r="X457" s="42">
        <v>0.27007299270072993</v>
      </c>
      <c r="AA457" s="9" t="s">
        <v>659</v>
      </c>
      <c r="AB457" s="4">
        <v>385.2</v>
      </c>
    </row>
    <row r="458" spans="13:28">
      <c r="M458" s="9" t="s">
        <v>660</v>
      </c>
      <c r="N458">
        <v>3</v>
      </c>
      <c r="R458" s="9" t="s">
        <v>660</v>
      </c>
      <c r="S458">
        <v>1</v>
      </c>
      <c r="W458" s="9" t="s">
        <v>660</v>
      </c>
      <c r="X458" s="42">
        <v>0.19354838709677416</v>
      </c>
      <c r="AA458" s="9" t="s">
        <v>660</v>
      </c>
      <c r="AB458" s="4">
        <v>239.76</v>
      </c>
    </row>
    <row r="459" spans="13:28">
      <c r="M459" s="9" t="s">
        <v>661</v>
      </c>
      <c r="N459">
        <v>9</v>
      </c>
      <c r="R459" s="9" t="s">
        <v>661</v>
      </c>
      <c r="S459">
        <v>1</v>
      </c>
      <c r="W459" s="9" t="s">
        <v>661</v>
      </c>
      <c r="X459" s="42">
        <v>0.24812030075187969</v>
      </c>
      <c r="AA459" s="9" t="s">
        <v>661</v>
      </c>
      <c r="AB459" s="4">
        <v>738.72</v>
      </c>
    </row>
    <row r="460" spans="13:28">
      <c r="M460" s="9" t="s">
        <v>662</v>
      </c>
      <c r="N460">
        <v>13</v>
      </c>
      <c r="R460" s="9" t="s">
        <v>662</v>
      </c>
      <c r="S460">
        <v>1</v>
      </c>
      <c r="W460" s="9" t="s">
        <v>662</v>
      </c>
      <c r="X460" s="42">
        <v>0.22480620155038764</v>
      </c>
      <c r="AA460" s="9" t="s">
        <v>662</v>
      </c>
      <c r="AB460" s="4">
        <v>757.9</v>
      </c>
    </row>
    <row r="461" spans="13:28">
      <c r="M461" s="9" t="s">
        <v>663</v>
      </c>
      <c r="N461">
        <v>5</v>
      </c>
      <c r="R461" s="9" t="s">
        <v>663</v>
      </c>
      <c r="S461">
        <v>1</v>
      </c>
      <c r="W461" s="9" t="s">
        <v>663</v>
      </c>
      <c r="X461" s="42">
        <v>0.24242424242424246</v>
      </c>
      <c r="AA461" s="9" t="s">
        <v>663</v>
      </c>
      <c r="AB461" s="4">
        <v>242</v>
      </c>
    </row>
    <row r="462" spans="13:28">
      <c r="M462" s="9" t="s">
        <v>664</v>
      </c>
      <c r="N462">
        <v>15</v>
      </c>
      <c r="R462" s="9" t="s">
        <v>664</v>
      </c>
      <c r="S462">
        <v>1</v>
      </c>
      <c r="W462" s="9" t="s">
        <v>664</v>
      </c>
      <c r="X462" s="42">
        <v>0.24242424242424243</v>
      </c>
      <c r="AA462" s="9" t="s">
        <v>664</v>
      </c>
      <c r="AB462" s="4">
        <v>715.95</v>
      </c>
    </row>
    <row r="463" spans="13:28">
      <c r="M463" s="9" t="s">
        <v>665</v>
      </c>
      <c r="N463">
        <v>1</v>
      </c>
      <c r="R463" s="9" t="s">
        <v>665</v>
      </c>
      <c r="S463">
        <v>1</v>
      </c>
      <c r="W463" s="9" t="s">
        <v>665</v>
      </c>
      <c r="X463" s="42">
        <v>9.9099099099099128E-2</v>
      </c>
      <c r="AA463" s="9" t="s">
        <v>665</v>
      </c>
      <c r="AB463" s="4">
        <v>6.7</v>
      </c>
    </row>
    <row r="464" spans="13:28">
      <c r="M464" s="9" t="s">
        <v>666</v>
      </c>
      <c r="N464">
        <v>14</v>
      </c>
      <c r="R464" s="9" t="s">
        <v>666</v>
      </c>
      <c r="S464">
        <v>1</v>
      </c>
      <c r="W464" s="9" t="s">
        <v>666</v>
      </c>
      <c r="X464" s="42">
        <v>6.5420560747663517E-2</v>
      </c>
      <c r="AA464" s="9" t="s">
        <v>666</v>
      </c>
      <c r="AB464" s="4">
        <v>1118.8800000000001</v>
      </c>
    </row>
    <row r="465" spans="13:28">
      <c r="M465" s="9" t="s">
        <v>667</v>
      </c>
      <c r="N465">
        <v>9</v>
      </c>
      <c r="R465" s="9" t="s">
        <v>667</v>
      </c>
      <c r="S465">
        <v>1</v>
      </c>
      <c r="W465" s="9" t="s">
        <v>667</v>
      </c>
      <c r="X465" s="42">
        <v>7.4074074074074056E-2</v>
      </c>
      <c r="AA465" s="9" t="s">
        <v>667</v>
      </c>
      <c r="AB465" s="4">
        <v>1890</v>
      </c>
    </row>
    <row r="466" spans="13:28">
      <c r="M466" s="9" t="s">
        <v>668</v>
      </c>
      <c r="N466">
        <v>12</v>
      </c>
      <c r="R466" s="9" t="s">
        <v>668</v>
      </c>
      <c r="S466">
        <v>1</v>
      </c>
      <c r="W466" s="9" t="s">
        <v>668</v>
      </c>
      <c r="X466" s="42">
        <v>5.6603773584905613E-2</v>
      </c>
      <c r="AA466" s="9" t="s">
        <v>668</v>
      </c>
      <c r="AB466" s="4">
        <v>984.96</v>
      </c>
    </row>
    <row r="467" spans="13:28">
      <c r="M467" s="9" t="s">
        <v>669</v>
      </c>
      <c r="N467">
        <v>10</v>
      </c>
      <c r="R467" s="9" t="s">
        <v>669</v>
      </c>
      <c r="S467">
        <v>1</v>
      </c>
      <c r="W467" s="9" t="s">
        <v>669</v>
      </c>
      <c r="X467" s="42">
        <v>9.0909090909090884E-2</v>
      </c>
      <c r="AA467" s="9" t="s">
        <v>669</v>
      </c>
      <c r="AB467" s="4">
        <v>946.2</v>
      </c>
    </row>
    <row r="468" spans="13:28">
      <c r="M468" s="9" t="s">
        <v>670</v>
      </c>
      <c r="N468">
        <v>15</v>
      </c>
      <c r="R468" s="9" t="s">
        <v>670</v>
      </c>
      <c r="S468">
        <v>1</v>
      </c>
      <c r="W468" s="9" t="s">
        <v>670</v>
      </c>
      <c r="X468" s="42">
        <v>9.9099099099099031E-2</v>
      </c>
      <c r="AA468" s="9" t="s">
        <v>670</v>
      </c>
      <c r="AB468" s="4">
        <v>2142</v>
      </c>
    </row>
    <row r="469" spans="13:28">
      <c r="M469" s="9" t="s">
        <v>671</v>
      </c>
      <c r="N469">
        <v>15</v>
      </c>
      <c r="R469" s="9" t="s">
        <v>671</v>
      </c>
      <c r="S469">
        <v>1</v>
      </c>
      <c r="W469" s="9" t="s">
        <v>671</v>
      </c>
      <c r="X469" s="42">
        <v>0.2537313432835821</v>
      </c>
      <c r="AA469" s="9" t="s">
        <v>671</v>
      </c>
      <c r="AB469" s="4">
        <v>1231.2</v>
      </c>
    </row>
    <row r="470" spans="13:28">
      <c r="M470" s="9" t="s">
        <v>672</v>
      </c>
      <c r="N470">
        <v>10</v>
      </c>
      <c r="R470" s="9" t="s">
        <v>672</v>
      </c>
      <c r="S470">
        <v>1</v>
      </c>
      <c r="W470" s="9" t="s">
        <v>672</v>
      </c>
      <c r="X470" s="42">
        <v>9.9099099099099114E-2</v>
      </c>
      <c r="AA470" s="9" t="s">
        <v>672</v>
      </c>
      <c r="AB470" s="4">
        <v>157.19999999999999</v>
      </c>
    </row>
    <row r="471" spans="13:28">
      <c r="M471" s="9" t="s">
        <v>673</v>
      </c>
      <c r="N471">
        <v>3</v>
      </c>
      <c r="R471" s="9" t="s">
        <v>673</v>
      </c>
      <c r="S471">
        <v>1</v>
      </c>
      <c r="W471" s="9" t="s">
        <v>673</v>
      </c>
      <c r="X471" s="42">
        <v>7.4074074074074056E-2</v>
      </c>
      <c r="AA471" s="9" t="s">
        <v>673</v>
      </c>
      <c r="AB471" s="4">
        <v>288.89999999999998</v>
      </c>
    </row>
    <row r="472" spans="13:28">
      <c r="M472" s="9" t="s">
        <v>674</v>
      </c>
      <c r="N472">
        <v>14</v>
      </c>
      <c r="R472" s="9" t="s">
        <v>674</v>
      </c>
      <c r="S472">
        <v>1</v>
      </c>
      <c r="W472" s="9" t="s">
        <v>674</v>
      </c>
      <c r="X472" s="42">
        <v>0.2857142857142857</v>
      </c>
      <c r="AA472" s="9" t="s">
        <v>674</v>
      </c>
      <c r="AB472" s="4">
        <v>2197.44</v>
      </c>
    </row>
    <row r="473" spans="13:28">
      <c r="M473" s="9" t="s">
        <v>675</v>
      </c>
      <c r="N473">
        <v>3</v>
      </c>
      <c r="R473" s="9" t="s">
        <v>675</v>
      </c>
      <c r="S473">
        <v>1</v>
      </c>
      <c r="W473" s="9" t="s">
        <v>675</v>
      </c>
      <c r="X473" s="42">
        <v>0.1228070175438597</v>
      </c>
      <c r="AA473" s="9" t="s">
        <v>675</v>
      </c>
      <c r="AB473" s="4">
        <v>486</v>
      </c>
    </row>
    <row r="474" spans="13:28">
      <c r="M474" s="9" t="s">
        <v>676</v>
      </c>
      <c r="N474">
        <v>8</v>
      </c>
      <c r="R474" s="9" t="s">
        <v>676</v>
      </c>
      <c r="S474">
        <v>1</v>
      </c>
      <c r="W474" s="9" t="s">
        <v>676</v>
      </c>
      <c r="X474" s="42">
        <v>0.26470588235294129</v>
      </c>
      <c r="AA474" s="9" t="s">
        <v>676</v>
      </c>
      <c r="AB474" s="4">
        <v>639.36</v>
      </c>
    </row>
    <row r="475" spans="13:28">
      <c r="M475" s="9" t="s">
        <v>677</v>
      </c>
      <c r="N475">
        <v>15</v>
      </c>
      <c r="R475" s="9" t="s">
        <v>677</v>
      </c>
      <c r="S475">
        <v>1</v>
      </c>
      <c r="W475" s="9" t="s">
        <v>677</v>
      </c>
      <c r="X475" s="42">
        <v>7.4074074074074056E-2</v>
      </c>
      <c r="AA475" s="9" t="s">
        <v>677</v>
      </c>
      <c r="AB475" s="4">
        <v>1412.55</v>
      </c>
    </row>
    <row r="476" spans="13:28">
      <c r="M476" s="9" t="s">
        <v>678</v>
      </c>
      <c r="N476">
        <v>15</v>
      </c>
      <c r="R476" s="9" t="s">
        <v>678</v>
      </c>
      <c r="S476">
        <v>1</v>
      </c>
      <c r="W476" s="9" t="s">
        <v>678</v>
      </c>
      <c r="X476" s="42">
        <v>0.23664122137404583</v>
      </c>
      <c r="AA476" s="9" t="s">
        <v>678</v>
      </c>
      <c r="AB476" s="4">
        <v>235.8</v>
      </c>
    </row>
    <row r="477" spans="13:28">
      <c r="M477" s="9" t="s">
        <v>679</v>
      </c>
      <c r="N477">
        <v>15</v>
      </c>
      <c r="R477" s="9" t="s">
        <v>679</v>
      </c>
      <c r="S477">
        <v>1</v>
      </c>
      <c r="W477" s="9" t="s">
        <v>679</v>
      </c>
      <c r="X477" s="42">
        <v>6.5420560747663531E-2</v>
      </c>
      <c r="AA477" s="9" t="s">
        <v>679</v>
      </c>
      <c r="AB477" s="4">
        <v>3019.2</v>
      </c>
    </row>
    <row r="478" spans="13:28">
      <c r="M478" s="9" t="s">
        <v>680</v>
      </c>
      <c r="N478">
        <v>5</v>
      </c>
      <c r="R478" s="9" t="s">
        <v>680</v>
      </c>
      <c r="S478">
        <v>1</v>
      </c>
      <c r="W478" s="9" t="s">
        <v>680</v>
      </c>
      <c r="X478" s="42">
        <v>8.2568807339449588E-2</v>
      </c>
      <c r="AA478" s="9" t="s">
        <v>680</v>
      </c>
      <c r="AB478" s="4">
        <v>33.5</v>
      </c>
    </row>
    <row r="479" spans="13:28">
      <c r="M479" s="9" t="s">
        <v>681</v>
      </c>
      <c r="N479">
        <v>11</v>
      </c>
      <c r="R479" s="9" t="s">
        <v>681</v>
      </c>
      <c r="S479">
        <v>1</v>
      </c>
      <c r="W479" s="9" t="s">
        <v>681</v>
      </c>
      <c r="X479" s="42">
        <v>0.25925925925925924</v>
      </c>
      <c r="AA479" s="9" t="s">
        <v>681</v>
      </c>
      <c r="AB479" s="4">
        <v>838.75</v>
      </c>
    </row>
    <row r="480" spans="13:28">
      <c r="M480" s="9" t="s">
        <v>682</v>
      </c>
      <c r="N480">
        <v>10</v>
      </c>
      <c r="R480" s="9" t="s">
        <v>682</v>
      </c>
      <c r="S480">
        <v>1</v>
      </c>
      <c r="W480" s="9" t="s">
        <v>682</v>
      </c>
      <c r="X480" s="42">
        <v>9.9099099099099114E-2</v>
      </c>
      <c r="AA480" s="9" t="s">
        <v>682</v>
      </c>
      <c r="AB480" s="4">
        <v>946.2</v>
      </c>
    </row>
    <row r="481" spans="13:28">
      <c r="M481" s="9" t="s">
        <v>683</v>
      </c>
      <c r="N481">
        <v>15</v>
      </c>
      <c r="R481" s="9" t="s">
        <v>683</v>
      </c>
      <c r="S481">
        <v>1</v>
      </c>
      <c r="W481" s="9" t="s">
        <v>683</v>
      </c>
      <c r="X481" s="42">
        <v>0.22480620155038761</v>
      </c>
      <c r="AA481" s="9" t="s">
        <v>683</v>
      </c>
      <c r="AB481" s="4">
        <v>3150</v>
      </c>
    </row>
    <row r="482" spans="13:28">
      <c r="M482" s="9" t="s">
        <v>684</v>
      </c>
      <c r="N482">
        <v>13</v>
      </c>
      <c r="R482" s="9" t="s">
        <v>684</v>
      </c>
      <c r="S482">
        <v>1</v>
      </c>
      <c r="W482" s="9" t="s">
        <v>684</v>
      </c>
      <c r="X482" s="42">
        <v>0.23664122137404583</v>
      </c>
      <c r="AA482" s="9" t="s">
        <v>684</v>
      </c>
      <c r="AB482" s="4">
        <v>204.36</v>
      </c>
    </row>
    <row r="483" spans="13:28">
      <c r="M483" s="9" t="s">
        <v>685</v>
      </c>
      <c r="N483">
        <v>13</v>
      </c>
      <c r="R483" s="9" t="s">
        <v>685</v>
      </c>
      <c r="S483">
        <v>1</v>
      </c>
      <c r="W483" s="9" t="s">
        <v>685</v>
      </c>
      <c r="X483" s="42">
        <v>0.26470588235294124</v>
      </c>
      <c r="AA483" s="9" t="s">
        <v>685</v>
      </c>
      <c r="AB483" s="4">
        <v>2106</v>
      </c>
    </row>
    <row r="484" spans="13:28">
      <c r="M484" s="9" t="s">
        <v>686</v>
      </c>
      <c r="N484">
        <v>13</v>
      </c>
      <c r="R484" s="9" t="s">
        <v>686</v>
      </c>
      <c r="S484">
        <v>1</v>
      </c>
      <c r="W484" s="9" t="s">
        <v>686</v>
      </c>
      <c r="X484" s="42">
        <v>0.2537313432835821</v>
      </c>
      <c r="AA484" s="9" t="s">
        <v>686</v>
      </c>
      <c r="AB484" s="4">
        <v>1080.04</v>
      </c>
    </row>
    <row r="485" spans="13:28">
      <c r="M485" s="9" t="s">
        <v>687</v>
      </c>
      <c r="N485">
        <v>13</v>
      </c>
      <c r="R485" s="9" t="s">
        <v>687</v>
      </c>
      <c r="S485">
        <v>1</v>
      </c>
      <c r="W485" s="9" t="s">
        <v>687</v>
      </c>
      <c r="X485" s="42">
        <v>0.2</v>
      </c>
      <c r="AA485" s="9" t="s">
        <v>687</v>
      </c>
      <c r="AB485" s="4">
        <v>1497.6</v>
      </c>
    </row>
    <row r="486" spans="13:28">
      <c r="M486" s="9" t="s">
        <v>688</v>
      </c>
      <c r="N486">
        <v>10</v>
      </c>
      <c r="R486" s="9" t="s">
        <v>688</v>
      </c>
      <c r="S486">
        <v>1</v>
      </c>
      <c r="W486" s="9" t="s">
        <v>688</v>
      </c>
      <c r="X486" s="42">
        <v>0.2857142857142857</v>
      </c>
      <c r="AA486" s="9" t="s">
        <v>688</v>
      </c>
      <c r="AB486" s="4">
        <v>2100</v>
      </c>
    </row>
    <row r="487" spans="13:28">
      <c r="M487" s="9" t="s">
        <v>689</v>
      </c>
      <c r="N487">
        <v>11</v>
      </c>
      <c r="R487" s="9" t="s">
        <v>689</v>
      </c>
      <c r="S487">
        <v>1</v>
      </c>
      <c r="W487" s="9" t="s">
        <v>689</v>
      </c>
      <c r="X487" s="42">
        <v>0.1228070175438597</v>
      </c>
      <c r="AA487" s="9" t="s">
        <v>689</v>
      </c>
      <c r="AB487" s="4">
        <v>1059.3</v>
      </c>
    </row>
    <row r="488" spans="13:28">
      <c r="M488" s="9" t="s">
        <v>690</v>
      </c>
      <c r="N488">
        <v>8</v>
      </c>
      <c r="R488" s="9" t="s">
        <v>690</v>
      </c>
      <c r="S488">
        <v>1</v>
      </c>
      <c r="W488" s="9" t="s">
        <v>690</v>
      </c>
      <c r="X488" s="42">
        <v>0.23664122137404581</v>
      </c>
      <c r="AA488" s="9" t="s">
        <v>690</v>
      </c>
      <c r="AB488" s="4">
        <v>456.96</v>
      </c>
    </row>
    <row r="489" spans="13:28">
      <c r="M489" s="9" t="s">
        <v>691</v>
      </c>
      <c r="N489">
        <v>7</v>
      </c>
      <c r="R489" s="9" t="s">
        <v>691</v>
      </c>
      <c r="S489">
        <v>1</v>
      </c>
      <c r="W489" s="9" t="s">
        <v>691</v>
      </c>
      <c r="X489" s="42">
        <v>0.19354838709677416</v>
      </c>
      <c r="AA489" s="9" t="s">
        <v>691</v>
      </c>
      <c r="AB489" s="4">
        <v>344.47</v>
      </c>
    </row>
    <row r="490" spans="13:28">
      <c r="M490" s="9" t="s">
        <v>692</v>
      </c>
      <c r="N490">
        <v>10</v>
      </c>
      <c r="R490" s="9" t="s">
        <v>692</v>
      </c>
      <c r="S490">
        <v>1</v>
      </c>
      <c r="W490" s="9" t="s">
        <v>692</v>
      </c>
      <c r="X490" s="42">
        <v>0.25925925925925924</v>
      </c>
      <c r="AA490" s="9" t="s">
        <v>692</v>
      </c>
      <c r="AB490" s="4">
        <v>571.20000000000005</v>
      </c>
    </row>
    <row r="491" spans="13:28">
      <c r="M491" s="9" t="s">
        <v>693</v>
      </c>
      <c r="N491">
        <v>1</v>
      </c>
      <c r="R491" s="9" t="s">
        <v>693</v>
      </c>
      <c r="S491">
        <v>1</v>
      </c>
      <c r="W491" s="9" t="s">
        <v>693</v>
      </c>
      <c r="X491" s="42">
        <v>0.21875000000000003</v>
      </c>
      <c r="AA491" s="9" t="s">
        <v>693</v>
      </c>
      <c r="AB491" s="4">
        <v>142.80000000000001</v>
      </c>
    </row>
    <row r="492" spans="13:28">
      <c r="M492" s="9" t="s">
        <v>694</v>
      </c>
      <c r="N492">
        <v>14</v>
      </c>
      <c r="R492" s="9" t="s">
        <v>694</v>
      </c>
      <c r="S492">
        <v>1</v>
      </c>
      <c r="W492" s="9" t="s">
        <v>694</v>
      </c>
      <c r="X492" s="42">
        <v>6.5420560747663531E-2</v>
      </c>
      <c r="AA492" s="9" t="s">
        <v>694</v>
      </c>
      <c r="AB492" s="4">
        <v>1318.38</v>
      </c>
    </row>
    <row r="493" spans="13:28">
      <c r="M493" s="9" t="s">
        <v>695</v>
      </c>
      <c r="N493">
        <v>8</v>
      </c>
      <c r="R493" s="9" t="s">
        <v>695</v>
      </c>
      <c r="S493">
        <v>1</v>
      </c>
      <c r="W493" s="9" t="s">
        <v>695</v>
      </c>
      <c r="X493" s="42">
        <v>0.2857142857142857</v>
      </c>
      <c r="AA493" s="9" t="s">
        <v>695</v>
      </c>
      <c r="AB493" s="4">
        <v>1254.24</v>
      </c>
    </row>
    <row r="494" spans="13:28">
      <c r="M494" s="9" t="s">
        <v>696</v>
      </c>
      <c r="N494">
        <v>8</v>
      </c>
      <c r="R494" s="9" t="s">
        <v>696</v>
      </c>
      <c r="S494">
        <v>1</v>
      </c>
      <c r="W494" s="9" t="s">
        <v>696</v>
      </c>
      <c r="X494" s="42">
        <v>0.15966386554621845</v>
      </c>
      <c r="AA494" s="9" t="s">
        <v>696</v>
      </c>
      <c r="AB494" s="4">
        <v>466.4</v>
      </c>
    </row>
    <row r="495" spans="13:28">
      <c r="M495" s="9" t="s">
        <v>697</v>
      </c>
      <c r="N495">
        <v>6</v>
      </c>
      <c r="R495" s="9" t="s">
        <v>697</v>
      </c>
      <c r="S495">
        <v>1</v>
      </c>
      <c r="W495" s="9" t="s">
        <v>697</v>
      </c>
      <c r="X495" s="42">
        <v>0.24812030075187969</v>
      </c>
      <c r="AA495" s="9" t="s">
        <v>697</v>
      </c>
      <c r="AB495" s="4">
        <v>457.5</v>
      </c>
    </row>
    <row r="496" spans="13:28">
      <c r="M496" s="9" t="s">
        <v>698</v>
      </c>
      <c r="N496">
        <v>12</v>
      </c>
      <c r="R496" s="9" t="s">
        <v>698</v>
      </c>
      <c r="S496">
        <v>1</v>
      </c>
      <c r="W496" s="9" t="s">
        <v>698</v>
      </c>
      <c r="X496" s="42">
        <v>0.15966386554621842</v>
      </c>
      <c r="AA496" s="9" t="s">
        <v>698</v>
      </c>
      <c r="AB496" s="4">
        <v>1155.5999999999999</v>
      </c>
    </row>
    <row r="497" spans="13:28">
      <c r="M497" s="9" t="s">
        <v>699</v>
      </c>
      <c r="N497">
        <v>5</v>
      </c>
      <c r="R497" s="9" t="s">
        <v>699</v>
      </c>
      <c r="S497">
        <v>1</v>
      </c>
      <c r="W497" s="9" t="s">
        <v>699</v>
      </c>
      <c r="X497" s="42">
        <v>0.26470588235294124</v>
      </c>
      <c r="AA497" s="9" t="s">
        <v>699</v>
      </c>
      <c r="AB497" s="4">
        <v>244.2</v>
      </c>
    </row>
    <row r="498" spans="13:28">
      <c r="M498" s="9" t="s">
        <v>700</v>
      </c>
      <c r="N498">
        <v>5</v>
      </c>
      <c r="R498" s="9" t="s">
        <v>700</v>
      </c>
      <c r="S498">
        <v>1</v>
      </c>
      <c r="W498" s="9" t="s">
        <v>700</v>
      </c>
      <c r="X498" s="42">
        <v>0.22480620155038758</v>
      </c>
      <c r="AA498" s="9" t="s">
        <v>700</v>
      </c>
      <c r="AB498" s="4">
        <v>587.4</v>
      </c>
    </row>
    <row r="499" spans="13:28">
      <c r="M499" s="9" t="s">
        <v>701</v>
      </c>
      <c r="N499">
        <v>15</v>
      </c>
      <c r="R499" s="9" t="s">
        <v>701</v>
      </c>
      <c r="S499">
        <v>1</v>
      </c>
      <c r="W499" s="9" t="s">
        <v>701</v>
      </c>
      <c r="X499" s="42">
        <v>0.14529914529914531</v>
      </c>
      <c r="AA499" s="9" t="s">
        <v>701</v>
      </c>
      <c r="AB499" s="4">
        <v>874.5</v>
      </c>
    </row>
    <row r="500" spans="13:28">
      <c r="M500" s="9" t="s">
        <v>702</v>
      </c>
      <c r="N500">
        <v>8</v>
      </c>
      <c r="R500" s="9" t="s">
        <v>702</v>
      </c>
      <c r="S500">
        <v>1</v>
      </c>
      <c r="W500" s="9" t="s">
        <v>702</v>
      </c>
      <c r="X500" s="42">
        <v>5.6603773584905613E-2</v>
      </c>
      <c r="AA500" s="9" t="s">
        <v>702</v>
      </c>
      <c r="AB500" s="4">
        <v>833.28</v>
      </c>
    </row>
    <row r="501" spans="13:28">
      <c r="M501" s="9" t="s">
        <v>703</v>
      </c>
      <c r="N501">
        <v>2</v>
      </c>
      <c r="R501" s="9" t="s">
        <v>703</v>
      </c>
      <c r="S501">
        <v>1</v>
      </c>
      <c r="W501" s="9" t="s">
        <v>703</v>
      </c>
      <c r="X501" s="42">
        <v>0.2</v>
      </c>
      <c r="AA501" s="9" t="s">
        <v>703</v>
      </c>
      <c r="AB501" s="4">
        <v>31.44</v>
      </c>
    </row>
    <row r="502" spans="13:28">
      <c r="M502" s="9" t="s">
        <v>704</v>
      </c>
      <c r="N502">
        <v>5</v>
      </c>
      <c r="R502" s="9" t="s">
        <v>704</v>
      </c>
      <c r="S502">
        <v>1</v>
      </c>
      <c r="W502" s="9" t="s">
        <v>704</v>
      </c>
      <c r="X502" s="42">
        <v>6.5420560747663531E-2</v>
      </c>
      <c r="AA502" s="9" t="s">
        <v>704</v>
      </c>
      <c r="AB502" s="4">
        <v>209.05</v>
      </c>
    </row>
    <row r="503" spans="13:28">
      <c r="M503" s="9" t="s">
        <v>705</v>
      </c>
      <c r="N503">
        <v>10</v>
      </c>
      <c r="R503" s="9" t="s">
        <v>705</v>
      </c>
      <c r="S503">
        <v>1</v>
      </c>
      <c r="W503" s="9" t="s">
        <v>705</v>
      </c>
      <c r="X503" s="42">
        <v>9.9099099099099169E-2</v>
      </c>
      <c r="AA503" s="9" t="s">
        <v>705</v>
      </c>
      <c r="AB503" s="4">
        <v>246.6</v>
      </c>
    </row>
    <row r="504" spans="13:28">
      <c r="M504" s="9" t="s">
        <v>706</v>
      </c>
      <c r="N504">
        <v>15</v>
      </c>
      <c r="R504" s="9" t="s">
        <v>706</v>
      </c>
      <c r="S504">
        <v>1</v>
      </c>
      <c r="W504" s="9" t="s">
        <v>706</v>
      </c>
      <c r="X504" s="42">
        <v>0.24242424242424249</v>
      </c>
      <c r="AA504" s="9" t="s">
        <v>706</v>
      </c>
      <c r="AB504" s="4">
        <v>1231.2</v>
      </c>
    </row>
    <row r="505" spans="13:28">
      <c r="M505" s="9" t="s">
        <v>707</v>
      </c>
      <c r="N505">
        <v>13</v>
      </c>
      <c r="R505" s="9" t="s">
        <v>707</v>
      </c>
      <c r="S505">
        <v>1</v>
      </c>
      <c r="W505" s="9" t="s">
        <v>707</v>
      </c>
      <c r="X505" s="42">
        <v>0.10714285714285711</v>
      </c>
      <c r="AA505" s="9" t="s">
        <v>707</v>
      </c>
      <c r="AB505" s="4">
        <v>216.32</v>
      </c>
    </row>
    <row r="506" spans="13:28">
      <c r="M506" s="9" t="s">
        <v>708</v>
      </c>
      <c r="N506">
        <v>12</v>
      </c>
      <c r="R506" s="9" t="s">
        <v>708</v>
      </c>
      <c r="S506">
        <v>1</v>
      </c>
      <c r="W506" s="9" t="s">
        <v>708</v>
      </c>
      <c r="X506" s="42">
        <v>5.6603773584905613E-2</v>
      </c>
      <c r="AA506" s="9" t="s">
        <v>708</v>
      </c>
      <c r="AB506" s="4">
        <v>959.04</v>
      </c>
    </row>
    <row r="507" spans="13:28">
      <c r="M507" s="9" t="s">
        <v>709</v>
      </c>
      <c r="N507">
        <v>9</v>
      </c>
      <c r="R507" s="9" t="s">
        <v>709</v>
      </c>
      <c r="S507">
        <v>1</v>
      </c>
      <c r="W507" s="9" t="s">
        <v>709</v>
      </c>
      <c r="X507" s="42">
        <v>0.11504424778761067</v>
      </c>
      <c r="AA507" s="9" t="s">
        <v>709</v>
      </c>
      <c r="AB507" s="4">
        <v>1098.72</v>
      </c>
    </row>
    <row r="508" spans="13:28">
      <c r="M508" s="9" t="s">
        <v>710</v>
      </c>
      <c r="N508">
        <v>10</v>
      </c>
      <c r="R508" s="9" t="s">
        <v>710</v>
      </c>
      <c r="S508">
        <v>1</v>
      </c>
      <c r="W508" s="9" t="s">
        <v>710</v>
      </c>
      <c r="X508" s="42">
        <v>0.27007299270072993</v>
      </c>
      <c r="AA508" s="9" t="s">
        <v>710</v>
      </c>
      <c r="AB508" s="4">
        <v>1467.2</v>
      </c>
    </row>
    <row r="509" spans="13:28">
      <c r="M509" s="9" t="s">
        <v>711</v>
      </c>
      <c r="N509">
        <v>5</v>
      </c>
      <c r="R509" s="9" t="s">
        <v>711</v>
      </c>
      <c r="S509">
        <v>1</v>
      </c>
      <c r="W509" s="9" t="s">
        <v>711</v>
      </c>
      <c r="X509" s="42">
        <v>0.23664122137404583</v>
      </c>
      <c r="AA509" s="9" t="s">
        <v>711</v>
      </c>
      <c r="AB509" s="4">
        <v>285.60000000000002</v>
      </c>
    </row>
    <row r="510" spans="13:28">
      <c r="M510" s="9" t="s">
        <v>712</v>
      </c>
      <c r="N510">
        <v>9</v>
      </c>
      <c r="R510" s="9" t="s">
        <v>712</v>
      </c>
      <c r="S510">
        <v>1</v>
      </c>
      <c r="W510" s="9" t="s">
        <v>712</v>
      </c>
      <c r="X510" s="42">
        <v>7.4074074074074056E-2</v>
      </c>
      <c r="AA510" s="9" t="s">
        <v>712</v>
      </c>
      <c r="AB510" s="4">
        <v>1811.52</v>
      </c>
    </row>
    <row r="511" spans="13:28">
      <c r="M511" s="9" t="s">
        <v>713</v>
      </c>
      <c r="N511">
        <v>10</v>
      </c>
      <c r="R511" s="9" t="s">
        <v>713</v>
      </c>
      <c r="S511">
        <v>1</v>
      </c>
      <c r="W511" s="9" t="s">
        <v>713</v>
      </c>
      <c r="X511" s="42">
        <v>9.9099099099099114E-2</v>
      </c>
      <c r="AA511" s="9" t="s">
        <v>713</v>
      </c>
      <c r="AB511" s="4">
        <v>1738.8</v>
      </c>
    </row>
    <row r="512" spans="13:28">
      <c r="M512" s="9" t="s">
        <v>714</v>
      </c>
      <c r="N512">
        <v>4</v>
      </c>
      <c r="R512" s="9" t="s">
        <v>714</v>
      </c>
      <c r="S512">
        <v>1</v>
      </c>
      <c r="W512" s="9" t="s">
        <v>714</v>
      </c>
      <c r="X512" s="42">
        <v>0.21875000000000003</v>
      </c>
      <c r="AA512" s="9" t="s">
        <v>714</v>
      </c>
      <c r="AB512" s="4">
        <v>622.44000000000005</v>
      </c>
    </row>
    <row r="513" spans="13:28">
      <c r="M513" s="9" t="s">
        <v>715</v>
      </c>
      <c r="N513">
        <v>13</v>
      </c>
      <c r="R513" s="9" t="s">
        <v>715</v>
      </c>
      <c r="S513">
        <v>1</v>
      </c>
      <c r="W513" s="9" t="s">
        <v>715</v>
      </c>
      <c r="X513" s="42">
        <v>9.9099099099099128E-2</v>
      </c>
      <c r="AA513" s="9" t="s">
        <v>715</v>
      </c>
      <c r="AB513" s="4">
        <v>102.18</v>
      </c>
    </row>
    <row r="514" spans="13:28">
      <c r="M514" s="9" t="s">
        <v>716</v>
      </c>
      <c r="N514">
        <v>11</v>
      </c>
      <c r="R514" s="9" t="s">
        <v>716</v>
      </c>
      <c r="S514">
        <v>1</v>
      </c>
      <c r="W514" s="9" t="s">
        <v>716</v>
      </c>
      <c r="X514" s="42">
        <v>0.23664122137404578</v>
      </c>
      <c r="AA514" s="9" t="s">
        <v>716</v>
      </c>
      <c r="AB514" s="4">
        <v>86.46</v>
      </c>
    </row>
    <row r="515" spans="13:28">
      <c r="M515" s="9" t="s">
        <v>717</v>
      </c>
      <c r="N515">
        <v>14</v>
      </c>
      <c r="R515" s="9" t="s">
        <v>717</v>
      </c>
      <c r="S515">
        <v>1</v>
      </c>
      <c r="W515" s="9" t="s">
        <v>717</v>
      </c>
      <c r="X515" s="42">
        <v>8.2568807339449532E-2</v>
      </c>
      <c r="AA515" s="9" t="s">
        <v>717</v>
      </c>
      <c r="AB515" s="4">
        <v>677.6</v>
      </c>
    </row>
    <row r="516" spans="13:28">
      <c r="M516" s="9" t="s">
        <v>718</v>
      </c>
      <c r="N516">
        <v>7</v>
      </c>
      <c r="R516" s="9" t="s">
        <v>718</v>
      </c>
      <c r="S516">
        <v>1</v>
      </c>
      <c r="W516" s="9" t="s">
        <v>718</v>
      </c>
      <c r="X516" s="42">
        <v>0.15966386554621842</v>
      </c>
      <c r="AA516" s="9" t="s">
        <v>718</v>
      </c>
      <c r="AB516" s="4">
        <v>574.55999999999995</v>
      </c>
    </row>
    <row r="517" spans="13:28">
      <c r="M517" s="9" t="s">
        <v>719</v>
      </c>
      <c r="N517">
        <v>10</v>
      </c>
      <c r="R517" s="9" t="s">
        <v>719</v>
      </c>
      <c r="S517">
        <v>1</v>
      </c>
      <c r="W517" s="9" t="s">
        <v>719</v>
      </c>
      <c r="X517" s="42">
        <v>0.20634920634920634</v>
      </c>
      <c r="AA517" s="9" t="s">
        <v>719</v>
      </c>
      <c r="AB517" s="4">
        <v>855</v>
      </c>
    </row>
    <row r="518" spans="13:28">
      <c r="M518" s="9" t="s">
        <v>720</v>
      </c>
      <c r="N518">
        <v>15</v>
      </c>
      <c r="R518" s="9" t="s">
        <v>720</v>
      </c>
      <c r="S518">
        <v>1</v>
      </c>
      <c r="W518" s="9" t="s">
        <v>720</v>
      </c>
      <c r="X518" s="42">
        <v>0.26470588235294118</v>
      </c>
      <c r="AA518" s="9" t="s">
        <v>720</v>
      </c>
      <c r="AB518" s="4">
        <v>1419.3</v>
      </c>
    </row>
    <row r="519" spans="13:28">
      <c r="M519" s="9" t="s">
        <v>721</v>
      </c>
      <c r="N519">
        <v>1</v>
      </c>
      <c r="R519" s="9" t="s">
        <v>721</v>
      </c>
      <c r="S519">
        <v>1</v>
      </c>
      <c r="W519" s="9" t="s">
        <v>721</v>
      </c>
      <c r="X519" s="42">
        <v>0.14529914529914537</v>
      </c>
      <c r="AA519" s="9" t="s">
        <v>721</v>
      </c>
      <c r="AB519" s="4">
        <v>162</v>
      </c>
    </row>
    <row r="520" spans="13:28">
      <c r="M520" s="9" t="s">
        <v>722</v>
      </c>
      <c r="N520">
        <v>14</v>
      </c>
      <c r="R520" s="9" t="s">
        <v>722</v>
      </c>
      <c r="S520">
        <v>1</v>
      </c>
      <c r="W520" s="9" t="s">
        <v>722</v>
      </c>
      <c r="X520" s="42">
        <v>0.23664122137404572</v>
      </c>
      <c r="AA520" s="9" t="s">
        <v>722</v>
      </c>
      <c r="AB520" s="4">
        <v>2434.3200000000002</v>
      </c>
    </row>
    <row r="521" spans="13:28">
      <c r="M521" s="9" t="s">
        <v>723</v>
      </c>
      <c r="N521">
        <v>6</v>
      </c>
      <c r="R521" s="9" t="s">
        <v>723</v>
      </c>
      <c r="S521">
        <v>1</v>
      </c>
      <c r="W521" s="9" t="s">
        <v>723</v>
      </c>
      <c r="X521" s="42">
        <v>7.4074074074074056E-2</v>
      </c>
      <c r="AA521" s="9" t="s">
        <v>723</v>
      </c>
      <c r="AB521" s="4">
        <v>290.39999999999998</v>
      </c>
    </row>
    <row r="522" spans="13:28">
      <c r="M522" s="9" t="s">
        <v>724</v>
      </c>
      <c r="N522">
        <v>12</v>
      </c>
      <c r="R522" s="9" t="s">
        <v>724</v>
      </c>
      <c r="S522">
        <v>1</v>
      </c>
      <c r="W522" s="9" t="s">
        <v>724</v>
      </c>
      <c r="X522" s="42">
        <v>0.23664122137404575</v>
      </c>
      <c r="AA522" s="9" t="s">
        <v>724</v>
      </c>
      <c r="AB522" s="4">
        <v>1436.4</v>
      </c>
    </row>
    <row r="523" spans="13:28">
      <c r="M523" s="9" t="s">
        <v>163</v>
      </c>
      <c r="N523">
        <v>4229</v>
      </c>
      <c r="R523" s="9" t="s">
        <v>163</v>
      </c>
      <c r="S523">
        <v>521</v>
      </c>
      <c r="W523" s="9" t="s">
        <v>163</v>
      </c>
      <c r="X523" s="42">
        <v>87.939177242247609</v>
      </c>
      <c r="AA523" s="9" t="s">
        <v>163</v>
      </c>
      <c r="AB523" s="4">
        <v>395996.55999999971</v>
      </c>
    </row>
    <row r="526" spans="13:28">
      <c r="W526" s="8" t="s">
        <v>162</v>
      </c>
      <c r="X526" t="s">
        <v>760</v>
      </c>
    </row>
    <row r="527" spans="13:28">
      <c r="W527" s="9" t="s">
        <v>204</v>
      </c>
      <c r="X527" s="42">
        <v>-0.27420998980632</v>
      </c>
      <c r="Y527" s="43">
        <f>AVERAGE(X527:X1047)</f>
        <v>-0.1847815046116438</v>
      </c>
    </row>
    <row r="528" spans="13:28">
      <c r="W528" s="9" t="s">
        <v>205</v>
      </c>
      <c r="X528" s="42">
        <v>-0.47972773009766201</v>
      </c>
    </row>
    <row r="529" spans="13:24">
      <c r="W529" s="9" t="s">
        <v>206</v>
      </c>
      <c r="X529" s="42">
        <v>-0.40765765765765766</v>
      </c>
    </row>
    <row r="530" spans="13:24">
      <c r="M530" s="8" t="s">
        <v>162</v>
      </c>
      <c r="N530" t="s">
        <v>734</v>
      </c>
      <c r="W530" s="9" t="s">
        <v>207</v>
      </c>
      <c r="X530" s="42">
        <v>-0.5805278963173699</v>
      </c>
    </row>
    <row r="531" spans="13:24">
      <c r="M531" s="9" t="s">
        <v>119</v>
      </c>
      <c r="N531" s="2">
        <v>778</v>
      </c>
      <c r="O531">
        <f>(N531/$N$536)*100</f>
        <v>18.39678410971861</v>
      </c>
      <c r="P531" s="5"/>
      <c r="W531" s="9" t="s">
        <v>208</v>
      </c>
      <c r="X531" s="42">
        <v>0.15196743554952508</v>
      </c>
    </row>
    <row r="532" spans="13:24">
      <c r="M532" s="9" t="s">
        <v>120</v>
      </c>
      <c r="N532" s="2">
        <v>975</v>
      </c>
      <c r="O532">
        <f t="shared" ref="O532:O534" si="0">(N532/$N$536)*100</f>
        <v>23.055095767320879</v>
      </c>
      <c r="W532" s="9" t="s">
        <v>209</v>
      </c>
      <c r="X532" s="42">
        <v>-0.59489633173843715</v>
      </c>
    </row>
    <row r="533" spans="13:24">
      <c r="M533" s="9" t="s">
        <v>117</v>
      </c>
      <c r="N533" s="2">
        <v>452</v>
      </c>
      <c r="O533">
        <f t="shared" si="0"/>
        <v>10.688105935209268</v>
      </c>
      <c r="W533" s="9" t="s">
        <v>210</v>
      </c>
      <c r="X533" s="42">
        <v>-2.4800163968026166E-2</v>
      </c>
    </row>
    <row r="534" spans="13:24">
      <c r="M534" s="9" t="s">
        <v>121</v>
      </c>
      <c r="N534" s="2">
        <v>1190</v>
      </c>
      <c r="O534">
        <f t="shared" si="0"/>
        <v>28.139039962165995</v>
      </c>
      <c r="W534" s="9" t="s">
        <v>211</v>
      </c>
      <c r="X534" s="42">
        <v>-0.24007936507936514</v>
      </c>
    </row>
    <row r="535" spans="13:24">
      <c r="M535" s="9" t="s">
        <v>118</v>
      </c>
      <c r="N535" s="2">
        <v>834</v>
      </c>
      <c r="O535">
        <f>(N535/$N$536)*100</f>
        <v>19.720974225585245</v>
      </c>
      <c r="W535" s="9" t="s">
        <v>212</v>
      </c>
      <c r="X535" s="42">
        <v>0.10193084867534803</v>
      </c>
    </row>
    <row r="536" spans="13:24">
      <c r="M536" s="9" t="s">
        <v>163</v>
      </c>
      <c r="N536" s="2">
        <v>4229</v>
      </c>
      <c r="W536" s="9" t="s">
        <v>213</v>
      </c>
      <c r="X536" s="42">
        <v>-0.16604477611940296</v>
      </c>
    </row>
    <row r="537" spans="13:24">
      <c r="W537" s="9" t="s">
        <v>214</v>
      </c>
      <c r="X537" s="42">
        <v>3.7999037999037956E-2</v>
      </c>
    </row>
    <row r="538" spans="13:24">
      <c r="W538" s="9" t="s">
        <v>215</v>
      </c>
      <c r="X538" s="42">
        <v>0.11816578483245138</v>
      </c>
    </row>
    <row r="539" spans="13:24">
      <c r="W539" s="9" t="s">
        <v>216</v>
      </c>
      <c r="X539" s="42">
        <v>-3.9776896460959062E-2</v>
      </c>
    </row>
    <row r="540" spans="13:24">
      <c r="W540" s="9" t="s">
        <v>217</v>
      </c>
      <c r="X540" s="42">
        <v>-0.88964474678760386</v>
      </c>
    </row>
    <row r="541" spans="13:24">
      <c r="W541" s="9" t="s">
        <v>218</v>
      </c>
      <c r="X541" s="42">
        <v>-0.30924325739722441</v>
      </c>
    </row>
    <row r="542" spans="13:24">
      <c r="W542" s="9" t="s">
        <v>219</v>
      </c>
      <c r="X542" s="42">
        <v>-0.7021276595744681</v>
      </c>
    </row>
    <row r="543" spans="13:24">
      <c r="W543" s="9" t="s">
        <v>220</v>
      </c>
      <c r="X543" s="42">
        <v>-0.71526586620926258</v>
      </c>
    </row>
    <row r="544" spans="13:24">
      <c r="W544" s="9" t="s">
        <v>221</v>
      </c>
      <c r="X544" s="42">
        <v>-0.21832358674463945</v>
      </c>
    </row>
    <row r="545" spans="23:24">
      <c r="W545" s="9" t="s">
        <v>222</v>
      </c>
      <c r="X545" s="42">
        <v>-0.36500136500136493</v>
      </c>
    </row>
    <row r="546" spans="23:24">
      <c r="W546" s="9" t="s">
        <v>223</v>
      </c>
      <c r="X546" s="42">
        <v>0.25925925925925924</v>
      </c>
    </row>
    <row r="547" spans="23:24">
      <c r="W547" s="9" t="s">
        <v>224</v>
      </c>
      <c r="X547" s="42">
        <v>2.9503105590062015E-2</v>
      </c>
    </row>
    <row r="548" spans="23:24">
      <c r="W548" s="9" t="s">
        <v>225</v>
      </c>
      <c r="X548" s="42">
        <v>-8.436347863803953E-2</v>
      </c>
    </row>
    <row r="549" spans="23:24">
      <c r="W549" s="9" t="s">
        <v>226</v>
      </c>
      <c r="X549" s="42">
        <v>4.9751243781095238E-3</v>
      </c>
    </row>
    <row r="550" spans="23:24">
      <c r="W550" s="9" t="s">
        <v>227</v>
      </c>
      <c r="X550" s="42">
        <v>-1.0072260136491371</v>
      </c>
    </row>
    <row r="551" spans="23:24">
      <c r="W551" s="9" t="s">
        <v>228</v>
      </c>
      <c r="X551" s="42">
        <v>-0.8663680477790221</v>
      </c>
    </row>
    <row r="552" spans="23:24">
      <c r="W552" s="9" t="s">
        <v>229</v>
      </c>
      <c r="X552" s="42">
        <v>2.5341130604288487E-2</v>
      </c>
    </row>
    <row r="553" spans="23:24">
      <c r="W553" s="9" t="s">
        <v>230</v>
      </c>
      <c r="X553" s="42">
        <v>2.8749028749028745E-2</v>
      </c>
    </row>
    <row r="554" spans="23:24">
      <c r="W554" s="9" t="s">
        <v>231</v>
      </c>
      <c r="X554" s="42">
        <v>-0.20192307692307698</v>
      </c>
    </row>
    <row r="555" spans="23:24">
      <c r="W555" s="9" t="s">
        <v>232</v>
      </c>
      <c r="X555" s="42">
        <v>-0.80180180180180172</v>
      </c>
    </row>
    <row r="556" spans="23:24">
      <c r="W556" s="9" t="s">
        <v>233</v>
      </c>
      <c r="X556" s="42">
        <v>-0.22910521140609647</v>
      </c>
    </row>
    <row r="557" spans="23:24">
      <c r="W557" s="9" t="s">
        <v>234</v>
      </c>
      <c r="X557" s="42">
        <v>-0.18539592223802748</v>
      </c>
    </row>
    <row r="558" spans="23:24">
      <c r="W558" s="9" t="s">
        <v>235</v>
      </c>
      <c r="X558" s="42">
        <v>2.343750000000009E-2</v>
      </c>
    </row>
    <row r="559" spans="23:24">
      <c r="W559" s="9" t="s">
        <v>236</v>
      </c>
      <c r="X559" s="42">
        <v>-0.55400155400155426</v>
      </c>
    </row>
    <row r="560" spans="23:24">
      <c r="W560" s="9" t="s">
        <v>237</v>
      </c>
      <c r="X560" s="42">
        <v>0.1688829787234043</v>
      </c>
    </row>
    <row r="561" spans="23:24">
      <c r="W561" s="9" t="s">
        <v>238</v>
      </c>
      <c r="X561" s="42">
        <v>-0.35666802333468994</v>
      </c>
    </row>
    <row r="562" spans="23:24">
      <c r="W562" s="9" t="s">
        <v>239</v>
      </c>
      <c r="X562" s="42">
        <v>-0.28008192524321551</v>
      </c>
    </row>
    <row r="563" spans="23:24">
      <c r="W563" s="9" t="s">
        <v>240</v>
      </c>
      <c r="X563" s="42">
        <v>-0.40805406927626015</v>
      </c>
    </row>
    <row r="564" spans="23:24">
      <c r="W564" s="9" t="s">
        <v>241</v>
      </c>
      <c r="X564" s="42">
        <v>3.7350789372352713E-2</v>
      </c>
    </row>
    <row r="565" spans="23:24">
      <c r="W565" s="9" t="s">
        <v>242</v>
      </c>
      <c r="X565" s="42">
        <v>-0.71998624011007906</v>
      </c>
    </row>
    <row r="566" spans="23:24">
      <c r="W566" s="9" t="s">
        <v>243</v>
      </c>
      <c r="X566" s="42">
        <v>-0.68463611859838258</v>
      </c>
    </row>
    <row r="567" spans="23:24">
      <c r="W567" s="9" t="s">
        <v>244</v>
      </c>
      <c r="X567" s="42">
        <v>0.15966386554621845</v>
      </c>
    </row>
    <row r="568" spans="23:24">
      <c r="W568" s="9" t="s">
        <v>245</v>
      </c>
      <c r="X568" s="42">
        <v>-1.7811704834605521E-2</v>
      </c>
    </row>
    <row r="569" spans="23:24">
      <c r="W569" s="9" t="s">
        <v>246</v>
      </c>
      <c r="X569" s="42">
        <v>-0.4705882352941177</v>
      </c>
    </row>
    <row r="570" spans="23:24">
      <c r="W570" s="9" t="s">
        <v>247</v>
      </c>
      <c r="X570" s="42">
        <v>-6.678045658203545E-2</v>
      </c>
    </row>
    <row r="571" spans="23:24">
      <c r="W571" s="9" t="s">
        <v>248</v>
      </c>
      <c r="X571" s="42">
        <v>6.1617968594713064E-3</v>
      </c>
    </row>
    <row r="572" spans="23:24">
      <c r="W572" s="9" t="s">
        <v>249</v>
      </c>
      <c r="X572" s="42">
        <v>-0.44885540423065773</v>
      </c>
    </row>
    <row r="573" spans="23:24">
      <c r="W573" s="9" t="s">
        <v>250</v>
      </c>
      <c r="X573" s="42">
        <v>-0.11408199643493754</v>
      </c>
    </row>
    <row r="574" spans="23:24">
      <c r="W574" s="9" t="s">
        <v>251</v>
      </c>
      <c r="X574" s="42">
        <v>-0.33689839572192515</v>
      </c>
    </row>
    <row r="575" spans="23:24">
      <c r="W575" s="9" t="s">
        <v>252</v>
      </c>
      <c r="X575" s="42">
        <v>0.22696351267779849</v>
      </c>
    </row>
    <row r="576" spans="23:24">
      <c r="W576" s="9" t="s">
        <v>253</v>
      </c>
      <c r="X576" s="42">
        <v>-0.36705399863294602</v>
      </c>
    </row>
    <row r="577" spans="23:24">
      <c r="W577" s="9" t="s">
        <v>254</v>
      </c>
      <c r="X577" s="42">
        <v>-0.93423597678916848</v>
      </c>
    </row>
    <row r="578" spans="23:24">
      <c r="W578" s="9" t="s">
        <v>255</v>
      </c>
      <c r="X578" s="42">
        <v>-0.51998784009727927</v>
      </c>
    </row>
    <row r="579" spans="23:24">
      <c r="W579" s="9" t="s">
        <v>256</v>
      </c>
      <c r="X579" s="42">
        <v>-0.31302521008403367</v>
      </c>
    </row>
    <row r="580" spans="23:24">
      <c r="W580" s="9" t="s">
        <v>257</v>
      </c>
      <c r="X580" s="42">
        <v>-2.8806584362139915E-2</v>
      </c>
    </row>
    <row r="581" spans="23:24">
      <c r="W581" s="9" t="s">
        <v>258</v>
      </c>
      <c r="X581" s="42">
        <v>-0.5802781289506953</v>
      </c>
    </row>
    <row r="582" spans="23:24">
      <c r="W582" s="9" t="s">
        <v>259</v>
      </c>
      <c r="X582" s="42">
        <v>-0.68067226890756305</v>
      </c>
    </row>
    <row r="583" spans="23:24">
      <c r="W583" s="9" t="s">
        <v>260</v>
      </c>
      <c r="X583" s="42">
        <v>-7.9214331966328544E-2</v>
      </c>
    </row>
    <row r="584" spans="23:24">
      <c r="W584" s="9" t="s">
        <v>261</v>
      </c>
      <c r="X584" s="42">
        <v>-7.3537305421363428E-2</v>
      </c>
    </row>
    <row r="585" spans="23:24">
      <c r="W585" s="9" t="s">
        <v>262</v>
      </c>
      <c r="X585" s="42">
        <v>0.20898591994937515</v>
      </c>
    </row>
    <row r="586" spans="23:24">
      <c r="W586" s="9" t="s">
        <v>263</v>
      </c>
      <c r="X586" s="42">
        <v>0.20350457984866585</v>
      </c>
    </row>
    <row r="587" spans="23:24">
      <c r="W587" s="9" t="s">
        <v>264</v>
      </c>
      <c r="X587" s="42">
        <v>5.8557710412351749E-2</v>
      </c>
    </row>
    <row r="588" spans="23:24">
      <c r="W588" s="9" t="s">
        <v>265</v>
      </c>
      <c r="X588" s="42">
        <v>-6.6666666666666666E-2</v>
      </c>
    </row>
    <row r="589" spans="23:24">
      <c r="W589" s="9" t="s">
        <v>266</v>
      </c>
      <c r="X589" s="42">
        <v>-6.0445387062566323E-2</v>
      </c>
    </row>
    <row r="590" spans="23:24">
      <c r="W590" s="9" t="s">
        <v>267</v>
      </c>
      <c r="X590" s="42">
        <v>-0.38734739178690325</v>
      </c>
    </row>
    <row r="591" spans="23:24">
      <c r="W591" s="9" t="s">
        <v>268</v>
      </c>
      <c r="X591" s="42">
        <v>-0.27080950565510231</v>
      </c>
    </row>
    <row r="592" spans="23:24">
      <c r="W592" s="9" t="s">
        <v>269</v>
      </c>
      <c r="X592" s="42">
        <v>0.11394648236753496</v>
      </c>
    </row>
    <row r="593" spans="23:24">
      <c r="W593" s="9" t="s">
        <v>270</v>
      </c>
      <c r="X593" s="42">
        <v>1.3514846601558691E-2</v>
      </c>
    </row>
    <row r="594" spans="23:24">
      <c r="W594" s="9" t="s">
        <v>271</v>
      </c>
      <c r="X594" s="42">
        <v>-6.6211749653481214E-2</v>
      </c>
    </row>
    <row r="595" spans="23:24">
      <c r="W595" s="9" t="s">
        <v>272</v>
      </c>
      <c r="X595" s="42">
        <v>8.0713366427652186E-2</v>
      </c>
    </row>
    <row r="596" spans="23:24">
      <c r="W596" s="9" t="s">
        <v>273</v>
      </c>
      <c r="X596" s="42">
        <v>-0.22518990443518744</v>
      </c>
    </row>
    <row r="597" spans="23:24">
      <c r="W597" s="9" t="s">
        <v>274</v>
      </c>
      <c r="X597" s="42">
        <v>-0.73250173250173245</v>
      </c>
    </row>
    <row r="598" spans="23:24">
      <c r="W598" s="9" t="s">
        <v>275</v>
      </c>
      <c r="X598" s="42">
        <v>3.7999037999037956E-2</v>
      </c>
    </row>
    <row r="599" spans="23:24">
      <c r="W599" s="9" t="s">
        <v>276</v>
      </c>
      <c r="X599" s="42">
        <v>0.1644385026737967</v>
      </c>
    </row>
    <row r="600" spans="23:24">
      <c r="W600" s="9" t="s">
        <v>277</v>
      </c>
      <c r="X600" s="42">
        <v>8.999908999908994E-2</v>
      </c>
    </row>
    <row r="601" spans="23:24">
      <c r="W601" s="9" t="s">
        <v>278</v>
      </c>
      <c r="X601" s="42">
        <v>-0.58052789631737001</v>
      </c>
    </row>
    <row r="602" spans="23:24">
      <c r="W602" s="9" t="s">
        <v>279</v>
      </c>
      <c r="X602" s="42">
        <v>2.5341130604288536E-2</v>
      </c>
    </row>
    <row r="603" spans="23:24">
      <c r="W603" s="9" t="s">
        <v>280</v>
      </c>
      <c r="X603" s="42">
        <v>0.16114419931213833</v>
      </c>
    </row>
    <row r="604" spans="23:24">
      <c r="W604" s="9" t="s">
        <v>281</v>
      </c>
      <c r="X604" s="42">
        <v>0.11221590909090913</v>
      </c>
    </row>
    <row r="605" spans="23:24">
      <c r="W605" s="9" t="s">
        <v>282</v>
      </c>
      <c r="X605" s="42">
        <v>1.883830455259029E-2</v>
      </c>
    </row>
    <row r="606" spans="23:24">
      <c r="W606" s="9" t="s">
        <v>283</v>
      </c>
      <c r="X606" s="42">
        <v>-9.5770326539557221E-2</v>
      </c>
    </row>
    <row r="607" spans="23:24">
      <c r="W607" s="9" t="s">
        <v>284</v>
      </c>
      <c r="X607" s="42">
        <v>-1.7501017501017582E-2</v>
      </c>
    </row>
    <row r="608" spans="23:24">
      <c r="W608" s="9" t="s">
        <v>285</v>
      </c>
      <c r="X608" s="42">
        <v>0.12464985994397759</v>
      </c>
    </row>
    <row r="609" spans="23:24">
      <c r="W609" s="9" t="s">
        <v>286</v>
      </c>
      <c r="X609" s="42">
        <v>-0.32082948091401398</v>
      </c>
    </row>
    <row r="610" spans="23:24">
      <c r="W610" s="9" t="s">
        <v>287</v>
      </c>
      <c r="X610" s="42">
        <v>-0.22100122100122094</v>
      </c>
    </row>
    <row r="611" spans="23:24">
      <c r="W611" s="9" t="s">
        <v>288</v>
      </c>
      <c r="X611" s="42">
        <v>8.0882352941176489E-2</v>
      </c>
    </row>
    <row r="612" spans="23:24">
      <c r="W612" s="9" t="s">
        <v>289</v>
      </c>
      <c r="X612" s="42">
        <v>9.0743771594835404E-2</v>
      </c>
    </row>
    <row r="613" spans="23:24">
      <c r="W613" s="9" t="s">
        <v>290</v>
      </c>
      <c r="X613" s="42">
        <v>0.13577046063434448</v>
      </c>
    </row>
    <row r="614" spans="23:24">
      <c r="W614" s="9" t="s">
        <v>291</v>
      </c>
      <c r="X614" s="42">
        <v>-0.23152709359605911</v>
      </c>
    </row>
    <row r="615" spans="23:24">
      <c r="W615" s="9" t="s">
        <v>292</v>
      </c>
      <c r="X615" s="42">
        <v>-3.5518276897587242E-2</v>
      </c>
    </row>
    <row r="616" spans="23:24">
      <c r="W616" s="9" t="s">
        <v>293</v>
      </c>
      <c r="X616" s="42">
        <v>-0.26422250316055612</v>
      </c>
    </row>
    <row r="617" spans="23:24">
      <c r="W617" s="9" t="s">
        <v>294</v>
      </c>
      <c r="X617" s="42">
        <v>6.2353492733239597E-2</v>
      </c>
    </row>
    <row r="618" spans="23:24">
      <c r="W618" s="9" t="s">
        <v>295</v>
      </c>
      <c r="X618" s="42">
        <v>0.16443850267379675</v>
      </c>
    </row>
    <row r="619" spans="23:24">
      <c r="W619" s="9" t="s">
        <v>296</v>
      </c>
      <c r="X619" s="42">
        <v>-0.18371212121212116</v>
      </c>
    </row>
    <row r="620" spans="23:24">
      <c r="W620" s="9" t="s">
        <v>297</v>
      </c>
      <c r="X620" s="42">
        <v>-0.18595825426944973</v>
      </c>
    </row>
    <row r="621" spans="23:24">
      <c r="W621" s="9" t="s">
        <v>298</v>
      </c>
      <c r="X621" s="42">
        <v>1.6715830875122899E-2</v>
      </c>
    </row>
    <row r="622" spans="23:24">
      <c r="W622" s="9" t="s">
        <v>299</v>
      </c>
      <c r="X622" s="42">
        <v>0.17375857225481289</v>
      </c>
    </row>
    <row r="623" spans="23:24">
      <c r="W623" s="9" t="s">
        <v>300</v>
      </c>
      <c r="X623" s="42">
        <v>-0.12233445566778911</v>
      </c>
    </row>
    <row r="624" spans="23:24">
      <c r="W624" s="9" t="s">
        <v>301</v>
      </c>
      <c r="X624" s="42">
        <v>-9.6972356296621348E-2</v>
      </c>
    </row>
    <row r="625" spans="23:24">
      <c r="W625" s="9" t="s">
        <v>302</v>
      </c>
      <c r="X625" s="42">
        <v>-0.15660421003932468</v>
      </c>
    </row>
    <row r="626" spans="23:24">
      <c r="W626" s="9" t="s">
        <v>303</v>
      </c>
      <c r="X626" s="42">
        <v>0.12257611652189179</v>
      </c>
    </row>
    <row r="627" spans="23:24">
      <c r="W627" s="9" t="s">
        <v>304</v>
      </c>
      <c r="X627" s="42">
        <v>-0.33922592741395469</v>
      </c>
    </row>
    <row r="628" spans="23:24">
      <c r="W628" s="9" t="s">
        <v>305</v>
      </c>
      <c r="X628" s="42">
        <v>0.1228070175438597</v>
      </c>
    </row>
    <row r="629" spans="23:24">
      <c r="W629" s="9" t="s">
        <v>306</v>
      </c>
      <c r="X629" s="42">
        <v>-4.5696957021855063E-2</v>
      </c>
    </row>
    <row r="630" spans="23:24">
      <c r="W630" s="9" t="s">
        <v>307</v>
      </c>
      <c r="X630" s="42">
        <v>0.21679197994987465</v>
      </c>
    </row>
    <row r="631" spans="23:24">
      <c r="W631" s="9" t="s">
        <v>308</v>
      </c>
      <c r="X631" s="42">
        <v>-0.39508928571428564</v>
      </c>
    </row>
    <row r="632" spans="23:24">
      <c r="W632" s="9" t="s">
        <v>309</v>
      </c>
      <c r="X632" s="42">
        <v>-0.1644154634373543</v>
      </c>
    </row>
    <row r="633" spans="23:24">
      <c r="W633" s="9" t="s">
        <v>310</v>
      </c>
      <c r="X633" s="42">
        <v>-0.62760416666666674</v>
      </c>
    </row>
    <row r="634" spans="23:24">
      <c r="W634" s="9" t="s">
        <v>311</v>
      </c>
      <c r="X634" s="42">
        <v>0.19756058417589467</v>
      </c>
    </row>
    <row r="635" spans="23:24">
      <c r="W635" s="9" t="s">
        <v>312</v>
      </c>
      <c r="X635" s="42">
        <v>-0.22910521140609647</v>
      </c>
    </row>
    <row r="636" spans="23:24">
      <c r="W636" s="9" t="s">
        <v>313</v>
      </c>
      <c r="X636" s="42">
        <v>0.2517770295548073</v>
      </c>
    </row>
    <row r="637" spans="23:24">
      <c r="W637" s="9" t="s">
        <v>314</v>
      </c>
      <c r="X637" s="42">
        <v>0.14148351648351656</v>
      </c>
    </row>
    <row r="638" spans="23:24">
      <c r="W638" s="9" t="s">
        <v>315</v>
      </c>
      <c r="X638" s="42">
        <v>-0.50398556173860742</v>
      </c>
    </row>
    <row r="639" spans="23:24">
      <c r="W639" s="9" t="s">
        <v>316</v>
      </c>
      <c r="X639" s="42">
        <v>6.9513406156901311E-3</v>
      </c>
    </row>
    <row r="640" spans="23:24">
      <c r="W640" s="9" t="s">
        <v>317</v>
      </c>
      <c r="X640" s="42">
        <v>9.8611862267892592E-2</v>
      </c>
    </row>
    <row r="641" spans="23:24">
      <c r="W641" s="9" t="s">
        <v>318</v>
      </c>
      <c r="X641" s="42">
        <v>0.10112359550561793</v>
      </c>
    </row>
    <row r="642" spans="23:24">
      <c r="W642" s="9" t="s">
        <v>319</v>
      </c>
      <c r="X642" s="42">
        <v>-0.17082308863130785</v>
      </c>
    </row>
    <row r="643" spans="23:24">
      <c r="W643" s="9" t="s">
        <v>320</v>
      </c>
      <c r="X643" s="42">
        <v>-0.20365912373615794</v>
      </c>
    </row>
    <row r="644" spans="23:24">
      <c r="W644" s="9" t="s">
        <v>321</v>
      </c>
      <c r="X644" s="42">
        <v>6.6293183940242806E-2</v>
      </c>
    </row>
    <row r="645" spans="23:24">
      <c r="W645" s="9" t="s">
        <v>322</v>
      </c>
      <c r="X645" s="42">
        <v>-0.47688672278836203</v>
      </c>
    </row>
    <row r="646" spans="23:24">
      <c r="W646" s="9" t="s">
        <v>323</v>
      </c>
      <c r="X646" s="42">
        <v>-0.52578577967653339</v>
      </c>
    </row>
    <row r="647" spans="23:24">
      <c r="W647" s="9" t="s">
        <v>324</v>
      </c>
      <c r="X647" s="42">
        <v>3.735078937235263E-2</v>
      </c>
    </row>
    <row r="648" spans="23:24">
      <c r="W648" s="9" t="s">
        <v>325</v>
      </c>
      <c r="X648" s="42">
        <v>-0.28402670775552141</v>
      </c>
    </row>
    <row r="649" spans="23:24">
      <c r="W649" s="9" t="s">
        <v>326</v>
      </c>
      <c r="X649" s="42">
        <v>-0.61969549724651773</v>
      </c>
    </row>
    <row r="650" spans="23:24">
      <c r="W650" s="9" t="s">
        <v>327</v>
      </c>
      <c r="X650" s="42">
        <v>-0.47427392009435354</v>
      </c>
    </row>
    <row r="651" spans="23:24">
      <c r="W651" s="9" t="s">
        <v>328</v>
      </c>
      <c r="X651" s="42">
        <v>-0.13934146063575265</v>
      </c>
    </row>
    <row r="652" spans="23:24">
      <c r="W652" s="9" t="s">
        <v>329</v>
      </c>
      <c r="X652" s="42">
        <v>-0.21065375302663433</v>
      </c>
    </row>
    <row r="653" spans="23:24">
      <c r="W653" s="9" t="s">
        <v>330</v>
      </c>
      <c r="X653" s="42">
        <v>-0.61030595813204525</v>
      </c>
    </row>
    <row r="654" spans="23:24">
      <c r="W654" s="9" t="s">
        <v>331</v>
      </c>
      <c r="X654" s="42">
        <v>-0.13558937088348849</v>
      </c>
    </row>
    <row r="655" spans="23:24">
      <c r="W655" s="9" t="s">
        <v>332</v>
      </c>
      <c r="X655" s="42">
        <v>0.10825753522382732</v>
      </c>
    </row>
    <row r="656" spans="23:24">
      <c r="W656" s="9" t="s">
        <v>333</v>
      </c>
      <c r="X656" s="42">
        <v>-1.6025641025640628E-3</v>
      </c>
    </row>
    <row r="657" spans="23:24">
      <c r="W657" s="9" t="s">
        <v>334</v>
      </c>
      <c r="X657" s="42">
        <v>-5.574324324324316E-2</v>
      </c>
    </row>
    <row r="658" spans="23:24">
      <c r="W658" s="9" t="s">
        <v>335</v>
      </c>
      <c r="X658" s="42">
        <v>8.1726354453627109E-2</v>
      </c>
    </row>
    <row r="659" spans="23:24">
      <c r="W659" s="9" t="s">
        <v>336</v>
      </c>
      <c r="X659" s="42">
        <v>0.22893052664045033</v>
      </c>
    </row>
    <row r="660" spans="23:24">
      <c r="W660" s="9" t="s">
        <v>337</v>
      </c>
      <c r="X660" s="42">
        <v>-8.189981607703116E-2</v>
      </c>
    </row>
    <row r="661" spans="23:24">
      <c r="W661" s="9" t="s">
        <v>338</v>
      </c>
      <c r="X661" s="42">
        <v>-0.35998912008703948</v>
      </c>
    </row>
    <row r="662" spans="23:24">
      <c r="W662" s="9" t="s">
        <v>339</v>
      </c>
      <c r="X662" s="42">
        <v>-0.24378109452736332</v>
      </c>
    </row>
    <row r="663" spans="23:24">
      <c r="W663" s="9" t="s">
        <v>340</v>
      </c>
      <c r="X663" s="42">
        <v>9.1239549254816421E-2</v>
      </c>
    </row>
    <row r="664" spans="23:24">
      <c r="W664" s="9" t="s">
        <v>341</v>
      </c>
      <c r="X664" s="42">
        <v>-0.17082308863130774</v>
      </c>
    </row>
    <row r="665" spans="23:24">
      <c r="W665" s="9" t="s">
        <v>342</v>
      </c>
      <c r="X665" s="42">
        <v>8.0713366427652228E-2</v>
      </c>
    </row>
    <row r="666" spans="23:24">
      <c r="W666" s="9" t="s">
        <v>343</v>
      </c>
      <c r="X666" s="42">
        <v>-0.79018976011457231</v>
      </c>
    </row>
    <row r="667" spans="23:24">
      <c r="W667" s="9" t="s">
        <v>344</v>
      </c>
      <c r="X667" s="42">
        <v>-0.58730158730158721</v>
      </c>
    </row>
    <row r="668" spans="23:24">
      <c r="W668" s="9" t="s">
        <v>345</v>
      </c>
      <c r="X668" s="42">
        <v>0.17382683410442837</v>
      </c>
    </row>
    <row r="669" spans="23:24">
      <c r="W669" s="9" t="s">
        <v>346</v>
      </c>
      <c r="X669" s="42">
        <v>-0.22100122100122108</v>
      </c>
    </row>
    <row r="670" spans="23:24">
      <c r="W670" s="9" t="s">
        <v>347</v>
      </c>
      <c r="X670" s="42">
        <v>-0.60875160875160861</v>
      </c>
    </row>
    <row r="671" spans="23:24">
      <c r="W671" s="9" t="s">
        <v>348</v>
      </c>
      <c r="X671" s="42">
        <v>-0.49745432764300684</v>
      </c>
    </row>
    <row r="672" spans="23:24">
      <c r="W672" s="9" t="s">
        <v>349</v>
      </c>
      <c r="X672" s="42">
        <v>-6.0220525869380787E-2</v>
      </c>
    </row>
    <row r="673" spans="23:24">
      <c r="W673" s="9" t="s">
        <v>350</v>
      </c>
      <c r="X673" s="42">
        <v>-0.29870129870129869</v>
      </c>
    </row>
    <row r="674" spans="23:24">
      <c r="W674" s="9" t="s">
        <v>351</v>
      </c>
      <c r="X674" s="42">
        <v>-0.62654521795705909</v>
      </c>
    </row>
    <row r="675" spans="23:24">
      <c r="W675" s="9" t="s">
        <v>352</v>
      </c>
      <c r="X675" s="42">
        <v>-0.21787845573011821</v>
      </c>
    </row>
    <row r="676" spans="23:24">
      <c r="W676" s="9" t="s">
        <v>353</v>
      </c>
      <c r="X676" s="42">
        <v>7.1236184638246561E-2</v>
      </c>
    </row>
    <row r="677" spans="23:24">
      <c r="W677" s="9" t="s">
        <v>354</v>
      </c>
      <c r="X677" s="42">
        <v>0.12342215988779802</v>
      </c>
    </row>
    <row r="678" spans="23:24">
      <c r="W678" s="9" t="s">
        <v>355</v>
      </c>
      <c r="X678" s="42">
        <v>-0.49992500374981252</v>
      </c>
    </row>
    <row r="679" spans="23:24">
      <c r="W679" s="9" t="s">
        <v>356</v>
      </c>
      <c r="X679" s="42">
        <v>-0.25675505843911012</v>
      </c>
    </row>
    <row r="680" spans="23:24">
      <c r="W680" s="9" t="s">
        <v>357</v>
      </c>
      <c r="X680" s="42">
        <v>0.15124766593108127</v>
      </c>
    </row>
    <row r="681" spans="23:24">
      <c r="W681" s="9" t="s">
        <v>358</v>
      </c>
      <c r="X681" s="42">
        <v>-0.6992353440951572</v>
      </c>
    </row>
    <row r="682" spans="23:24">
      <c r="W682" s="9" t="s">
        <v>359</v>
      </c>
      <c r="X682" s="42">
        <v>8.0882352941176475E-2</v>
      </c>
    </row>
    <row r="683" spans="23:24">
      <c r="W683" s="9" t="s">
        <v>360</v>
      </c>
      <c r="X683" s="42">
        <v>-3.1565917062100303E-2</v>
      </c>
    </row>
    <row r="684" spans="23:24">
      <c r="W684" s="9" t="s">
        <v>361</v>
      </c>
      <c r="X684" s="42">
        <v>-0.4029180695847363</v>
      </c>
    </row>
    <row r="685" spans="23:24">
      <c r="W685" s="9" t="s">
        <v>362</v>
      </c>
      <c r="X685" s="42">
        <v>-0.45137880986937601</v>
      </c>
    </row>
    <row r="686" spans="23:24">
      <c r="W686" s="9" t="s">
        <v>363</v>
      </c>
      <c r="X686" s="42">
        <v>-9.6972356296621195E-2</v>
      </c>
    </row>
    <row r="687" spans="23:24">
      <c r="W687" s="9" t="s">
        <v>364</v>
      </c>
      <c r="X687" s="42">
        <v>-6.8376068376068369E-2</v>
      </c>
    </row>
    <row r="688" spans="23:24">
      <c r="W688" s="9" t="s">
        <v>365</v>
      </c>
      <c r="X688" s="42">
        <v>-0.40805406927626037</v>
      </c>
    </row>
    <row r="689" spans="23:24">
      <c r="W689" s="9" t="s">
        <v>366</v>
      </c>
      <c r="X689" s="42">
        <v>-0.4046916701783958</v>
      </c>
    </row>
    <row r="690" spans="23:24">
      <c r="W690" s="9" t="s">
        <v>367</v>
      </c>
      <c r="X690" s="42">
        <v>2.3437500000000059E-2</v>
      </c>
    </row>
    <row r="691" spans="23:24">
      <c r="W691" s="9" t="s">
        <v>368</v>
      </c>
      <c r="X691" s="42">
        <v>-5.5186240371425437E-2</v>
      </c>
    </row>
    <row r="692" spans="23:24">
      <c r="W692" s="9" t="s">
        <v>369</v>
      </c>
      <c r="X692" s="42">
        <v>-8.2954299328568404E-2</v>
      </c>
    </row>
    <row r="693" spans="23:24">
      <c r="W693" s="9" t="s">
        <v>370</v>
      </c>
      <c r="X693" s="42">
        <v>-0.2683916793505835</v>
      </c>
    </row>
    <row r="694" spans="23:24">
      <c r="W694" s="9" t="s">
        <v>371</v>
      </c>
      <c r="X694" s="42">
        <v>-0.12309074573225512</v>
      </c>
    </row>
    <row r="695" spans="23:24">
      <c r="W695" s="9" t="s">
        <v>372</v>
      </c>
      <c r="X695" s="42">
        <v>1.1857707509881393E-2</v>
      </c>
    </row>
    <row r="696" spans="23:24">
      <c r="W696" s="9" t="s">
        <v>373</v>
      </c>
      <c r="X696" s="42">
        <v>-6.371662589086266E-2</v>
      </c>
    </row>
    <row r="697" spans="23:24">
      <c r="W697" s="9" t="s">
        <v>374</v>
      </c>
      <c r="X697" s="42">
        <v>-0.37061403508771928</v>
      </c>
    </row>
    <row r="698" spans="23:24">
      <c r="W698" s="9" t="s">
        <v>375</v>
      </c>
      <c r="X698" s="42">
        <v>-9.1345629160755296E-2</v>
      </c>
    </row>
    <row r="699" spans="23:24">
      <c r="W699" s="9" t="s">
        <v>376</v>
      </c>
      <c r="X699" s="42">
        <v>-3.8961038961038988E-2</v>
      </c>
    </row>
    <row r="700" spans="23:24">
      <c r="W700" s="9" t="s">
        <v>377</v>
      </c>
      <c r="X700" s="42">
        <v>-0.58027812895069519</v>
      </c>
    </row>
    <row r="701" spans="23:24">
      <c r="W701" s="9" t="s">
        <v>378</v>
      </c>
      <c r="X701" s="42">
        <v>-0.48809523809523814</v>
      </c>
    </row>
    <row r="702" spans="23:24">
      <c r="W702" s="9" t="s">
        <v>379</v>
      </c>
      <c r="X702" s="42">
        <v>-0.22473974280465406</v>
      </c>
    </row>
    <row r="703" spans="23:24">
      <c r="W703" s="9" t="s">
        <v>380</v>
      </c>
      <c r="X703" s="42">
        <v>1.7295597484276667E-2</v>
      </c>
    </row>
    <row r="704" spans="23:24">
      <c r="W704" s="9" t="s">
        <v>381</v>
      </c>
      <c r="X704" s="42">
        <v>-0.19146908137733828</v>
      </c>
    </row>
    <row r="705" spans="23:24">
      <c r="W705" s="9" t="s">
        <v>382</v>
      </c>
      <c r="X705" s="42">
        <v>-0.47405660377358499</v>
      </c>
    </row>
    <row r="706" spans="23:24">
      <c r="W706" s="9" t="s">
        <v>383</v>
      </c>
      <c r="X706" s="42">
        <v>0.23065086936451767</v>
      </c>
    </row>
    <row r="707" spans="23:24">
      <c r="W707" s="9" t="s">
        <v>384</v>
      </c>
      <c r="X707" s="42">
        <v>-3.199174406604758E-2</v>
      </c>
    </row>
    <row r="708" spans="23:24">
      <c r="W708" s="9" t="s">
        <v>385</v>
      </c>
      <c r="X708" s="42">
        <v>-0.31061598951507191</v>
      </c>
    </row>
    <row r="709" spans="23:24">
      <c r="W709" s="9" t="s">
        <v>386</v>
      </c>
      <c r="X709" s="42">
        <v>-0.1022927689594357</v>
      </c>
    </row>
    <row r="710" spans="23:24">
      <c r="W710" s="9" t="s">
        <v>387</v>
      </c>
      <c r="X710" s="42">
        <v>6.9513406156901311E-3</v>
      </c>
    </row>
    <row r="711" spans="23:24">
      <c r="W711" s="9" t="s">
        <v>388</v>
      </c>
      <c r="X711" s="42">
        <v>6.8467629250116541E-2</v>
      </c>
    </row>
    <row r="712" spans="23:24">
      <c r="W712" s="9" t="s">
        <v>389</v>
      </c>
      <c r="X712" s="42">
        <v>0.20255183413078157</v>
      </c>
    </row>
    <row r="713" spans="23:24">
      <c r="W713" s="9" t="s">
        <v>390</v>
      </c>
      <c r="X713" s="42">
        <v>0.2711370262390671</v>
      </c>
    </row>
    <row r="714" spans="23:24">
      <c r="W714" s="9" t="s">
        <v>391</v>
      </c>
      <c r="X714" s="42">
        <v>-0.40291806958473636</v>
      </c>
    </row>
    <row r="715" spans="23:24">
      <c r="W715" s="9" t="s">
        <v>392</v>
      </c>
      <c r="X715" s="42">
        <v>-8.4363478638039557E-2</v>
      </c>
    </row>
    <row r="716" spans="23:24">
      <c r="W716" s="9" t="s">
        <v>393</v>
      </c>
      <c r="X716" s="42">
        <v>-7.3422069557750186E-2</v>
      </c>
    </row>
    <row r="717" spans="23:24">
      <c r="W717" s="9" t="s">
        <v>394</v>
      </c>
      <c r="X717" s="42">
        <v>0.14500683994528038</v>
      </c>
    </row>
    <row r="718" spans="23:24">
      <c r="W718" s="9" t="s">
        <v>395</v>
      </c>
      <c r="X718" s="42">
        <v>-0.52160681679853949</v>
      </c>
    </row>
    <row r="719" spans="23:24">
      <c r="W719" s="9" t="s">
        <v>396</v>
      </c>
      <c r="X719" s="42">
        <v>-0.20250120250120257</v>
      </c>
    </row>
    <row r="720" spans="23:24">
      <c r="W720" s="9" t="s">
        <v>397</v>
      </c>
      <c r="X720" s="42">
        <v>0.21197793538219073</v>
      </c>
    </row>
    <row r="721" spans="23:24">
      <c r="W721" s="9" t="s">
        <v>398</v>
      </c>
      <c r="X721" s="42">
        <v>9.0909090909090828E-2</v>
      </c>
    </row>
    <row r="722" spans="23:24">
      <c r="W722" s="9" t="s">
        <v>399</v>
      </c>
      <c r="X722" s="42">
        <v>-8.1314878892733408E-2</v>
      </c>
    </row>
    <row r="723" spans="23:24">
      <c r="W723" s="9" t="s">
        <v>400</v>
      </c>
      <c r="X723" s="42">
        <v>0.21085858585858588</v>
      </c>
    </row>
    <row r="724" spans="23:24">
      <c r="W724" s="9" t="s">
        <v>401</v>
      </c>
      <c r="X724" s="42">
        <v>-1.6053647632595053E-2</v>
      </c>
    </row>
    <row r="725" spans="23:24">
      <c r="W725" s="9" t="s">
        <v>402</v>
      </c>
      <c r="X725" s="42">
        <v>-0.17453605825698854</v>
      </c>
    </row>
    <row r="726" spans="23:24">
      <c r="W726" s="9" t="s">
        <v>403</v>
      </c>
      <c r="X726" s="42">
        <v>-0.81422351233672008</v>
      </c>
    </row>
    <row r="727" spans="23:24">
      <c r="W727" s="9" t="s">
        <v>404</v>
      </c>
      <c r="X727" s="42">
        <v>-0.6550810989738497</v>
      </c>
    </row>
    <row r="728" spans="23:24">
      <c r="W728" s="9" t="s">
        <v>405</v>
      </c>
      <c r="X728" s="42">
        <v>-0.52671755725190839</v>
      </c>
    </row>
    <row r="729" spans="23:24">
      <c r="W729" s="9" t="s">
        <v>406</v>
      </c>
      <c r="X729" s="42">
        <v>0.14500683994528038</v>
      </c>
    </row>
    <row r="730" spans="23:24">
      <c r="W730" s="9" t="s">
        <v>407</v>
      </c>
      <c r="X730" s="42">
        <v>-6.0220525869380925E-2</v>
      </c>
    </row>
    <row r="731" spans="23:24">
      <c r="W731" s="9" t="s">
        <v>408</v>
      </c>
      <c r="X731" s="42">
        <v>9.5840867992766768E-2</v>
      </c>
    </row>
    <row r="732" spans="23:24">
      <c r="W732" s="9" t="s">
        <v>409</v>
      </c>
      <c r="X732" s="42">
        <v>0.10088113648624347</v>
      </c>
    </row>
    <row r="733" spans="23:24">
      <c r="W733" s="9" t="s">
        <v>410</v>
      </c>
      <c r="X733" s="42">
        <v>-0.98846689202624793</v>
      </c>
    </row>
    <row r="734" spans="23:24">
      <c r="W734" s="9" t="s">
        <v>411</v>
      </c>
      <c r="X734" s="42">
        <v>0.13103927702467852</v>
      </c>
    </row>
    <row r="735" spans="23:24">
      <c r="W735" s="9" t="s">
        <v>412</v>
      </c>
      <c r="X735" s="42">
        <v>0.12922326715430163</v>
      </c>
    </row>
    <row r="736" spans="23:24">
      <c r="W736" s="9" t="s">
        <v>413</v>
      </c>
      <c r="X736" s="42">
        <v>-0.18539592223802753</v>
      </c>
    </row>
    <row r="737" spans="23:24">
      <c r="W737" s="9" t="s">
        <v>414</v>
      </c>
      <c r="X737" s="42">
        <v>6.7164179104477681E-2</v>
      </c>
    </row>
    <row r="738" spans="23:24">
      <c r="W738" s="9" t="s">
        <v>415</v>
      </c>
      <c r="X738" s="42">
        <v>-0.19617224880382778</v>
      </c>
    </row>
    <row r="739" spans="23:24">
      <c r="W739" s="9" t="s">
        <v>416</v>
      </c>
      <c r="X739" s="42">
        <v>-0.50060024009603854</v>
      </c>
    </row>
    <row r="740" spans="23:24">
      <c r="W740" s="9" t="s">
        <v>417</v>
      </c>
      <c r="X740" s="42">
        <v>-0.96540880503144644</v>
      </c>
    </row>
    <row r="741" spans="23:24">
      <c r="W741" s="9" t="s">
        <v>418</v>
      </c>
      <c r="X741" s="42">
        <v>7.7150239940937462E-2</v>
      </c>
    </row>
    <row r="742" spans="23:24">
      <c r="W742" s="9" t="s">
        <v>419</v>
      </c>
      <c r="X742" s="42">
        <v>-4.001600640255662E-4</v>
      </c>
    </row>
    <row r="743" spans="23:24">
      <c r="W743" s="9" t="s">
        <v>420</v>
      </c>
      <c r="X743" s="42">
        <v>-0.1063170704723972</v>
      </c>
    </row>
    <row r="744" spans="23:24">
      <c r="W744" s="9" t="s">
        <v>421</v>
      </c>
      <c r="X744" s="42">
        <v>-0.89393939393939381</v>
      </c>
    </row>
    <row r="745" spans="23:24">
      <c r="W745" s="9" t="s">
        <v>422</v>
      </c>
      <c r="X745" s="42">
        <v>-0.14678899082568797</v>
      </c>
    </row>
    <row r="746" spans="23:24">
      <c r="W746" s="9" t="s">
        <v>423</v>
      </c>
      <c r="X746" s="42">
        <v>-0.68350168350168361</v>
      </c>
    </row>
    <row r="747" spans="23:24">
      <c r="W747" s="9" t="s">
        <v>424</v>
      </c>
      <c r="X747" s="42">
        <v>-0.36165577342047928</v>
      </c>
    </row>
    <row r="748" spans="23:24">
      <c r="W748" s="9" t="s">
        <v>425</v>
      </c>
      <c r="X748" s="42">
        <v>8.0713366427652256E-2</v>
      </c>
    </row>
    <row r="749" spans="23:24">
      <c r="W749" s="9" t="s">
        <v>426</v>
      </c>
      <c r="X749" s="42">
        <v>8.6257309941520477E-2</v>
      </c>
    </row>
    <row r="750" spans="23:24">
      <c r="W750" s="9" t="s">
        <v>427</v>
      </c>
      <c r="X750" s="42">
        <v>-0.91681042744872521</v>
      </c>
    </row>
    <row r="751" spans="23:24">
      <c r="W751" s="9" t="s">
        <v>428</v>
      </c>
      <c r="X751" s="42">
        <v>-0.51998784009727927</v>
      </c>
    </row>
    <row r="752" spans="23:24">
      <c r="W752" s="9" t="s">
        <v>429</v>
      </c>
      <c r="X752" s="42">
        <v>-0.87230855645010297</v>
      </c>
    </row>
    <row r="753" spans="23:24">
      <c r="W753" s="9" t="s">
        <v>430</v>
      </c>
      <c r="X753" s="42">
        <v>-0.33511348464619495</v>
      </c>
    </row>
    <row r="754" spans="23:24">
      <c r="W754" s="9" t="s">
        <v>431</v>
      </c>
      <c r="X754" s="42">
        <v>2.0759890325107711E-2</v>
      </c>
    </row>
    <row r="755" spans="23:24">
      <c r="W755" s="9" t="s">
        <v>432</v>
      </c>
      <c r="X755" s="42">
        <v>-2.8806584362140036E-2</v>
      </c>
    </row>
    <row r="756" spans="23:24">
      <c r="W756" s="9" t="s">
        <v>433</v>
      </c>
      <c r="X756" s="42">
        <v>-0.28073770491803285</v>
      </c>
    </row>
    <row r="757" spans="23:24">
      <c r="W757" s="9" t="s">
        <v>434</v>
      </c>
      <c r="X757" s="42">
        <v>-0.21743364986608232</v>
      </c>
    </row>
    <row r="758" spans="23:24">
      <c r="W758" s="9" t="s">
        <v>435</v>
      </c>
      <c r="X758" s="42">
        <v>-5.6859015007398046E-2</v>
      </c>
    </row>
    <row r="759" spans="23:24">
      <c r="W759" s="9" t="s">
        <v>436</v>
      </c>
      <c r="X759" s="42">
        <v>-0.15048320294523704</v>
      </c>
    </row>
    <row r="760" spans="23:24">
      <c r="W760" s="9" t="s">
        <v>437</v>
      </c>
      <c r="X760" s="42">
        <v>-6.9747539580658977E-2</v>
      </c>
    </row>
    <row r="761" spans="23:24">
      <c r="W761" s="9" t="s">
        <v>438</v>
      </c>
      <c r="X761" s="42">
        <v>-0.27226463104325704</v>
      </c>
    </row>
    <row r="762" spans="23:24">
      <c r="W762" s="9" t="s">
        <v>439</v>
      </c>
      <c r="X762" s="42">
        <v>-3.3591731266149907E-2</v>
      </c>
    </row>
    <row r="763" spans="23:24">
      <c r="W763" s="9" t="s">
        <v>440</v>
      </c>
      <c r="X763" s="42">
        <v>-1.4610389610389522E-2</v>
      </c>
    </row>
    <row r="764" spans="23:24">
      <c r="W764" s="9" t="s">
        <v>441</v>
      </c>
      <c r="X764" s="42">
        <v>5.482041587901703E-2</v>
      </c>
    </row>
    <row r="765" spans="23:24">
      <c r="W765" s="9" t="s">
        <v>442</v>
      </c>
      <c r="X765" s="42">
        <v>-0.37061403508771934</v>
      </c>
    </row>
    <row r="766" spans="23:24">
      <c r="W766" s="9" t="s">
        <v>443</v>
      </c>
      <c r="X766" s="42">
        <v>4.7619047619047616E-2</v>
      </c>
    </row>
    <row r="767" spans="23:24">
      <c r="W767" s="9" t="s">
        <v>444</v>
      </c>
      <c r="X767" s="42">
        <v>5.6603773584905613E-2</v>
      </c>
    </row>
    <row r="768" spans="23:24">
      <c r="W768" s="9" t="s">
        <v>445</v>
      </c>
      <c r="X768" s="42">
        <v>-0.18539592223802745</v>
      </c>
    </row>
    <row r="769" spans="23:24">
      <c r="W769" s="9" t="s">
        <v>446</v>
      </c>
      <c r="X769" s="42">
        <v>-0.50150150150150152</v>
      </c>
    </row>
    <row r="770" spans="23:24">
      <c r="W770" s="9" t="s">
        <v>447</v>
      </c>
      <c r="X770" s="42">
        <v>1.3514846601558691E-2</v>
      </c>
    </row>
    <row r="771" spans="23:24">
      <c r="W771" s="9" t="s">
        <v>448</v>
      </c>
      <c r="X771" s="42">
        <v>-0.38197899391929252</v>
      </c>
    </row>
    <row r="772" spans="23:24">
      <c r="W772" s="9" t="s">
        <v>449</v>
      </c>
      <c r="X772" s="42">
        <v>-0.32275132275132279</v>
      </c>
    </row>
    <row r="773" spans="23:24">
      <c r="W773" s="9" t="s">
        <v>450</v>
      </c>
      <c r="X773" s="42">
        <v>-0.18539592223802748</v>
      </c>
    </row>
    <row r="774" spans="23:24">
      <c r="W774" s="9" t="s">
        <v>451</v>
      </c>
      <c r="X774" s="42">
        <v>8.0966822902306779E-2</v>
      </c>
    </row>
    <row r="775" spans="23:24">
      <c r="W775" s="9" t="s">
        <v>452</v>
      </c>
      <c r="X775" s="42">
        <v>-0.71526586620926247</v>
      </c>
    </row>
    <row r="776" spans="23:24">
      <c r="W776" s="9" t="s">
        <v>453</v>
      </c>
      <c r="X776" s="42">
        <v>-8.4363478638039419E-2</v>
      </c>
    </row>
    <row r="777" spans="23:24">
      <c r="W777" s="9" t="s">
        <v>454</v>
      </c>
      <c r="X777" s="42">
        <v>-0.24641655241181598</v>
      </c>
    </row>
    <row r="778" spans="23:24">
      <c r="W778" s="9" t="s">
        <v>455</v>
      </c>
      <c r="X778" s="42">
        <v>-9.1822251337482119E-2</v>
      </c>
    </row>
    <row r="779" spans="23:24">
      <c r="W779" s="9" t="s">
        <v>456</v>
      </c>
      <c r="X779" s="42">
        <v>-2.8066207463760592E-2</v>
      </c>
    </row>
    <row r="780" spans="23:24">
      <c r="W780" s="9" t="s">
        <v>457</v>
      </c>
      <c r="X780" s="42">
        <v>-0.532097441397273</v>
      </c>
    </row>
    <row r="781" spans="23:24">
      <c r="W781" s="9" t="s">
        <v>458</v>
      </c>
      <c r="X781" s="42">
        <v>-0.61030595813204513</v>
      </c>
    </row>
    <row r="782" spans="23:24">
      <c r="W782" s="9" t="s">
        <v>459</v>
      </c>
      <c r="X782" s="42">
        <v>-1.7501017501017575E-2</v>
      </c>
    </row>
    <row r="783" spans="23:24">
      <c r="W783" s="9" t="s">
        <v>460</v>
      </c>
      <c r="X783" s="42">
        <v>-7.9214331966328419E-2</v>
      </c>
    </row>
    <row r="784" spans="23:24">
      <c r="W784" s="9" t="s">
        <v>461</v>
      </c>
      <c r="X784" s="42">
        <v>-0.30140551795939607</v>
      </c>
    </row>
    <row r="785" spans="23:24">
      <c r="W785" s="9" t="s">
        <v>462</v>
      </c>
      <c r="X785" s="42">
        <v>2.0759890325107666E-2</v>
      </c>
    </row>
    <row r="786" spans="23:24">
      <c r="W786" s="9" t="s">
        <v>463</v>
      </c>
      <c r="X786" s="42">
        <v>-6.8376068376068369E-2</v>
      </c>
    </row>
    <row r="787" spans="23:24">
      <c r="W787" s="9" t="s">
        <v>464</v>
      </c>
      <c r="X787" s="42">
        <v>-0.14038088721633016</v>
      </c>
    </row>
    <row r="788" spans="23:24">
      <c r="W788" s="9" t="s">
        <v>465</v>
      </c>
      <c r="X788" s="42">
        <v>-0.46799765120375802</v>
      </c>
    </row>
    <row r="789" spans="23:24">
      <c r="W789" s="9" t="s">
        <v>466</v>
      </c>
      <c r="X789" s="42">
        <v>7.7150239940937684E-2</v>
      </c>
    </row>
    <row r="790" spans="23:24">
      <c r="W790" s="9" t="s">
        <v>467</v>
      </c>
      <c r="X790" s="42">
        <v>-0.18595825426944973</v>
      </c>
    </row>
    <row r="791" spans="23:24">
      <c r="W791" s="9" t="s">
        <v>468</v>
      </c>
      <c r="X791" s="42">
        <v>-0.17453605825698848</v>
      </c>
    </row>
    <row r="792" spans="23:24">
      <c r="W792" s="9" t="s">
        <v>469</v>
      </c>
      <c r="X792" s="42">
        <v>5.8557710412351742E-2</v>
      </c>
    </row>
    <row r="793" spans="23:24">
      <c r="W793" s="9" t="s">
        <v>470</v>
      </c>
      <c r="X793" s="42">
        <v>-5.2188552188552194E-2</v>
      </c>
    </row>
    <row r="794" spans="23:24">
      <c r="W794" s="9" t="s">
        <v>471</v>
      </c>
      <c r="X794" s="42">
        <v>-0.31027253668763105</v>
      </c>
    </row>
    <row r="795" spans="23:24">
      <c r="W795" s="9" t="s">
        <v>472</v>
      </c>
      <c r="X795" s="42">
        <v>-9.7935880544576193E-2</v>
      </c>
    </row>
    <row r="796" spans="23:24">
      <c r="W796" s="9" t="s">
        <v>473</v>
      </c>
      <c r="X796" s="42">
        <v>0.10714285714285714</v>
      </c>
    </row>
    <row r="797" spans="23:24">
      <c r="W797" s="9" t="s">
        <v>474</v>
      </c>
      <c r="X797" s="42">
        <v>-0.59489633173843692</v>
      </c>
    </row>
    <row r="798" spans="23:24">
      <c r="W798" s="9" t="s">
        <v>475</v>
      </c>
      <c r="X798" s="42">
        <v>-0.17082308863130788</v>
      </c>
    </row>
    <row r="799" spans="23:24">
      <c r="W799" s="9" t="s">
        <v>476</v>
      </c>
      <c r="X799" s="42">
        <v>0.12257611652189172</v>
      </c>
    </row>
    <row r="800" spans="23:24">
      <c r="W800" s="9" t="s">
        <v>477</v>
      </c>
      <c r="X800" s="42">
        <v>-0.6622340425531914</v>
      </c>
    </row>
    <row r="801" spans="23:24">
      <c r="W801" s="9" t="s">
        <v>478</v>
      </c>
      <c r="X801" s="42">
        <v>-8.2954299328568293E-2</v>
      </c>
    </row>
    <row r="802" spans="23:24">
      <c r="W802" s="9" t="s">
        <v>479</v>
      </c>
      <c r="X802" s="42">
        <v>-0.38792505204718952</v>
      </c>
    </row>
    <row r="803" spans="23:24">
      <c r="W803" s="9" t="s">
        <v>480</v>
      </c>
      <c r="X803" s="42">
        <v>-0.49075730471079321</v>
      </c>
    </row>
    <row r="804" spans="23:24">
      <c r="W804" s="9" t="s">
        <v>481</v>
      </c>
      <c r="X804" s="42">
        <v>-2.5430680885972171E-2</v>
      </c>
    </row>
    <row r="805" spans="23:24">
      <c r="W805" s="9" t="s">
        <v>482</v>
      </c>
      <c r="X805" s="42">
        <v>-0.2054001928640308</v>
      </c>
    </row>
    <row r="806" spans="23:24">
      <c r="W806" s="9" t="s">
        <v>483</v>
      </c>
      <c r="X806" s="42">
        <v>0.1386735572782084</v>
      </c>
    </row>
    <row r="807" spans="23:24">
      <c r="W807" s="9" t="s">
        <v>484</v>
      </c>
      <c r="X807" s="42">
        <v>9.2229484386347135E-2</v>
      </c>
    </row>
    <row r="808" spans="23:24">
      <c r="W808" s="9" t="s">
        <v>485</v>
      </c>
      <c r="X808" s="42">
        <v>-0.52625152625152616</v>
      </c>
    </row>
    <row r="809" spans="23:24">
      <c r="W809" s="9" t="s">
        <v>486</v>
      </c>
      <c r="X809" s="42">
        <v>0.21875000000000006</v>
      </c>
    </row>
    <row r="810" spans="23:24">
      <c r="W810" s="9" t="s">
        <v>487</v>
      </c>
      <c r="X810" s="42">
        <v>-0.29232359782889633</v>
      </c>
    </row>
    <row r="811" spans="23:24">
      <c r="W811" s="9" t="s">
        <v>488</v>
      </c>
      <c r="X811" s="42">
        <v>7.9365079365078285E-3</v>
      </c>
    </row>
    <row r="812" spans="23:24">
      <c r="W812" s="9" t="s">
        <v>489</v>
      </c>
      <c r="X812" s="42">
        <v>-2.9760065904644094E-2</v>
      </c>
    </row>
    <row r="813" spans="23:24">
      <c r="W813" s="9" t="s">
        <v>490</v>
      </c>
      <c r="X813" s="42">
        <v>-6.0220525869380932E-2</v>
      </c>
    </row>
    <row r="814" spans="23:24">
      <c r="W814" s="9" t="s">
        <v>491</v>
      </c>
      <c r="X814" s="42">
        <v>-2.9972190750849798E-2</v>
      </c>
    </row>
    <row r="815" spans="23:24">
      <c r="W815" s="9" t="s">
        <v>492</v>
      </c>
      <c r="X815" s="42">
        <v>-7.2522159548751037E-3</v>
      </c>
    </row>
    <row r="816" spans="23:24">
      <c r="W816" s="9" t="s">
        <v>493</v>
      </c>
      <c r="X816" s="42">
        <v>-0.38600138600138589</v>
      </c>
    </row>
    <row r="817" spans="23:24">
      <c r="W817" s="9" t="s">
        <v>494</v>
      </c>
      <c r="X817" s="42">
        <v>-0.23869689087080381</v>
      </c>
    </row>
    <row r="818" spans="23:24">
      <c r="W818" s="9" t="s">
        <v>495</v>
      </c>
      <c r="X818" s="42">
        <v>0.11909795630725872</v>
      </c>
    </row>
    <row r="819" spans="23:24">
      <c r="W819" s="9" t="s">
        <v>496</v>
      </c>
      <c r="X819" s="42">
        <v>3.128935386999894E-2</v>
      </c>
    </row>
    <row r="820" spans="23:24">
      <c r="W820" s="9" t="s">
        <v>497</v>
      </c>
      <c r="X820" s="42">
        <v>-2.8066207463760592E-2</v>
      </c>
    </row>
    <row r="821" spans="23:24">
      <c r="W821" s="9" t="s">
        <v>498</v>
      </c>
      <c r="X821" s="42">
        <v>1.6715830875123041E-2</v>
      </c>
    </row>
    <row r="822" spans="23:24">
      <c r="W822" s="9" t="s">
        <v>499</v>
      </c>
      <c r="X822" s="42">
        <v>-0.16550116550116559</v>
      </c>
    </row>
    <row r="823" spans="23:24">
      <c r="W823" s="9" t="s">
        <v>500</v>
      </c>
      <c r="X823" s="42">
        <v>1.9607843137254978E-2</v>
      </c>
    </row>
    <row r="824" spans="23:24">
      <c r="W824" s="9" t="s">
        <v>501</v>
      </c>
      <c r="X824" s="42">
        <v>5.4641709207789851E-2</v>
      </c>
    </row>
    <row r="825" spans="23:24">
      <c r="W825" s="9" t="s">
        <v>502</v>
      </c>
      <c r="X825" s="42">
        <v>-0.43348623853210999</v>
      </c>
    </row>
    <row r="826" spans="23:24">
      <c r="W826" s="9" t="s">
        <v>503</v>
      </c>
      <c r="X826" s="42">
        <v>0.13194444444444453</v>
      </c>
    </row>
    <row r="827" spans="23:24">
      <c r="W827" s="9" t="s">
        <v>504</v>
      </c>
      <c r="X827" s="42">
        <v>-5.0089257586894961E-2</v>
      </c>
    </row>
    <row r="828" spans="23:24">
      <c r="W828" s="9" t="s">
        <v>505</v>
      </c>
      <c r="X828" s="42">
        <v>-0.11000111000110989</v>
      </c>
    </row>
    <row r="829" spans="23:24">
      <c r="W829" s="9" t="s">
        <v>506</v>
      </c>
      <c r="X829" s="42">
        <v>-0.25031257814453606</v>
      </c>
    </row>
    <row r="830" spans="23:24">
      <c r="W830" s="9" t="s">
        <v>507</v>
      </c>
      <c r="X830" s="42">
        <v>-0.69836956521739113</v>
      </c>
    </row>
    <row r="831" spans="23:24">
      <c r="W831" s="9" t="s">
        <v>508</v>
      </c>
      <c r="X831" s="42">
        <v>-0.55303618574312796</v>
      </c>
    </row>
    <row r="832" spans="23:24">
      <c r="W832" s="9" t="s">
        <v>509</v>
      </c>
      <c r="X832" s="42">
        <v>-0.45306596919500131</v>
      </c>
    </row>
    <row r="833" spans="23:24">
      <c r="W833" s="9" t="s">
        <v>510</v>
      </c>
      <c r="X833" s="42">
        <v>-0.30924325739722447</v>
      </c>
    </row>
    <row r="834" spans="23:24">
      <c r="W834" s="9" t="s">
        <v>511</v>
      </c>
      <c r="X834" s="42">
        <v>-0.36165577342047933</v>
      </c>
    </row>
    <row r="835" spans="23:24">
      <c r="W835" s="9" t="s">
        <v>512</v>
      </c>
      <c r="X835" s="42">
        <v>-0.43000143000142993</v>
      </c>
    </row>
    <row r="836" spans="23:24">
      <c r="W836" s="9" t="s">
        <v>513</v>
      </c>
      <c r="X836" s="42">
        <v>-0.14889705882352922</v>
      </c>
    </row>
    <row r="837" spans="23:24">
      <c r="W837" s="9" t="s">
        <v>514</v>
      </c>
      <c r="X837" s="42">
        <v>-0.72532781228433396</v>
      </c>
    </row>
    <row r="838" spans="23:24">
      <c r="W838" s="9" t="s">
        <v>515</v>
      </c>
      <c r="X838" s="42">
        <v>-8.506944444444442E-2</v>
      </c>
    </row>
    <row r="839" spans="23:24">
      <c r="W839" s="9" t="s">
        <v>516</v>
      </c>
      <c r="X839" s="42">
        <v>0.20660107902253261</v>
      </c>
    </row>
    <row r="840" spans="23:24">
      <c r="W840" s="9" t="s">
        <v>517</v>
      </c>
      <c r="X840" s="42">
        <v>-0.45772594752186596</v>
      </c>
    </row>
    <row r="841" spans="23:24">
      <c r="W841" s="9" t="s">
        <v>518</v>
      </c>
      <c r="X841" s="42">
        <v>5.5802096119346542E-2</v>
      </c>
    </row>
    <row r="842" spans="23:24">
      <c r="W842" s="9" t="s">
        <v>519</v>
      </c>
      <c r="X842" s="42">
        <v>-0.24007936507936514</v>
      </c>
    </row>
    <row r="843" spans="23:24">
      <c r="W843" s="9" t="s">
        <v>520</v>
      </c>
      <c r="X843" s="42">
        <v>0.13911845730027556</v>
      </c>
    </row>
    <row r="844" spans="23:24">
      <c r="W844" s="9" t="s">
        <v>521</v>
      </c>
      <c r="X844" s="42">
        <v>-0.20948234155781334</v>
      </c>
    </row>
    <row r="845" spans="23:24">
      <c r="W845" s="9" t="s">
        <v>522</v>
      </c>
      <c r="X845" s="42">
        <v>3.2507739938080538E-2</v>
      </c>
    </row>
    <row r="846" spans="23:24">
      <c r="W846" s="9" t="s">
        <v>523</v>
      </c>
      <c r="X846" s="42">
        <v>0.23477196204468931</v>
      </c>
    </row>
    <row r="847" spans="23:24">
      <c r="W847" s="9" t="s">
        <v>524</v>
      </c>
      <c r="X847" s="42">
        <v>-0.34770889487870626</v>
      </c>
    </row>
    <row r="848" spans="23:24">
      <c r="W848" s="9" t="s">
        <v>525</v>
      </c>
      <c r="X848" s="42">
        <v>0.20936116382036687</v>
      </c>
    </row>
    <row r="849" spans="23:24">
      <c r="W849" s="9" t="s">
        <v>526</v>
      </c>
      <c r="X849" s="42">
        <v>0.19198448610213323</v>
      </c>
    </row>
    <row r="850" spans="23:24">
      <c r="W850" s="9" t="s">
        <v>527</v>
      </c>
      <c r="X850" s="42">
        <v>0.17763157894736839</v>
      </c>
    </row>
    <row r="851" spans="23:24">
      <c r="W851" s="9" t="s">
        <v>528</v>
      </c>
      <c r="X851" s="42">
        <v>3.9569727237802443E-2</v>
      </c>
    </row>
    <row r="852" spans="23:24">
      <c r="W852" s="9" t="s">
        <v>529</v>
      </c>
      <c r="X852" s="42">
        <v>3.2507739938080676E-2</v>
      </c>
    </row>
    <row r="853" spans="23:24">
      <c r="W853" s="9" t="s">
        <v>530</v>
      </c>
      <c r="X853" s="42">
        <v>-0.67224080267558528</v>
      </c>
    </row>
    <row r="854" spans="23:24">
      <c r="W854" s="9" t="s">
        <v>531</v>
      </c>
      <c r="X854" s="42">
        <v>-0.34698275862068967</v>
      </c>
    </row>
    <row r="855" spans="23:24">
      <c r="W855" s="9" t="s">
        <v>532</v>
      </c>
      <c r="X855" s="42">
        <v>-0.24007936507936514</v>
      </c>
    </row>
    <row r="856" spans="23:24">
      <c r="W856" s="9" t="s">
        <v>533</v>
      </c>
      <c r="X856" s="42">
        <v>-0.25031257814453606</v>
      </c>
    </row>
    <row r="857" spans="23:24">
      <c r="W857" s="9" t="s">
        <v>534</v>
      </c>
      <c r="X857" s="42">
        <v>-0.17481203007518789</v>
      </c>
    </row>
    <row r="858" spans="23:24">
      <c r="W858" s="9" t="s">
        <v>535</v>
      </c>
      <c r="X858" s="42">
        <v>0.25517652316401007</v>
      </c>
    </row>
    <row r="859" spans="23:24">
      <c r="W859" s="9" t="s">
        <v>536</v>
      </c>
      <c r="X859" s="42">
        <v>0.24969987995198081</v>
      </c>
    </row>
    <row r="860" spans="23:24">
      <c r="W860" s="9" t="s">
        <v>537</v>
      </c>
      <c r="X860" s="42">
        <v>-0.51791135397692778</v>
      </c>
    </row>
    <row r="861" spans="23:24">
      <c r="W861" s="9" t="s">
        <v>538</v>
      </c>
      <c r="X861" s="42">
        <v>5.6603773584905613E-2</v>
      </c>
    </row>
    <row r="862" spans="23:24">
      <c r="W862" s="9" t="s">
        <v>539</v>
      </c>
      <c r="X862" s="42">
        <v>-0.46198830409356723</v>
      </c>
    </row>
    <row r="863" spans="23:24">
      <c r="W863" s="9" t="s">
        <v>540</v>
      </c>
      <c r="X863" s="42">
        <v>-8.5422772169760158E-2</v>
      </c>
    </row>
    <row r="864" spans="23:24">
      <c r="W864" s="9" t="s">
        <v>541</v>
      </c>
      <c r="X864" s="42">
        <v>-0.13558937088348857</v>
      </c>
    </row>
    <row r="865" spans="23:24">
      <c r="W865" s="9" t="s">
        <v>542</v>
      </c>
      <c r="X865" s="42">
        <v>4.5801526717557293E-2</v>
      </c>
    </row>
    <row r="866" spans="23:24">
      <c r="W866" s="9" t="s">
        <v>543</v>
      </c>
      <c r="X866" s="42">
        <v>-5.5743243243243167E-2</v>
      </c>
    </row>
    <row r="867" spans="23:24">
      <c r="W867" s="9" t="s">
        <v>544</v>
      </c>
      <c r="X867" s="42">
        <v>-9.1345629160755254E-2</v>
      </c>
    </row>
    <row r="868" spans="23:24">
      <c r="W868" s="9" t="s">
        <v>545</v>
      </c>
      <c r="X868" s="42">
        <v>-0.36836343732895449</v>
      </c>
    </row>
    <row r="869" spans="23:24">
      <c r="W869" s="9" t="s">
        <v>546</v>
      </c>
      <c r="X869" s="42">
        <v>-3.6130068245684532E-3</v>
      </c>
    </row>
    <row r="870" spans="23:24">
      <c r="W870" s="9" t="s">
        <v>547</v>
      </c>
      <c r="X870" s="42">
        <v>-0.36930028755306044</v>
      </c>
    </row>
    <row r="871" spans="23:24">
      <c r="W871" s="9" t="s">
        <v>548</v>
      </c>
      <c r="X871" s="42">
        <v>-0.40350877192982454</v>
      </c>
    </row>
    <row r="872" spans="23:24">
      <c r="W872" s="9" t="s">
        <v>549</v>
      </c>
      <c r="X872" s="42">
        <v>-8.436347863803953E-2</v>
      </c>
    </row>
    <row r="873" spans="23:24">
      <c r="W873" s="9" t="s">
        <v>550</v>
      </c>
      <c r="X873" s="42">
        <v>0.14229350716184921</v>
      </c>
    </row>
    <row r="874" spans="23:24">
      <c r="W874" s="9" t="s">
        <v>551</v>
      </c>
      <c r="X874" s="42">
        <v>-0.50060024009603854</v>
      </c>
    </row>
    <row r="875" spans="23:24">
      <c r="W875" s="9" t="s">
        <v>552</v>
      </c>
      <c r="X875" s="42">
        <v>-0.42450142450142458</v>
      </c>
    </row>
    <row r="876" spans="23:24">
      <c r="W876" s="9" t="s">
        <v>553</v>
      </c>
      <c r="X876" s="42">
        <v>-0.11000111000111008</v>
      </c>
    </row>
    <row r="877" spans="23:24">
      <c r="W877" s="9" t="s">
        <v>554</v>
      </c>
      <c r="X877" s="42">
        <v>0.22893052664045041</v>
      </c>
    </row>
    <row r="878" spans="23:24">
      <c r="W878" s="9" t="s">
        <v>555</v>
      </c>
      <c r="X878" s="42">
        <v>-0.65289256198347123</v>
      </c>
    </row>
    <row r="879" spans="23:24">
      <c r="W879" s="9" t="s">
        <v>556</v>
      </c>
      <c r="X879" s="42">
        <v>-0.12346927311538029</v>
      </c>
    </row>
    <row r="880" spans="23:24">
      <c r="W880" s="9" t="s">
        <v>557</v>
      </c>
      <c r="X880" s="42">
        <v>1.4389907352651419E-2</v>
      </c>
    </row>
    <row r="881" spans="23:24">
      <c r="W881" s="9" t="s">
        <v>558</v>
      </c>
      <c r="X881" s="42">
        <v>-0.42857142857142849</v>
      </c>
    </row>
    <row r="882" spans="23:24">
      <c r="W882" s="9" t="s">
        <v>559</v>
      </c>
      <c r="X882" s="42">
        <v>5.1683262209578015E-2</v>
      </c>
    </row>
    <row r="883" spans="23:24">
      <c r="W883" s="9" t="s">
        <v>560</v>
      </c>
      <c r="X883" s="42">
        <v>-0.29399585921325061</v>
      </c>
    </row>
    <row r="884" spans="23:24">
      <c r="W884" s="9" t="s">
        <v>561</v>
      </c>
      <c r="X884" s="42">
        <v>8.6591158202411339E-2</v>
      </c>
    </row>
    <row r="885" spans="23:24">
      <c r="W885" s="9" t="s">
        <v>562</v>
      </c>
      <c r="X885" s="42">
        <v>-2.4800163968026236E-2</v>
      </c>
    </row>
    <row r="886" spans="23:24">
      <c r="W886" s="9" t="s">
        <v>563</v>
      </c>
      <c r="X886" s="42">
        <v>2.0759890325107656E-2</v>
      </c>
    </row>
    <row r="887" spans="23:24">
      <c r="W887" s="9" t="s">
        <v>564</v>
      </c>
      <c r="X887" s="42">
        <v>-0.51791135397692778</v>
      </c>
    </row>
    <row r="888" spans="23:24">
      <c r="W888" s="9" t="s">
        <v>565</v>
      </c>
      <c r="X888" s="42">
        <v>0.21303218698355239</v>
      </c>
    </row>
    <row r="889" spans="23:24">
      <c r="W889" s="9" t="s">
        <v>566</v>
      </c>
      <c r="X889" s="42">
        <v>-3.5625517812758856E-2</v>
      </c>
    </row>
    <row r="890" spans="23:24">
      <c r="W890" s="9" t="s">
        <v>567</v>
      </c>
      <c r="X890" s="42">
        <v>-0.71497170296690116</v>
      </c>
    </row>
    <row r="891" spans="23:24">
      <c r="W891" s="9" t="s">
        <v>568</v>
      </c>
      <c r="X891" s="42">
        <v>-5.6315366049879403E-3</v>
      </c>
    </row>
    <row r="892" spans="23:24">
      <c r="W892" s="9" t="s">
        <v>569</v>
      </c>
      <c r="X892" s="42">
        <v>-0.15500115500115483</v>
      </c>
    </row>
    <row r="893" spans="23:24">
      <c r="W893" s="9" t="s">
        <v>570</v>
      </c>
      <c r="X893" s="42">
        <v>-0.53893505694059696</v>
      </c>
    </row>
    <row r="894" spans="23:24">
      <c r="W894" s="9" t="s">
        <v>571</v>
      </c>
      <c r="X894" s="42">
        <v>-0.17000117000117004</v>
      </c>
    </row>
    <row r="895" spans="23:24">
      <c r="W895" s="9" t="s">
        <v>572</v>
      </c>
      <c r="X895" s="42">
        <v>3.6144578313253038E-2</v>
      </c>
    </row>
    <row r="896" spans="23:24">
      <c r="W896" s="9" t="s">
        <v>573</v>
      </c>
      <c r="X896" s="42">
        <v>-0.58730158730158732</v>
      </c>
    </row>
    <row r="897" spans="23:24">
      <c r="W897" s="9" t="s">
        <v>574</v>
      </c>
      <c r="X897" s="42">
        <v>-1.7501017501017482E-2</v>
      </c>
    </row>
    <row r="898" spans="23:24">
      <c r="W898" s="9" t="s">
        <v>575</v>
      </c>
      <c r="X898" s="42">
        <v>-0.1502185415228893</v>
      </c>
    </row>
    <row r="899" spans="23:24">
      <c r="W899" s="9" t="s">
        <v>576</v>
      </c>
      <c r="X899" s="42">
        <v>-0.17205813408345061</v>
      </c>
    </row>
    <row r="900" spans="23:24">
      <c r="W900" s="9" t="s">
        <v>577</v>
      </c>
      <c r="X900" s="42">
        <v>9.5677337674082152E-2</v>
      </c>
    </row>
    <row r="901" spans="23:24">
      <c r="W901" s="9" t="s">
        <v>578</v>
      </c>
      <c r="X901" s="42">
        <v>-0.30140551795939607</v>
      </c>
    </row>
    <row r="902" spans="23:24">
      <c r="W902" s="9" t="s">
        <v>579</v>
      </c>
      <c r="X902" s="42">
        <v>-4.7559187094070914E-2</v>
      </c>
    </row>
    <row r="903" spans="23:24">
      <c r="W903" s="9" t="s">
        <v>580</v>
      </c>
      <c r="X903" s="42">
        <v>-0.85013876040703085</v>
      </c>
    </row>
    <row r="904" spans="23:24">
      <c r="W904" s="9" t="s">
        <v>581</v>
      </c>
      <c r="X904" s="42">
        <v>5.2042847663285569E-2</v>
      </c>
    </row>
    <row r="905" spans="23:24">
      <c r="W905" s="9" t="s">
        <v>582</v>
      </c>
      <c r="X905" s="42">
        <v>-7.3537305421363386E-2</v>
      </c>
    </row>
    <row r="906" spans="23:24">
      <c r="W906" s="9" t="s">
        <v>583</v>
      </c>
      <c r="X906" s="42">
        <v>-0.19588615163836401</v>
      </c>
    </row>
    <row r="907" spans="23:24">
      <c r="W907" s="9" t="s">
        <v>584</v>
      </c>
      <c r="X907" s="42">
        <v>-3.5625517812758856E-2</v>
      </c>
    </row>
    <row r="908" spans="23:24">
      <c r="W908" s="9" t="s">
        <v>585</v>
      </c>
      <c r="X908" s="42">
        <v>-0.13960113960113954</v>
      </c>
    </row>
    <row r="909" spans="23:24">
      <c r="W909" s="9" t="s">
        <v>586</v>
      </c>
      <c r="X909" s="42">
        <v>-0.71526586620926269</v>
      </c>
    </row>
    <row r="910" spans="23:24">
      <c r="W910" s="9" t="s">
        <v>587</v>
      </c>
      <c r="X910" s="42">
        <v>6.9940476190476192E-2</v>
      </c>
    </row>
    <row r="911" spans="23:24">
      <c r="W911" s="9" t="s">
        <v>588</v>
      </c>
      <c r="X911" s="42">
        <v>-0.12612612612612606</v>
      </c>
    </row>
    <row r="912" spans="23:24">
      <c r="W912" s="9" t="s">
        <v>589</v>
      </c>
      <c r="X912" s="42">
        <v>0.24052555631503</v>
      </c>
    </row>
    <row r="913" spans="23:24">
      <c r="W913" s="9" t="s">
        <v>590</v>
      </c>
      <c r="X913" s="42">
        <v>-0.12346927311538028</v>
      </c>
    </row>
    <row r="914" spans="23:24">
      <c r="W914" s="9" t="s">
        <v>591</v>
      </c>
      <c r="X914" s="42">
        <v>-0.88679245283018882</v>
      </c>
    </row>
    <row r="915" spans="23:24">
      <c r="W915" s="9" t="s">
        <v>592</v>
      </c>
      <c r="X915" s="42">
        <v>-8.0645161290322787E-3</v>
      </c>
    </row>
    <row r="916" spans="23:24">
      <c r="W916" s="9" t="s">
        <v>593</v>
      </c>
      <c r="X916" s="42">
        <v>-0.3683634373289546</v>
      </c>
    </row>
    <row r="917" spans="23:24">
      <c r="W917" s="9" t="s">
        <v>594</v>
      </c>
      <c r="X917" s="42">
        <v>-0.386001386001386</v>
      </c>
    </row>
    <row r="918" spans="23:24">
      <c r="W918" s="9" t="s">
        <v>595</v>
      </c>
      <c r="X918" s="42">
        <v>-0.15660421003932459</v>
      </c>
    </row>
    <row r="919" spans="23:24">
      <c r="W919" s="9" t="s">
        <v>596</v>
      </c>
      <c r="X919" s="42">
        <v>0.1596638655462185</v>
      </c>
    </row>
    <row r="920" spans="23:24">
      <c r="W920" s="9" t="s">
        <v>597</v>
      </c>
      <c r="X920" s="42">
        <v>0.19015225137674116</v>
      </c>
    </row>
    <row r="921" spans="23:24">
      <c r="W921" s="9" t="s">
        <v>598</v>
      </c>
      <c r="X921" s="42">
        <v>0.10490511994271387</v>
      </c>
    </row>
    <row r="922" spans="23:24">
      <c r="W922" s="9" t="s">
        <v>599</v>
      </c>
      <c r="X922" s="42">
        <v>1.6135379771743348E-2</v>
      </c>
    </row>
    <row r="923" spans="23:24">
      <c r="W923" s="9" t="s">
        <v>600</v>
      </c>
      <c r="X923" s="42">
        <v>6.8467629250116527E-2</v>
      </c>
    </row>
    <row r="924" spans="23:24">
      <c r="W924" s="9" t="s">
        <v>601</v>
      </c>
      <c r="X924" s="42">
        <v>-0.40056022408963593</v>
      </c>
    </row>
    <row r="925" spans="23:24">
      <c r="W925" s="9" t="s">
        <v>602</v>
      </c>
      <c r="X925" s="42">
        <v>-0.44300144300144295</v>
      </c>
    </row>
    <row r="926" spans="23:24">
      <c r="W926" s="9" t="s">
        <v>603</v>
      </c>
      <c r="X926" s="42">
        <v>-0.50150150150150141</v>
      </c>
    </row>
    <row r="927" spans="23:24">
      <c r="W927" s="9" t="s">
        <v>604</v>
      </c>
      <c r="X927" s="42">
        <v>-4.6212577858148404E-3</v>
      </c>
    </row>
    <row r="928" spans="23:24">
      <c r="W928" s="9" t="s">
        <v>605</v>
      </c>
      <c r="X928" s="42">
        <v>-0.91681042744872543</v>
      </c>
    </row>
    <row r="929" spans="23:24">
      <c r="W929" s="9" t="s">
        <v>606</v>
      </c>
      <c r="X929" s="42">
        <v>0.10754127621597506</v>
      </c>
    </row>
    <row r="930" spans="23:24">
      <c r="W930" s="9" t="s">
        <v>607</v>
      </c>
      <c r="X930" s="42">
        <v>-0.17924528301886788</v>
      </c>
    </row>
    <row r="931" spans="23:24">
      <c r="W931" s="9" t="s">
        <v>608</v>
      </c>
      <c r="X931" s="42">
        <v>-4.4277360066833832E-2</v>
      </c>
    </row>
    <row r="932" spans="23:24">
      <c r="W932" s="9" t="s">
        <v>609</v>
      </c>
      <c r="X932" s="42">
        <v>7.6638965835641656E-2</v>
      </c>
    </row>
    <row r="933" spans="23:24">
      <c r="W933" s="9" t="s">
        <v>610</v>
      </c>
      <c r="X933" s="42">
        <v>-1.2453174040700671E-2</v>
      </c>
    </row>
    <row r="934" spans="23:24">
      <c r="W934" s="9" t="s">
        <v>611</v>
      </c>
      <c r="X934" s="42">
        <v>-0.11037086386853209</v>
      </c>
    </row>
    <row r="935" spans="23:24">
      <c r="W935" s="9" t="s">
        <v>612</v>
      </c>
      <c r="X935" s="42">
        <v>-0.47362216327733569</v>
      </c>
    </row>
    <row r="936" spans="23:24">
      <c r="W936" s="9" t="s">
        <v>613</v>
      </c>
      <c r="X936" s="42">
        <v>-0.25125125125125131</v>
      </c>
    </row>
    <row r="937" spans="23:24">
      <c r="W937" s="9" t="s">
        <v>614</v>
      </c>
      <c r="X937" s="42">
        <v>-0.21832358674463948</v>
      </c>
    </row>
    <row r="938" spans="23:24">
      <c r="W938" s="9" t="s">
        <v>615</v>
      </c>
      <c r="X938" s="42">
        <v>8.7591240875912482E-2</v>
      </c>
    </row>
    <row r="939" spans="23:24">
      <c r="W939" s="9" t="s">
        <v>616</v>
      </c>
      <c r="X939" s="42">
        <v>1.874202727897166E-2</v>
      </c>
    </row>
    <row r="940" spans="23:24">
      <c r="W940" s="9" t="s">
        <v>617</v>
      </c>
      <c r="X940" s="42">
        <v>0.15994623655913986</v>
      </c>
    </row>
    <row r="941" spans="23:24">
      <c r="W941" s="9" t="s">
        <v>618</v>
      </c>
      <c r="X941" s="42">
        <v>-0.20192307692307684</v>
      </c>
    </row>
    <row r="942" spans="23:24">
      <c r="W942" s="9" t="s">
        <v>619</v>
      </c>
      <c r="X942" s="42">
        <v>-1.9991840065279588E-2</v>
      </c>
    </row>
    <row r="943" spans="23:24">
      <c r="W943" s="9" t="s">
        <v>620</v>
      </c>
      <c r="X943" s="42">
        <v>7.6127124907612753E-2</v>
      </c>
    </row>
    <row r="944" spans="23:24">
      <c r="W944" s="9" t="s">
        <v>621</v>
      </c>
      <c r="X944" s="42">
        <v>-0.31302521008403356</v>
      </c>
    </row>
    <row r="945" spans="23:24">
      <c r="W945" s="9" t="s">
        <v>622</v>
      </c>
      <c r="X945" s="42">
        <v>-2.1450459652706831E-2</v>
      </c>
    </row>
    <row r="946" spans="23:24">
      <c r="W946" s="9" t="s">
        <v>623</v>
      </c>
      <c r="X946" s="42">
        <v>-0.3879250520471893</v>
      </c>
    </row>
    <row r="947" spans="23:24">
      <c r="W947" s="9" t="s">
        <v>624</v>
      </c>
      <c r="X947" s="42">
        <v>-4.7559187094070823E-2</v>
      </c>
    </row>
    <row r="948" spans="23:24">
      <c r="W948" s="9" t="s">
        <v>625</v>
      </c>
      <c r="X948" s="42">
        <v>-0.19588615163836401</v>
      </c>
    </row>
    <row r="949" spans="23:24">
      <c r="W949" s="9" t="s">
        <v>626</v>
      </c>
      <c r="X949" s="42">
        <v>5.1683262209577974E-2</v>
      </c>
    </row>
    <row r="950" spans="23:24">
      <c r="W950" s="9" t="s">
        <v>627</v>
      </c>
      <c r="X950" s="42">
        <v>-0.52160681679853926</v>
      </c>
    </row>
    <row r="951" spans="23:24">
      <c r="W951" s="9" t="s">
        <v>628</v>
      </c>
      <c r="X951" s="42">
        <v>7.7150239940937698E-2</v>
      </c>
    </row>
    <row r="952" spans="23:24">
      <c r="W952" s="9" t="s">
        <v>629</v>
      </c>
      <c r="X952" s="42">
        <v>0.1945876288659795</v>
      </c>
    </row>
    <row r="953" spans="23:24">
      <c r="W953" s="9" t="s">
        <v>630</v>
      </c>
      <c r="X953" s="42">
        <v>-0.28254456842375281</v>
      </c>
    </row>
    <row r="954" spans="23:24">
      <c r="W954" s="9" t="s">
        <v>631</v>
      </c>
      <c r="X954" s="42">
        <v>-0.32275132275132268</v>
      </c>
    </row>
    <row r="955" spans="23:24">
      <c r="W955" s="9" t="s">
        <v>632</v>
      </c>
      <c r="X955" s="42">
        <v>-0.70940170940170932</v>
      </c>
    </row>
    <row r="956" spans="23:24">
      <c r="W956" s="9" t="s">
        <v>633</v>
      </c>
      <c r="X956" s="42">
        <v>0.12891986062717764</v>
      </c>
    </row>
    <row r="957" spans="23:24">
      <c r="W957" s="9" t="s">
        <v>634</v>
      </c>
      <c r="X957" s="42">
        <v>-7.0205479452054825E-2</v>
      </c>
    </row>
    <row r="958" spans="23:24">
      <c r="W958" s="9" t="s">
        <v>635</v>
      </c>
      <c r="X958" s="42">
        <v>-0.27877237851662412</v>
      </c>
    </row>
    <row r="959" spans="23:24">
      <c r="W959" s="9" t="s">
        <v>636</v>
      </c>
      <c r="X959" s="42">
        <v>1.7585224481776345E-2</v>
      </c>
    </row>
    <row r="960" spans="23:24">
      <c r="W960" s="9" t="s">
        <v>637</v>
      </c>
      <c r="X960" s="42">
        <v>-0.64068908941755531</v>
      </c>
    </row>
    <row r="961" spans="23:24">
      <c r="W961" s="9" t="s">
        <v>638</v>
      </c>
      <c r="X961" s="42">
        <v>-0.75438596491228072</v>
      </c>
    </row>
    <row r="962" spans="23:24">
      <c r="W962" s="9" t="s">
        <v>639</v>
      </c>
      <c r="X962" s="42">
        <v>-0.50060024009603854</v>
      </c>
    </row>
    <row r="963" spans="23:24">
      <c r="W963" s="9" t="s">
        <v>640</v>
      </c>
      <c r="X963" s="42">
        <v>-0.71585449553877822</v>
      </c>
    </row>
    <row r="964" spans="23:24">
      <c r="W964" s="9" t="s">
        <v>641</v>
      </c>
      <c r="X964" s="42">
        <v>0.11237351322563476</v>
      </c>
    </row>
    <row r="965" spans="23:24">
      <c r="W965" s="9" t="s">
        <v>642</v>
      </c>
      <c r="X965" s="42">
        <v>-6.5643648763853257E-2</v>
      </c>
    </row>
    <row r="966" spans="23:24">
      <c r="W966" s="9" t="s">
        <v>643</v>
      </c>
      <c r="X966" s="42">
        <v>-0.17082308863130774</v>
      </c>
    </row>
    <row r="967" spans="23:24">
      <c r="W967" s="9" t="s">
        <v>644</v>
      </c>
      <c r="X967" s="42">
        <v>-0.21832358674463948</v>
      </c>
    </row>
    <row r="968" spans="23:24">
      <c r="W968" s="9" t="s">
        <v>645</v>
      </c>
      <c r="X968" s="42">
        <v>-0.68861870989530571</v>
      </c>
    </row>
    <row r="969" spans="23:24">
      <c r="W969" s="9" t="s">
        <v>646</v>
      </c>
      <c r="X969" s="42">
        <v>-0.28667009778692737</v>
      </c>
    </row>
    <row r="970" spans="23:24">
      <c r="W970" s="9" t="s">
        <v>647</v>
      </c>
      <c r="X970" s="42">
        <v>7.1236184638246547E-2</v>
      </c>
    </row>
    <row r="971" spans="23:24">
      <c r="W971" s="9" t="s">
        <v>648</v>
      </c>
      <c r="X971" s="42">
        <v>-0.45074713477440892</v>
      </c>
    </row>
    <row r="972" spans="23:24">
      <c r="W972" s="9" t="s">
        <v>649</v>
      </c>
      <c r="X972" s="42">
        <v>-0.16604477611940291</v>
      </c>
    </row>
    <row r="973" spans="23:24">
      <c r="W973" s="9" t="s">
        <v>650</v>
      </c>
      <c r="X973" s="42">
        <v>-1.3787510137875183E-2</v>
      </c>
    </row>
    <row r="974" spans="23:24">
      <c r="W974" s="9" t="s">
        <v>651</v>
      </c>
      <c r="X974" s="42">
        <v>-0.72532781228433407</v>
      </c>
    </row>
    <row r="975" spans="23:24">
      <c r="W975" s="9" t="s">
        <v>652</v>
      </c>
      <c r="X975" s="42">
        <v>-0.45137880986937601</v>
      </c>
    </row>
    <row r="976" spans="23:24">
      <c r="W976" s="9" t="s">
        <v>653</v>
      </c>
      <c r="X976" s="42">
        <v>-0.44300144300144284</v>
      </c>
    </row>
    <row r="977" spans="23:24">
      <c r="W977" s="9" t="s">
        <v>654</v>
      </c>
      <c r="X977" s="42">
        <v>-8.9680723548000371E-2</v>
      </c>
    </row>
    <row r="978" spans="23:24">
      <c r="W978" s="9" t="s">
        <v>655</v>
      </c>
      <c r="X978" s="42">
        <v>0.17053749170537497</v>
      </c>
    </row>
    <row r="979" spans="23:24">
      <c r="W979" s="9" t="s">
        <v>656</v>
      </c>
      <c r="X979" s="42">
        <v>-0.12007168458781363</v>
      </c>
    </row>
    <row r="980" spans="23:24">
      <c r="W980" s="9" t="s">
        <v>657</v>
      </c>
      <c r="X980" s="42">
        <v>0.20083113561895624</v>
      </c>
    </row>
    <row r="981" spans="23:24">
      <c r="W981" s="9" t="s">
        <v>658</v>
      </c>
      <c r="X981" s="42">
        <v>-0.45687645687645684</v>
      </c>
    </row>
    <row r="982" spans="23:24">
      <c r="W982" s="9" t="s">
        <v>659</v>
      </c>
      <c r="X982" s="42">
        <v>-0.37438152831225957</v>
      </c>
    </row>
    <row r="983" spans="23:24">
      <c r="W983" s="9" t="s">
        <v>660</v>
      </c>
      <c r="X983" s="42">
        <v>-0.20120120120120125</v>
      </c>
    </row>
    <row r="984" spans="23:24">
      <c r="W984" s="9" t="s">
        <v>661</v>
      </c>
      <c r="X984" s="42">
        <v>-5.2188552188552145E-2</v>
      </c>
    </row>
    <row r="985" spans="23:24">
      <c r="W985" s="9" t="s">
        <v>662</v>
      </c>
      <c r="X985" s="42">
        <v>-0.17924528301886794</v>
      </c>
    </row>
    <row r="986" spans="23:24">
      <c r="W986" s="9" t="s">
        <v>663</v>
      </c>
      <c r="X986" s="42">
        <v>-0.56739811912225702</v>
      </c>
    </row>
    <row r="987" spans="23:24">
      <c r="W987" s="9" t="s">
        <v>664</v>
      </c>
      <c r="X987" s="42">
        <v>-3.551827689758736E-2</v>
      </c>
    </row>
    <row r="988" spans="23:24">
      <c r="W988" s="9" t="s">
        <v>665</v>
      </c>
      <c r="X988" s="42">
        <v>-2.2285831118380697E-2</v>
      </c>
    </row>
    <row r="989" spans="23:24">
      <c r="W989" s="9" t="s">
        <v>666</v>
      </c>
      <c r="X989" s="42">
        <v>-3.5518276897587235E-2</v>
      </c>
    </row>
    <row r="990" spans="23:24">
      <c r="W990" s="9" t="s">
        <v>667</v>
      </c>
      <c r="X990" s="42">
        <v>-0.45772594752186596</v>
      </c>
    </row>
    <row r="991" spans="23:24">
      <c r="W991" s="9" t="s">
        <v>668</v>
      </c>
      <c r="X991" s="42">
        <v>-0.12917795844625113</v>
      </c>
    </row>
    <row r="992" spans="23:24">
      <c r="W992" s="9" t="s">
        <v>669</v>
      </c>
      <c r="X992" s="42">
        <v>-0.46198830409356728</v>
      </c>
    </row>
    <row r="993" spans="23:24">
      <c r="W993" s="9" t="s">
        <v>670</v>
      </c>
      <c r="X993" s="42">
        <v>-9.7453906935908677E-2</v>
      </c>
    </row>
    <row r="994" spans="23:24">
      <c r="W994" s="9" t="s">
        <v>671</v>
      </c>
      <c r="X994" s="42">
        <v>-0.74703004891684133</v>
      </c>
    </row>
    <row r="995" spans="23:24">
      <c r="W995" s="9" t="s">
        <v>672</v>
      </c>
      <c r="X995" s="42">
        <v>-0.1743981209630065</v>
      </c>
    </row>
    <row r="996" spans="23:24">
      <c r="W996" s="9" t="s">
        <v>673</v>
      </c>
      <c r="X996" s="42">
        <v>3.6516042007900582E-2</v>
      </c>
    </row>
    <row r="997" spans="23:24">
      <c r="W997" s="9" t="s">
        <v>674</v>
      </c>
      <c r="X997" s="42">
        <v>-6.678045658203538E-2</v>
      </c>
    </row>
    <row r="998" spans="23:24">
      <c r="W998" s="9" t="s">
        <v>675</v>
      </c>
      <c r="X998" s="42">
        <v>-0.21432908318154223</v>
      </c>
    </row>
    <row r="999" spans="23:24">
      <c r="W999" s="9" t="s">
        <v>676</v>
      </c>
      <c r="X999" s="42">
        <v>-5.9883412824589262E-2</v>
      </c>
    </row>
    <row r="1000" spans="23:24">
      <c r="W1000" s="9" t="s">
        <v>677</v>
      </c>
      <c r="X1000" s="42">
        <v>7.7150239940937643E-2</v>
      </c>
    </row>
    <row r="1001" spans="23:24">
      <c r="W1001" s="9" t="s">
        <v>678</v>
      </c>
      <c r="X1001" s="42">
        <v>0.17026219714570198</v>
      </c>
    </row>
    <row r="1002" spans="23:24">
      <c r="W1002" s="9" t="s">
        <v>679</v>
      </c>
      <c r="X1002" s="42">
        <v>-0.5644555694618274</v>
      </c>
    </row>
    <row r="1003" spans="23:24">
      <c r="W1003" s="9" t="s">
        <v>680</v>
      </c>
      <c r="X1003" s="42">
        <v>-0.4925373134328358</v>
      </c>
    </row>
    <row r="1004" spans="23:24">
      <c r="W1004" s="9" t="s">
        <v>681</v>
      </c>
      <c r="X1004" s="42">
        <v>-8.1081081081081141E-2</v>
      </c>
    </row>
    <row r="1005" spans="23:24">
      <c r="W1005" s="9" t="s">
        <v>682</v>
      </c>
      <c r="X1005" s="42">
        <v>5.6781739294472749E-2</v>
      </c>
    </row>
    <row r="1006" spans="23:24">
      <c r="W1006" s="9" t="s">
        <v>683</v>
      </c>
      <c r="X1006" s="42">
        <v>-8.2251082251082297E-2</v>
      </c>
    </row>
    <row r="1007" spans="23:24">
      <c r="W1007" s="9" t="s">
        <v>684</v>
      </c>
      <c r="X1007" s="42">
        <v>-0.46799765120375797</v>
      </c>
    </row>
    <row r="1008" spans="23:24">
      <c r="W1008" s="9" t="s">
        <v>685</v>
      </c>
      <c r="X1008" s="42">
        <v>-1.4713343480466844E-2</v>
      </c>
    </row>
    <row r="1009" spans="23:24">
      <c r="W1009" s="9" t="s">
        <v>686</v>
      </c>
      <c r="X1009" s="42">
        <v>0.11378943637008157</v>
      </c>
    </row>
    <row r="1010" spans="23:24">
      <c r="W1010" s="9" t="s">
        <v>687</v>
      </c>
      <c r="X1010" s="42">
        <v>-0.66223404255319163</v>
      </c>
    </row>
    <row r="1011" spans="23:24">
      <c r="W1011" s="9" t="s">
        <v>688</v>
      </c>
      <c r="X1011" s="42">
        <v>-8.2251082251082297E-2</v>
      </c>
    </row>
    <row r="1012" spans="23:24">
      <c r="W1012" s="9" t="s">
        <v>689</v>
      </c>
      <c r="X1012" s="42">
        <v>-8.6720278200391257E-2</v>
      </c>
    </row>
    <row r="1013" spans="23:24">
      <c r="W1013" s="9" t="s">
        <v>690</v>
      </c>
      <c r="X1013" s="42">
        <v>-2.4800163968026236E-2</v>
      </c>
    </row>
    <row r="1014" spans="23:24">
      <c r="W1014" s="9" t="s">
        <v>691</v>
      </c>
      <c r="X1014" s="42">
        <v>0.12572127994404611</v>
      </c>
    </row>
    <row r="1015" spans="23:24">
      <c r="W1015" s="9" t="s">
        <v>692</v>
      </c>
      <c r="X1015" s="42">
        <v>0.15966386554621842</v>
      </c>
    </row>
    <row r="1016" spans="23:24">
      <c r="W1016" s="9" t="s">
        <v>693</v>
      </c>
      <c r="X1016" s="42">
        <v>0.13494809688581322</v>
      </c>
    </row>
    <row r="1017" spans="23:24">
      <c r="W1017" s="9" t="s">
        <v>694</v>
      </c>
      <c r="X1017" s="42">
        <v>0.19250645994832039</v>
      </c>
    </row>
    <row r="1018" spans="23:24">
      <c r="W1018" s="9" t="s">
        <v>695</v>
      </c>
      <c r="X1018" s="42">
        <v>-0.44864551644212652</v>
      </c>
    </row>
    <row r="1019" spans="23:24">
      <c r="W1019" s="9" t="s">
        <v>696</v>
      </c>
      <c r="X1019" s="42">
        <v>-0.40805406927626048</v>
      </c>
    </row>
    <row r="1020" spans="23:24">
      <c r="W1020" s="9" t="s">
        <v>697</v>
      </c>
      <c r="X1020" s="42">
        <v>-5.2631578947368376E-2</v>
      </c>
    </row>
    <row r="1021" spans="23:24">
      <c r="W1021" s="9" t="s">
        <v>698</v>
      </c>
      <c r="X1021" s="42">
        <v>-0.11259457053849582</v>
      </c>
    </row>
    <row r="1022" spans="23:24">
      <c r="W1022" s="9" t="s">
        <v>699</v>
      </c>
      <c r="X1022" s="42">
        <v>-0.45306596919500142</v>
      </c>
    </row>
    <row r="1023" spans="23:24">
      <c r="W1023" s="9" t="s">
        <v>700</v>
      </c>
      <c r="X1023" s="42">
        <v>-0.57828282828282829</v>
      </c>
    </row>
    <row r="1024" spans="23:24">
      <c r="W1024" s="9" t="s">
        <v>701</v>
      </c>
      <c r="X1024" s="42">
        <v>-0.47405660377358494</v>
      </c>
    </row>
    <row r="1025" spans="23:24">
      <c r="W1025" s="9" t="s">
        <v>702</v>
      </c>
      <c r="X1025" s="42">
        <v>-6.2925170068027225E-2</v>
      </c>
    </row>
    <row r="1026" spans="23:24">
      <c r="W1026" s="9" t="s">
        <v>703</v>
      </c>
      <c r="X1026" s="42">
        <v>-0.29382843834907479</v>
      </c>
    </row>
    <row r="1027" spans="23:24">
      <c r="W1027" s="9" t="s">
        <v>704</v>
      </c>
      <c r="X1027" s="42">
        <v>-0.92381685263562918</v>
      </c>
    </row>
    <row r="1028" spans="23:24">
      <c r="W1028" s="9" t="s">
        <v>705</v>
      </c>
      <c r="X1028" s="42">
        <v>-0.28057369701626322</v>
      </c>
    </row>
    <row r="1029" spans="23:24">
      <c r="W1029" s="9" t="s">
        <v>706</v>
      </c>
      <c r="X1029" s="42">
        <v>-0.10229276895943569</v>
      </c>
    </row>
    <row r="1030" spans="23:24">
      <c r="W1030" s="9" t="s">
        <v>707</v>
      </c>
      <c r="X1030" s="42">
        <v>-0.16604477611940288</v>
      </c>
    </row>
    <row r="1031" spans="23:24">
      <c r="W1031" s="9" t="s">
        <v>708</v>
      </c>
      <c r="X1031" s="42">
        <v>-0.95848021934978478</v>
      </c>
    </row>
    <row r="1032" spans="23:24">
      <c r="W1032" s="9" t="s">
        <v>709</v>
      </c>
      <c r="X1032" s="42">
        <v>-0.73100225030292521</v>
      </c>
    </row>
    <row r="1033" spans="23:24">
      <c r="W1033" s="9" t="s">
        <v>710</v>
      </c>
      <c r="X1033" s="42">
        <v>-6.0220525869380925E-2</v>
      </c>
    </row>
    <row r="1034" spans="23:24">
      <c r="W1034" s="9" t="s">
        <v>711</v>
      </c>
      <c r="X1034" s="42">
        <v>9.6412758651847855E-2</v>
      </c>
    </row>
    <row r="1035" spans="23:24">
      <c r="W1035" s="9" t="s">
        <v>712</v>
      </c>
      <c r="X1035" s="42">
        <v>-3.5625517812758807E-2</v>
      </c>
    </row>
    <row r="1036" spans="23:24">
      <c r="W1036" s="9" t="s">
        <v>713</v>
      </c>
      <c r="X1036" s="42">
        <v>0.18180330551464574</v>
      </c>
    </row>
    <row r="1037" spans="23:24">
      <c r="W1037" s="9" t="s">
        <v>714</v>
      </c>
      <c r="X1037" s="42">
        <v>-0.70940170940170921</v>
      </c>
    </row>
    <row r="1038" spans="23:24">
      <c r="W1038" s="9" t="s">
        <v>715</v>
      </c>
      <c r="X1038" s="42">
        <v>-0.52671755725190827</v>
      </c>
    </row>
    <row r="1039" spans="23:24">
      <c r="W1039" s="9" t="s">
        <v>716</v>
      </c>
      <c r="X1039" s="42">
        <v>-4.4194455604660106E-3</v>
      </c>
    </row>
    <row r="1040" spans="23:24">
      <c r="W1040" s="9" t="s">
        <v>717</v>
      </c>
      <c r="X1040" s="42">
        <v>-0.3175230566534914</v>
      </c>
    </row>
    <row r="1041" spans="23:24">
      <c r="W1041" s="9" t="s">
        <v>718</v>
      </c>
      <c r="X1041" s="42">
        <v>-0.49342891278375156</v>
      </c>
    </row>
    <row r="1042" spans="23:24">
      <c r="W1042" s="9" t="s">
        <v>719</v>
      </c>
      <c r="X1042" s="42">
        <v>-0.59489633173843703</v>
      </c>
    </row>
    <row r="1043" spans="23:24">
      <c r="W1043" s="9" t="s">
        <v>720</v>
      </c>
      <c r="X1043" s="42">
        <v>-0.30924325739722441</v>
      </c>
    </row>
    <row r="1044" spans="23:24">
      <c r="W1044" s="9" t="s">
        <v>721</v>
      </c>
      <c r="X1044" s="42">
        <v>-0.17577895355673132</v>
      </c>
    </row>
    <row r="1045" spans="23:24">
      <c r="W1045" s="9" t="s">
        <v>722</v>
      </c>
      <c r="X1045" s="42">
        <v>-4.6212577858148396E-3</v>
      </c>
    </row>
    <row r="1046" spans="23:24">
      <c r="W1046" s="9" t="s">
        <v>723</v>
      </c>
      <c r="X1046" s="42">
        <v>-0.16550116550116564</v>
      </c>
    </row>
    <row r="1047" spans="23:24">
      <c r="W1047" s="9" t="s">
        <v>724</v>
      </c>
      <c r="X1047" s="42">
        <v>-0.44300144300144284</v>
      </c>
    </row>
    <row r="1048" spans="23:24">
      <c r="W1048" s="9" t="s">
        <v>163</v>
      </c>
      <c r="X1048" s="42">
        <v>-96.271163902666416</v>
      </c>
    </row>
  </sheetData>
  <mergeCells count="12">
    <mergeCell ref="A18:G18"/>
    <mergeCell ref="A1:B1"/>
    <mergeCell ref="A3:E3"/>
    <mergeCell ref="A4:F4"/>
    <mergeCell ref="A5:E5"/>
    <mergeCell ref="A6:F6"/>
    <mergeCell ref="A7:E7"/>
    <mergeCell ref="A8:D8"/>
    <mergeCell ref="A9:F9"/>
    <mergeCell ref="A14:F14"/>
    <mergeCell ref="A15:H15"/>
    <mergeCell ref="A17:E17"/>
  </mergeCells>
  <pageMargins left="0.7" right="0.7" top="0.75" bottom="0.75" header="0.3" footer="0.3"/>
  <drawing r:id="rId1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986D8-F3AB-4B45-B978-14BE4EF2DDE4}">
  <dimension ref="R6"/>
  <sheetViews>
    <sheetView topLeftCell="A9" zoomScale="90" zoomScaleNormal="90" workbookViewId="0">
      <selection activeCell="E1" sqref="E1"/>
    </sheetView>
  </sheetViews>
  <sheetFormatPr baseColWidth="10" defaultRowHeight="15.6"/>
  <cols>
    <col min="1" max="16384" width="11.5546875" style="60"/>
  </cols>
  <sheetData>
    <row r="6" spans="18:18" ht="17.399999999999999">
      <c r="R6" s="5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F11B4-9A49-4985-BF4B-A15A7D1D4BBA}">
  <dimension ref="R6"/>
  <sheetViews>
    <sheetView zoomScale="90" zoomScaleNormal="90" workbookViewId="0"/>
  </sheetViews>
  <sheetFormatPr baseColWidth="10" defaultRowHeight="15.6"/>
  <cols>
    <col min="1" max="16384" width="11.5546875" style="60"/>
  </cols>
  <sheetData>
    <row r="6" spans="18:18" ht="17.399999999999999">
      <c r="R6" s="5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EECD3B-D9AA-4904-A828-1F46152E4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13</vt:i4>
      </vt:variant>
    </vt:vector>
  </HeadingPairs>
  <TitlesOfParts>
    <vt:vector size="13" baseType="lpstr">
      <vt:lpstr>datos_original</vt:lpstr>
      <vt:lpstr>Duplicados</vt:lpstr>
      <vt:lpstr>datos_sinduplicados</vt:lpstr>
      <vt:lpstr>datos_limpio</vt:lpstr>
      <vt:lpstr>eda_numéricas</vt:lpstr>
      <vt:lpstr>eda_categóricas</vt:lpstr>
      <vt:lpstr>eda_temporales</vt:lpstr>
      <vt:lpstr>data_correlación</vt:lpstr>
      <vt:lpstr>eda_correlación</vt:lpstr>
      <vt:lpstr>eda_covarianza</vt:lpstr>
      <vt:lpstr>KPIS</vt:lpstr>
      <vt:lpstr>Dashboard ventas</vt:lpstr>
      <vt:lpstr>Dashboard beneficios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Claudia Soler de la Cruz</cp:lastModifiedBy>
  <dcterms:created xsi:type="dcterms:W3CDTF">2024-10-13T11:11:09Z</dcterms:created>
  <dcterms:modified xsi:type="dcterms:W3CDTF">2024-11-03T19:41:02Z</dcterms:modified>
</cp:coreProperties>
</file>