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i Zhang\Box Sync\Teaching\BA Program\Decision Analytics\"/>
    </mc:Choice>
  </mc:AlternateContent>
  <xr:revisionPtr revIDLastSave="0" documentId="13_ncr:1_{843C52A8-BEA5-48BF-907E-3E8F18628CED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Harrys_Auto" sheetId="1" r:id="rId1"/>
    <sheet name="Simkins" sheetId="5" r:id="rId2"/>
    <sheet name="K-Fashion" sheetId="7" r:id="rId3"/>
    <sheet name="Pinevalle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7" l="1"/>
  <c r="F14" i="7"/>
  <c r="F15" i="7"/>
  <c r="F17" i="7"/>
  <c r="F18" i="7"/>
  <c r="F20" i="7"/>
  <c r="F21" i="7"/>
  <c r="F23" i="7"/>
  <c r="F24" i="7"/>
  <c r="F26" i="7"/>
  <c r="F27" i="7"/>
  <c r="F29" i="7"/>
  <c r="F30" i="7"/>
  <c r="F32" i="7"/>
  <c r="F33" i="7"/>
  <c r="F35" i="7"/>
  <c r="F36" i="7"/>
  <c r="F11" i="7"/>
  <c r="Q12" i="7"/>
  <c r="Q14" i="7"/>
  <c r="Q15" i="7"/>
  <c r="Q17" i="7"/>
  <c r="Q18" i="7"/>
  <c r="Q20" i="7"/>
  <c r="Q21" i="7"/>
  <c r="Q23" i="7"/>
  <c r="Q24" i="7"/>
  <c r="Q26" i="7"/>
  <c r="Q27" i="7"/>
  <c r="Q29" i="7"/>
  <c r="Q30" i="7"/>
  <c r="Q32" i="7"/>
  <c r="Q33" i="7"/>
  <c r="Q35" i="7"/>
  <c r="Q36" i="7"/>
  <c r="Q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11" i="7"/>
  <c r="C14" i="7"/>
  <c r="D14" i="7"/>
  <c r="E14" i="7"/>
  <c r="G14" i="7"/>
  <c r="H14" i="7" s="1"/>
  <c r="G15" i="7"/>
  <c r="H15" i="7" s="1"/>
  <c r="G16" i="7"/>
  <c r="H16" i="7" s="1"/>
  <c r="I16" i="7" s="1"/>
  <c r="C17" i="7"/>
  <c r="D17" i="7"/>
  <c r="E17" i="7"/>
  <c r="G17" i="7"/>
  <c r="H17" i="7" s="1"/>
  <c r="I17" i="7" s="1"/>
  <c r="L17" i="7" s="1"/>
  <c r="G18" i="7"/>
  <c r="H18" i="7" s="1"/>
  <c r="I18" i="7" s="1"/>
  <c r="G19" i="7"/>
  <c r="H19" i="7" s="1"/>
  <c r="C20" i="7"/>
  <c r="D20" i="7"/>
  <c r="E20" i="7"/>
  <c r="G20" i="7"/>
  <c r="H20" i="7" s="1"/>
  <c r="I20" i="7" s="1"/>
  <c r="L20" i="7" s="1"/>
  <c r="G21" i="7"/>
  <c r="H21" i="7" s="1"/>
  <c r="G22" i="7"/>
  <c r="H22" i="7" s="1"/>
  <c r="C23" i="7"/>
  <c r="D23" i="7"/>
  <c r="E23" i="7"/>
  <c r="G23" i="7"/>
  <c r="H23" i="7" s="1"/>
  <c r="G24" i="7"/>
  <c r="H24" i="7" s="1"/>
  <c r="G25" i="7"/>
  <c r="H25" i="7" s="1"/>
  <c r="C26" i="7"/>
  <c r="D26" i="7"/>
  <c r="E26" i="7"/>
  <c r="G26" i="7"/>
  <c r="H26" i="7" s="1"/>
  <c r="I26" i="7" s="1"/>
  <c r="L26" i="7" s="1"/>
  <c r="G27" i="7"/>
  <c r="H27" i="7" s="1"/>
  <c r="G28" i="7"/>
  <c r="H28" i="7" s="1"/>
  <c r="I28" i="7" s="1"/>
  <c r="J28" i="7" s="1"/>
  <c r="C29" i="7"/>
  <c r="D29" i="7"/>
  <c r="E29" i="7"/>
  <c r="G29" i="7"/>
  <c r="H29" i="7" s="1"/>
  <c r="I29" i="7" s="1"/>
  <c r="L29" i="7" s="1"/>
  <c r="G30" i="7"/>
  <c r="H30" i="7" s="1"/>
  <c r="G31" i="7"/>
  <c r="H31" i="7" s="1"/>
  <c r="C32" i="7"/>
  <c r="D32" i="7"/>
  <c r="E32" i="7"/>
  <c r="G32" i="7"/>
  <c r="H32" i="7" s="1"/>
  <c r="I32" i="7" s="1"/>
  <c r="L32" i="7" s="1"/>
  <c r="G33" i="7"/>
  <c r="H33" i="7" s="1"/>
  <c r="I33" i="7" s="1"/>
  <c r="G34" i="7"/>
  <c r="H34" i="7" s="1"/>
  <c r="I34" i="7" s="1"/>
  <c r="C35" i="7"/>
  <c r="D35" i="7"/>
  <c r="E35" i="7"/>
  <c r="G35" i="7"/>
  <c r="H35" i="7" s="1"/>
  <c r="G36" i="7"/>
  <c r="H36" i="7" s="1"/>
  <c r="I36" i="7" s="1"/>
  <c r="G37" i="7"/>
  <c r="H37" i="7" s="1"/>
  <c r="G13" i="7"/>
  <c r="H13" i="7" s="1"/>
  <c r="I13" i="7" s="1"/>
  <c r="G12" i="7"/>
  <c r="H12" i="7" s="1"/>
  <c r="I12" i="7" s="1"/>
  <c r="G11" i="7"/>
  <c r="H11" i="7" s="1"/>
  <c r="I11" i="7" s="1"/>
  <c r="L11" i="7" s="1"/>
  <c r="E11" i="7"/>
  <c r="D11" i="7"/>
  <c r="C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11" i="7"/>
  <c r="B7" i="7"/>
  <c r="C30" i="7" l="1"/>
  <c r="J29" i="7"/>
  <c r="I37" i="7"/>
  <c r="K28" i="7"/>
  <c r="C33" i="7"/>
  <c r="L33" i="7" s="1"/>
  <c r="I22" i="7"/>
  <c r="I21" i="7"/>
  <c r="I35" i="7"/>
  <c r="I31" i="7"/>
  <c r="J26" i="7"/>
  <c r="I30" i="7"/>
  <c r="I15" i="7"/>
  <c r="I27" i="7"/>
  <c r="I14" i="7"/>
  <c r="L14" i="7" s="1"/>
  <c r="I25" i="7"/>
  <c r="C21" i="7"/>
  <c r="I24" i="7"/>
  <c r="I19" i="7"/>
  <c r="I23" i="7"/>
  <c r="J33" i="7"/>
  <c r="J17" i="7"/>
  <c r="J34" i="7"/>
  <c r="J18" i="7"/>
  <c r="J36" i="7"/>
  <c r="J20" i="7"/>
  <c r="M20" i="7" s="1"/>
  <c r="J32" i="7"/>
  <c r="M32" i="7" s="1"/>
  <c r="J16" i="7"/>
  <c r="C12" i="7"/>
  <c r="L12" i="7" s="1"/>
  <c r="J13" i="7"/>
  <c r="J12" i="7"/>
  <c r="J11" i="7"/>
  <c r="M11" i="7" s="1"/>
  <c r="L21" i="7" l="1"/>
  <c r="L30" i="7"/>
  <c r="C31" i="7" s="1"/>
  <c r="L35" i="7"/>
  <c r="C36" i="7" s="1"/>
  <c r="L36" i="7" s="1"/>
  <c r="K34" i="7"/>
  <c r="M17" i="7"/>
  <c r="D18" i="7" s="1"/>
  <c r="K33" i="7"/>
  <c r="L23" i="7"/>
  <c r="C24" i="7" s="1"/>
  <c r="L24" i="7" s="1"/>
  <c r="J37" i="7"/>
  <c r="K36" i="7"/>
  <c r="J19" i="7"/>
  <c r="K19" i="7" s="1"/>
  <c r="M29" i="7"/>
  <c r="D30" i="7" s="1"/>
  <c r="J24" i="7"/>
  <c r="J25" i="7"/>
  <c r="J15" i="7"/>
  <c r="M26" i="7"/>
  <c r="D27" i="7" s="1"/>
  <c r="J31" i="7"/>
  <c r="K31" i="7" s="1"/>
  <c r="C22" i="7"/>
  <c r="K29" i="7"/>
  <c r="J30" i="7"/>
  <c r="J21" i="7"/>
  <c r="M21" i="7" s="1"/>
  <c r="K32" i="7"/>
  <c r="J22" i="7"/>
  <c r="K20" i="7"/>
  <c r="D33" i="7"/>
  <c r="M33" i="7" s="1"/>
  <c r="C34" i="7"/>
  <c r="C27" i="7"/>
  <c r="L27" i="7" s="1"/>
  <c r="J27" i="7"/>
  <c r="K18" i="7"/>
  <c r="K25" i="7"/>
  <c r="K17" i="7"/>
  <c r="C18" i="7"/>
  <c r="L18" i="7" s="1"/>
  <c r="J23" i="7"/>
  <c r="J35" i="7"/>
  <c r="J14" i="7"/>
  <c r="M14" i="7" s="1"/>
  <c r="C15" i="7"/>
  <c r="L15" i="7" s="1"/>
  <c r="K16" i="7"/>
  <c r="D21" i="7"/>
  <c r="K26" i="7"/>
  <c r="C13" i="7"/>
  <c r="K13" i="7"/>
  <c r="K12" i="7"/>
  <c r="K11" i="7"/>
  <c r="N11" i="7" s="1"/>
  <c r="D12" i="7"/>
  <c r="M12" i="7" s="1"/>
  <c r="M18" i="7" l="1"/>
  <c r="D19" i="7" s="1"/>
  <c r="N20" i="7"/>
  <c r="O20" i="7" s="1"/>
  <c r="K37" i="7"/>
  <c r="N32" i="7"/>
  <c r="E33" i="7" s="1"/>
  <c r="M35" i="7"/>
  <c r="D36" i="7" s="1"/>
  <c r="M36" i="7" s="1"/>
  <c r="D37" i="7" s="1"/>
  <c r="N26" i="7"/>
  <c r="E27" i="7" s="1"/>
  <c r="M23" i="7"/>
  <c r="D24" i="7" s="1"/>
  <c r="M24" i="7" s="1"/>
  <c r="K30" i="7"/>
  <c r="M30" i="7"/>
  <c r="K24" i="7"/>
  <c r="K15" i="7"/>
  <c r="N29" i="7"/>
  <c r="E30" i="7" s="1"/>
  <c r="N17" i="7"/>
  <c r="O17" i="7" s="1"/>
  <c r="M27" i="7"/>
  <c r="D28" i="7" s="1"/>
  <c r="D22" i="7"/>
  <c r="K21" i="7"/>
  <c r="K35" i="7"/>
  <c r="C16" i="7"/>
  <c r="K23" i="7"/>
  <c r="C28" i="7"/>
  <c r="K14" i="7"/>
  <c r="K27" i="7"/>
  <c r="K22" i="7"/>
  <c r="D34" i="7"/>
  <c r="C37" i="7"/>
  <c r="C25" i="7"/>
  <c r="E12" i="7"/>
  <c r="N12" i="7" s="1"/>
  <c r="D13" i="7"/>
  <c r="E18" i="7" l="1"/>
  <c r="N18" i="7" s="1"/>
  <c r="O18" i="7" s="1"/>
  <c r="O29" i="7"/>
  <c r="O32" i="7"/>
  <c r="N33" i="7"/>
  <c r="O33" i="7" s="1"/>
  <c r="O26" i="7"/>
  <c r="N35" i="7"/>
  <c r="E36" i="7" s="1"/>
  <c r="N36" i="7" s="1"/>
  <c r="O36" i="7" s="1"/>
  <c r="N27" i="7"/>
  <c r="O27" i="7" s="1"/>
  <c r="N14" i="7"/>
  <c r="O14" i="7" s="1"/>
  <c r="N30" i="7"/>
  <c r="E31" i="7" s="1"/>
  <c r="E21" i="7"/>
  <c r="N21" i="7" s="1"/>
  <c r="O21" i="7" s="1"/>
  <c r="N23" i="7"/>
  <c r="E24" i="7" s="1"/>
  <c r="N24" i="7" s="1"/>
  <c r="O24" i="7" s="1"/>
  <c r="D31" i="7"/>
  <c r="D15" i="7"/>
  <c r="M15" i="7" s="1"/>
  <c r="D25" i="7"/>
  <c r="C19" i="7"/>
  <c r="E13" i="7"/>
  <c r="F13" i="7" s="1"/>
  <c r="O11" i="7"/>
  <c r="O23" i="7" l="1"/>
  <c r="E22" i="7"/>
  <c r="F22" i="7" s="1"/>
  <c r="E15" i="7"/>
  <c r="N15" i="7" s="1"/>
  <c r="E16" i="7" s="1"/>
  <c r="E28" i="7"/>
  <c r="F28" i="7" s="1"/>
  <c r="L28" i="7" s="1"/>
  <c r="O35" i="7"/>
  <c r="E19" i="7"/>
  <c r="F19" i="7" s="1"/>
  <c r="O30" i="7"/>
  <c r="L13" i="7"/>
  <c r="M13" i="7"/>
  <c r="N13" i="7"/>
  <c r="E34" i="7"/>
  <c r="F34" i="7" s="1"/>
  <c r="F31" i="7"/>
  <c r="E25" i="7"/>
  <c r="F25" i="7" s="1"/>
  <c r="E37" i="7"/>
  <c r="O12" i="7"/>
  <c r="M28" i="7" l="1"/>
  <c r="N28" i="7"/>
  <c r="L19" i="7"/>
  <c r="N19" i="7"/>
  <c r="M19" i="7"/>
  <c r="O15" i="7"/>
  <c r="L25" i="7"/>
  <c r="N25" i="7"/>
  <c r="M25" i="7"/>
  <c r="L22" i="7"/>
  <c r="M22" i="7"/>
  <c r="N22" i="7"/>
  <c r="L31" i="7"/>
  <c r="N31" i="7"/>
  <c r="M31" i="7"/>
  <c r="L34" i="7"/>
  <c r="M34" i="7"/>
  <c r="N34" i="7"/>
  <c r="F37" i="7"/>
  <c r="D16" i="7"/>
  <c r="F16" i="7" s="1"/>
  <c r="O13" i="7"/>
  <c r="Q13" i="7" s="1"/>
  <c r="O28" i="7" l="1"/>
  <c r="Q28" i="7" s="1"/>
  <c r="O19" i="7"/>
  <c r="Q19" i="7" s="1"/>
  <c r="O34" i="7"/>
  <c r="Q34" i="7" s="1"/>
  <c r="L16" i="7"/>
  <c r="M16" i="7"/>
  <c r="N16" i="7"/>
  <c r="L37" i="7"/>
  <c r="M37" i="7"/>
  <c r="N37" i="7"/>
  <c r="O22" i="7"/>
  <c r="Q22" i="7" s="1"/>
  <c r="O25" i="7"/>
  <c r="Q25" i="7" s="1"/>
  <c r="O31" i="7"/>
  <c r="Q31" i="7" s="1"/>
  <c r="O37" i="7" l="1"/>
  <c r="Q37" i="7" s="1"/>
  <c r="O16" i="7"/>
  <c r="Q16" i="7" s="1"/>
  <c r="L6" i="7" l="1"/>
  <c r="I305" i="6" l="1"/>
  <c r="B305" i="6"/>
  <c r="I304" i="6"/>
  <c r="B304" i="6"/>
  <c r="I303" i="6"/>
  <c r="B303" i="6"/>
  <c r="I302" i="6"/>
  <c r="B302" i="6"/>
  <c r="I301" i="6"/>
  <c r="B301" i="6"/>
  <c r="I300" i="6"/>
  <c r="B300" i="6"/>
  <c r="I299" i="6"/>
  <c r="B299" i="6"/>
  <c r="I298" i="6"/>
  <c r="B298" i="6"/>
  <c r="I297" i="6"/>
  <c r="B297" i="6"/>
  <c r="I296" i="6"/>
  <c r="B296" i="6"/>
  <c r="I295" i="6"/>
  <c r="B295" i="6"/>
  <c r="I294" i="6"/>
  <c r="B294" i="6"/>
  <c r="I293" i="6"/>
  <c r="B293" i="6"/>
  <c r="I292" i="6"/>
  <c r="B292" i="6"/>
  <c r="I291" i="6"/>
  <c r="B291" i="6"/>
  <c r="I290" i="6"/>
  <c r="B290" i="6"/>
  <c r="I289" i="6"/>
  <c r="B289" i="6"/>
  <c r="I288" i="6"/>
  <c r="B288" i="6"/>
  <c r="I287" i="6"/>
  <c r="B287" i="6"/>
  <c r="I286" i="6"/>
  <c r="B286" i="6"/>
  <c r="I285" i="6"/>
  <c r="B285" i="6"/>
  <c r="I284" i="6"/>
  <c r="B284" i="6"/>
  <c r="I283" i="6"/>
  <c r="B283" i="6"/>
  <c r="I282" i="6"/>
  <c r="B282" i="6"/>
  <c r="I281" i="6"/>
  <c r="B281" i="6"/>
  <c r="I280" i="6"/>
  <c r="B280" i="6"/>
  <c r="I279" i="6"/>
  <c r="B279" i="6"/>
  <c r="I278" i="6"/>
  <c r="B278" i="6"/>
  <c r="I277" i="6"/>
  <c r="B277" i="6"/>
  <c r="I276" i="6"/>
  <c r="B276" i="6"/>
  <c r="I275" i="6"/>
  <c r="B275" i="6"/>
  <c r="I274" i="6"/>
  <c r="B274" i="6"/>
  <c r="I273" i="6"/>
  <c r="B273" i="6"/>
  <c r="I272" i="6"/>
  <c r="B272" i="6"/>
  <c r="I271" i="6"/>
  <c r="B271" i="6"/>
  <c r="I270" i="6"/>
  <c r="B270" i="6"/>
  <c r="I269" i="6"/>
  <c r="B269" i="6"/>
  <c r="I268" i="6"/>
  <c r="B268" i="6"/>
  <c r="I267" i="6"/>
  <c r="B267" i="6"/>
  <c r="I266" i="6"/>
  <c r="B266" i="6"/>
  <c r="I265" i="6"/>
  <c r="B265" i="6"/>
  <c r="I264" i="6"/>
  <c r="B264" i="6"/>
  <c r="I263" i="6"/>
  <c r="B263" i="6"/>
  <c r="I262" i="6"/>
  <c r="B262" i="6"/>
  <c r="I261" i="6"/>
  <c r="B261" i="6"/>
  <c r="I260" i="6"/>
  <c r="B260" i="6"/>
  <c r="I259" i="6"/>
  <c r="B259" i="6"/>
  <c r="I258" i="6"/>
  <c r="B258" i="6"/>
  <c r="I257" i="6"/>
  <c r="B257" i="6"/>
  <c r="I256" i="6"/>
  <c r="B256" i="6"/>
  <c r="I255" i="6"/>
  <c r="B255" i="6"/>
  <c r="I254" i="6"/>
  <c r="B254" i="6"/>
  <c r="I253" i="6"/>
  <c r="B253" i="6"/>
  <c r="I252" i="6"/>
  <c r="B252" i="6"/>
  <c r="I251" i="6"/>
  <c r="B251" i="6"/>
  <c r="I250" i="6"/>
  <c r="B250" i="6"/>
  <c r="I249" i="6"/>
  <c r="B249" i="6"/>
  <c r="I248" i="6"/>
  <c r="B248" i="6"/>
  <c r="I247" i="6"/>
  <c r="B247" i="6"/>
  <c r="I246" i="6"/>
  <c r="B246" i="6"/>
  <c r="I245" i="6"/>
  <c r="B245" i="6"/>
  <c r="I244" i="6"/>
  <c r="B244" i="6"/>
  <c r="I243" i="6"/>
  <c r="B243" i="6"/>
  <c r="I242" i="6"/>
  <c r="B242" i="6"/>
  <c r="I241" i="6"/>
  <c r="B241" i="6"/>
  <c r="I240" i="6"/>
  <c r="B240" i="6"/>
  <c r="I239" i="6"/>
  <c r="B239" i="6"/>
  <c r="I238" i="6"/>
  <c r="B238" i="6"/>
  <c r="I237" i="6"/>
  <c r="B237" i="6"/>
  <c r="I236" i="6"/>
  <c r="B236" i="6"/>
  <c r="I235" i="6"/>
  <c r="B235" i="6"/>
  <c r="I234" i="6"/>
  <c r="B234" i="6"/>
  <c r="I233" i="6"/>
  <c r="B233" i="6"/>
  <c r="I232" i="6"/>
  <c r="B232" i="6"/>
  <c r="I231" i="6"/>
  <c r="B231" i="6"/>
  <c r="I230" i="6"/>
  <c r="B230" i="6"/>
  <c r="I229" i="6"/>
  <c r="B229" i="6"/>
  <c r="I228" i="6"/>
  <c r="B228" i="6"/>
  <c r="I227" i="6"/>
  <c r="B227" i="6"/>
  <c r="I226" i="6"/>
  <c r="B226" i="6"/>
  <c r="I225" i="6"/>
  <c r="B225" i="6"/>
  <c r="I224" i="6"/>
  <c r="B224" i="6"/>
  <c r="I223" i="6"/>
  <c r="B223" i="6"/>
  <c r="I222" i="6"/>
  <c r="B222" i="6"/>
  <c r="I221" i="6"/>
  <c r="B221" i="6"/>
  <c r="I220" i="6"/>
  <c r="B220" i="6"/>
  <c r="I219" i="6"/>
  <c r="B219" i="6"/>
  <c r="I218" i="6"/>
  <c r="B218" i="6"/>
  <c r="I217" i="6"/>
  <c r="B217" i="6"/>
  <c r="I216" i="6"/>
  <c r="B216" i="6"/>
  <c r="I215" i="6"/>
  <c r="B215" i="6"/>
  <c r="I214" i="6"/>
  <c r="B214" i="6"/>
  <c r="I213" i="6"/>
  <c r="B213" i="6"/>
  <c r="I212" i="6"/>
  <c r="B212" i="6"/>
  <c r="I211" i="6"/>
  <c r="B211" i="6"/>
  <c r="I210" i="6"/>
  <c r="B210" i="6"/>
  <c r="I209" i="6"/>
  <c r="B209" i="6"/>
  <c r="I208" i="6"/>
  <c r="B208" i="6"/>
  <c r="I207" i="6"/>
  <c r="B207" i="6"/>
  <c r="I206" i="6"/>
  <c r="B206" i="6"/>
  <c r="I205" i="6"/>
  <c r="B205" i="6"/>
  <c r="I204" i="6"/>
  <c r="B204" i="6"/>
  <c r="I203" i="6"/>
  <c r="B203" i="6"/>
  <c r="I202" i="6"/>
  <c r="B202" i="6"/>
  <c r="I201" i="6"/>
  <c r="B201" i="6"/>
  <c r="I200" i="6"/>
  <c r="B200" i="6"/>
  <c r="I199" i="6"/>
  <c r="B199" i="6"/>
  <c r="I198" i="6"/>
  <c r="B198" i="6"/>
  <c r="I197" i="6"/>
  <c r="B197" i="6"/>
  <c r="I196" i="6"/>
  <c r="B196" i="6"/>
  <c r="I195" i="6"/>
  <c r="B195" i="6"/>
  <c r="I194" i="6"/>
  <c r="B194" i="6"/>
  <c r="I193" i="6"/>
  <c r="B193" i="6"/>
  <c r="I192" i="6"/>
  <c r="B192" i="6"/>
  <c r="I191" i="6"/>
  <c r="B191" i="6"/>
  <c r="I190" i="6"/>
  <c r="B190" i="6"/>
  <c r="I189" i="6"/>
  <c r="B189" i="6"/>
  <c r="I188" i="6"/>
  <c r="B188" i="6"/>
  <c r="I187" i="6"/>
  <c r="B187" i="6"/>
  <c r="I186" i="6"/>
  <c r="B186" i="6"/>
  <c r="I185" i="6"/>
  <c r="B185" i="6"/>
  <c r="I184" i="6"/>
  <c r="B184" i="6"/>
  <c r="I183" i="6"/>
  <c r="B183" i="6"/>
  <c r="I182" i="6"/>
  <c r="B182" i="6"/>
  <c r="I181" i="6"/>
  <c r="B181" i="6"/>
  <c r="I180" i="6"/>
  <c r="B180" i="6"/>
  <c r="I179" i="6"/>
  <c r="B179" i="6"/>
  <c r="I178" i="6"/>
  <c r="B178" i="6"/>
  <c r="I177" i="6"/>
  <c r="B177" i="6"/>
  <c r="I176" i="6"/>
  <c r="B176" i="6"/>
  <c r="I175" i="6"/>
  <c r="B175" i="6"/>
  <c r="I174" i="6"/>
  <c r="B174" i="6"/>
  <c r="I173" i="6"/>
  <c r="B173" i="6"/>
  <c r="I172" i="6"/>
  <c r="B172" i="6"/>
  <c r="I171" i="6"/>
  <c r="B171" i="6"/>
  <c r="I170" i="6"/>
  <c r="B170" i="6"/>
  <c r="I169" i="6"/>
  <c r="B169" i="6"/>
  <c r="I168" i="6"/>
  <c r="B168" i="6"/>
  <c r="I167" i="6"/>
  <c r="B167" i="6"/>
  <c r="I166" i="6"/>
  <c r="B166" i="6"/>
  <c r="I165" i="6"/>
  <c r="B165" i="6"/>
  <c r="I164" i="6"/>
  <c r="B164" i="6"/>
  <c r="I163" i="6"/>
  <c r="B163" i="6"/>
  <c r="I162" i="6"/>
  <c r="B162" i="6"/>
  <c r="I161" i="6"/>
  <c r="B161" i="6"/>
  <c r="I160" i="6"/>
  <c r="B160" i="6"/>
  <c r="I159" i="6"/>
  <c r="B159" i="6"/>
  <c r="I158" i="6"/>
  <c r="B158" i="6"/>
  <c r="I157" i="6"/>
  <c r="B157" i="6"/>
  <c r="I156" i="6"/>
  <c r="B156" i="6"/>
  <c r="I155" i="6"/>
  <c r="B155" i="6"/>
  <c r="I154" i="6"/>
  <c r="B154" i="6"/>
  <c r="I153" i="6"/>
  <c r="B153" i="6"/>
  <c r="I152" i="6"/>
  <c r="B152" i="6"/>
  <c r="I151" i="6"/>
  <c r="B151" i="6"/>
  <c r="I150" i="6"/>
  <c r="B150" i="6"/>
  <c r="I149" i="6"/>
  <c r="B149" i="6"/>
  <c r="I148" i="6"/>
  <c r="B148" i="6"/>
  <c r="I147" i="6"/>
  <c r="B147" i="6"/>
  <c r="I146" i="6"/>
  <c r="B146" i="6"/>
  <c r="I145" i="6"/>
  <c r="B145" i="6"/>
  <c r="I144" i="6"/>
  <c r="B144" i="6"/>
  <c r="I143" i="6"/>
  <c r="B143" i="6"/>
  <c r="I142" i="6"/>
  <c r="B142" i="6"/>
  <c r="I141" i="6"/>
  <c r="B141" i="6"/>
  <c r="I140" i="6"/>
  <c r="B140" i="6"/>
  <c r="I139" i="6"/>
  <c r="B139" i="6"/>
  <c r="I138" i="6"/>
  <c r="B138" i="6"/>
  <c r="I137" i="6"/>
  <c r="B137" i="6"/>
  <c r="I136" i="6"/>
  <c r="B136" i="6"/>
  <c r="I135" i="6"/>
  <c r="B135" i="6"/>
  <c r="I134" i="6"/>
  <c r="B134" i="6"/>
  <c r="I133" i="6"/>
  <c r="B133" i="6"/>
  <c r="I132" i="6"/>
  <c r="B132" i="6"/>
  <c r="I131" i="6"/>
  <c r="B131" i="6"/>
  <c r="I130" i="6"/>
  <c r="B130" i="6"/>
  <c r="I129" i="6"/>
  <c r="B129" i="6"/>
  <c r="I128" i="6"/>
  <c r="B128" i="6"/>
  <c r="I127" i="6"/>
  <c r="B127" i="6"/>
  <c r="I126" i="6"/>
  <c r="B126" i="6"/>
  <c r="I125" i="6"/>
  <c r="B125" i="6"/>
  <c r="I124" i="6"/>
  <c r="B124" i="6"/>
  <c r="I123" i="6"/>
  <c r="B123" i="6"/>
  <c r="I122" i="6"/>
  <c r="B122" i="6"/>
  <c r="I121" i="6"/>
  <c r="B121" i="6"/>
  <c r="I120" i="6"/>
  <c r="B120" i="6"/>
  <c r="I119" i="6"/>
  <c r="B119" i="6"/>
  <c r="I118" i="6"/>
  <c r="B118" i="6"/>
  <c r="I117" i="6"/>
  <c r="B117" i="6"/>
  <c r="I116" i="6"/>
  <c r="B116" i="6"/>
  <c r="I115" i="6"/>
  <c r="B115" i="6"/>
  <c r="I114" i="6"/>
  <c r="B114" i="6"/>
  <c r="I113" i="6"/>
  <c r="B113" i="6"/>
  <c r="I112" i="6"/>
  <c r="B112" i="6"/>
  <c r="I111" i="6"/>
  <c r="B111" i="6"/>
  <c r="I110" i="6"/>
  <c r="B110" i="6"/>
  <c r="I109" i="6"/>
  <c r="B109" i="6"/>
  <c r="I108" i="6"/>
  <c r="B108" i="6"/>
  <c r="I107" i="6"/>
  <c r="B107" i="6"/>
  <c r="I106" i="6"/>
  <c r="B106" i="6"/>
  <c r="I105" i="6"/>
  <c r="B105" i="6"/>
  <c r="I104" i="6"/>
  <c r="B104" i="6"/>
  <c r="I103" i="6"/>
  <c r="B103" i="6"/>
  <c r="I102" i="6"/>
  <c r="B102" i="6"/>
  <c r="I101" i="6"/>
  <c r="B101" i="6"/>
  <c r="I100" i="6"/>
  <c r="B100" i="6"/>
  <c r="I99" i="6"/>
  <c r="B99" i="6"/>
  <c r="I98" i="6"/>
  <c r="B98" i="6"/>
  <c r="I97" i="6"/>
  <c r="B97" i="6"/>
  <c r="I96" i="6"/>
  <c r="B96" i="6"/>
  <c r="I95" i="6"/>
  <c r="B95" i="6"/>
  <c r="I94" i="6"/>
  <c r="B94" i="6"/>
  <c r="I93" i="6"/>
  <c r="B93" i="6"/>
  <c r="I92" i="6"/>
  <c r="B92" i="6"/>
  <c r="I91" i="6"/>
  <c r="B91" i="6"/>
  <c r="I90" i="6"/>
  <c r="B90" i="6"/>
  <c r="I89" i="6"/>
  <c r="B89" i="6"/>
  <c r="I88" i="6"/>
  <c r="B88" i="6"/>
  <c r="I87" i="6"/>
  <c r="B87" i="6"/>
  <c r="I86" i="6"/>
  <c r="B86" i="6"/>
  <c r="I85" i="6"/>
  <c r="B85" i="6"/>
  <c r="I84" i="6"/>
  <c r="B84" i="6"/>
  <c r="I83" i="6"/>
  <c r="B83" i="6"/>
  <c r="I82" i="6"/>
  <c r="B82" i="6"/>
  <c r="I81" i="6"/>
  <c r="B81" i="6"/>
  <c r="I80" i="6"/>
  <c r="B80" i="6"/>
  <c r="I79" i="6"/>
  <c r="B79" i="6"/>
  <c r="I78" i="6"/>
  <c r="B78" i="6"/>
  <c r="I77" i="6"/>
  <c r="B77" i="6"/>
  <c r="I76" i="6"/>
  <c r="B76" i="6"/>
  <c r="I75" i="6"/>
  <c r="B75" i="6"/>
  <c r="I74" i="6"/>
  <c r="B74" i="6"/>
  <c r="I73" i="6"/>
  <c r="B73" i="6"/>
  <c r="I72" i="6"/>
  <c r="B72" i="6"/>
  <c r="I71" i="6"/>
  <c r="B71" i="6"/>
  <c r="I70" i="6"/>
  <c r="B70" i="6"/>
  <c r="I69" i="6"/>
  <c r="B69" i="6"/>
  <c r="I68" i="6"/>
  <c r="B68" i="6"/>
  <c r="I67" i="6"/>
  <c r="B67" i="6"/>
  <c r="I66" i="6"/>
  <c r="B66" i="6"/>
  <c r="I65" i="6"/>
  <c r="B65" i="6"/>
  <c r="I64" i="6"/>
  <c r="B64" i="6"/>
  <c r="I63" i="6"/>
  <c r="B63" i="6"/>
  <c r="I62" i="6"/>
  <c r="B62" i="6"/>
  <c r="I61" i="6"/>
  <c r="B61" i="6"/>
  <c r="I60" i="6"/>
  <c r="B60" i="6"/>
  <c r="I59" i="6"/>
  <c r="B59" i="6"/>
  <c r="I58" i="6"/>
  <c r="B58" i="6"/>
  <c r="I57" i="6"/>
  <c r="B57" i="6"/>
  <c r="I56" i="6"/>
  <c r="B56" i="6"/>
  <c r="I55" i="6"/>
  <c r="B55" i="6"/>
  <c r="I54" i="6"/>
  <c r="B54" i="6"/>
  <c r="I53" i="6"/>
  <c r="B53" i="6"/>
  <c r="I52" i="6"/>
  <c r="B52" i="6"/>
  <c r="I51" i="6"/>
  <c r="B51" i="6"/>
  <c r="I50" i="6"/>
  <c r="B50" i="6"/>
  <c r="I49" i="6"/>
  <c r="B49" i="6"/>
  <c r="I48" i="6"/>
  <c r="B48" i="6"/>
  <c r="I47" i="6"/>
  <c r="B47" i="6"/>
  <c r="I46" i="6"/>
  <c r="B46" i="6"/>
  <c r="I45" i="6"/>
  <c r="B45" i="6"/>
  <c r="I44" i="6"/>
  <c r="B44" i="6"/>
  <c r="I43" i="6"/>
  <c r="B43" i="6"/>
  <c r="I42" i="6"/>
  <c r="B42" i="6"/>
  <c r="I41" i="6"/>
  <c r="B41" i="6"/>
  <c r="I40" i="6"/>
  <c r="B40" i="6"/>
  <c r="I39" i="6"/>
  <c r="B39" i="6"/>
  <c r="I38" i="6"/>
  <c r="B38" i="6"/>
  <c r="I37" i="6"/>
  <c r="B37" i="6"/>
  <c r="I36" i="6"/>
  <c r="B36" i="6"/>
  <c r="I35" i="6"/>
  <c r="B35" i="6"/>
  <c r="I34" i="6"/>
  <c r="B34" i="6"/>
  <c r="I33" i="6"/>
  <c r="B33" i="6"/>
  <c r="I32" i="6"/>
  <c r="B32" i="6"/>
  <c r="I31" i="6"/>
  <c r="B31" i="6"/>
  <c r="I30" i="6"/>
  <c r="B30" i="6"/>
  <c r="I29" i="6"/>
  <c r="B29" i="6"/>
  <c r="I28" i="6"/>
  <c r="B28" i="6"/>
  <c r="I27" i="6"/>
  <c r="B27" i="6"/>
  <c r="I26" i="6"/>
  <c r="B26" i="6"/>
  <c r="I25" i="6"/>
  <c r="B25" i="6"/>
  <c r="I24" i="6"/>
  <c r="B24" i="6"/>
  <c r="I23" i="6"/>
  <c r="B23" i="6"/>
  <c r="I22" i="6"/>
  <c r="B22" i="6"/>
  <c r="I21" i="6"/>
  <c r="B21" i="6"/>
  <c r="I20" i="6"/>
  <c r="B20" i="6"/>
  <c r="I19" i="6"/>
  <c r="B19" i="6"/>
  <c r="I18" i="6"/>
  <c r="B18" i="6"/>
  <c r="I17" i="6"/>
  <c r="B17" i="6"/>
  <c r="I16" i="6"/>
  <c r="B16" i="6"/>
  <c r="I15" i="6"/>
  <c r="B15" i="6"/>
  <c r="I14" i="6"/>
  <c r="B14" i="6"/>
  <c r="I13" i="6"/>
  <c r="B13" i="6"/>
  <c r="I12" i="6"/>
  <c r="B12" i="6"/>
  <c r="I11" i="6"/>
  <c r="B11" i="6"/>
  <c r="I10" i="6"/>
  <c r="B10" i="6"/>
  <c r="I9" i="6"/>
  <c r="B9" i="6"/>
  <c r="I8" i="6"/>
  <c r="B8" i="6"/>
  <c r="I7" i="6"/>
  <c r="B7" i="6"/>
  <c r="I6" i="6"/>
  <c r="G6" i="6"/>
  <c r="F6" i="6"/>
  <c r="E6" i="6"/>
  <c r="H6" i="6" s="1"/>
  <c r="D6" i="6"/>
  <c r="B6" i="6"/>
  <c r="C6" i="6" s="1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D14" i="5"/>
  <c r="J13" i="5"/>
  <c r="C13" i="5"/>
  <c r="C14" i="5" s="1"/>
  <c r="J12" i="5"/>
  <c r="J11" i="5"/>
  <c r="J10" i="5"/>
  <c r="J9" i="5"/>
  <c r="J8" i="5"/>
  <c r="J7" i="5"/>
  <c r="J6" i="5"/>
  <c r="J5" i="5"/>
  <c r="I5" i="5"/>
  <c r="C5" i="5"/>
  <c r="K2" i="5"/>
  <c r="J2" i="5"/>
  <c r="I2" i="5"/>
  <c r="C7" i="6" l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J6" i="6"/>
  <c r="K6" i="6" s="1"/>
  <c r="G7" i="6"/>
  <c r="F7" i="6"/>
  <c r="E7" i="6"/>
  <c r="D15" i="5"/>
  <c r="C15" i="5"/>
  <c r="D6" i="5"/>
  <c r="C6" i="5"/>
  <c r="D7" i="6" l="1"/>
  <c r="H7" i="6" s="1"/>
  <c r="C7" i="5"/>
  <c r="D7" i="5"/>
  <c r="F8" i="6" l="1"/>
  <c r="D8" i="6"/>
  <c r="G8" i="6"/>
  <c r="J7" i="6"/>
  <c r="K7" i="6" s="1"/>
  <c r="K154" i="5"/>
  <c r="K125" i="5"/>
  <c r="K85" i="5"/>
  <c r="K21" i="5"/>
  <c r="K58" i="5"/>
  <c r="K183" i="5"/>
  <c r="K124" i="5"/>
  <c r="K191" i="5"/>
  <c r="D8" i="5"/>
  <c r="C8" i="5"/>
  <c r="E8" i="6" l="1"/>
  <c r="H8" i="6" s="1"/>
  <c r="D9" i="5"/>
  <c r="C9" i="5"/>
  <c r="K18" i="5" l="1"/>
  <c r="K95" i="5"/>
  <c r="K33" i="5"/>
  <c r="K38" i="5"/>
  <c r="K142" i="5"/>
  <c r="K193" i="5"/>
  <c r="K113" i="5"/>
  <c r="K66" i="5"/>
  <c r="K53" i="5"/>
  <c r="K198" i="5"/>
  <c r="K87" i="5"/>
  <c r="K7" i="5"/>
  <c r="K166" i="5"/>
  <c r="K192" i="5"/>
  <c r="K71" i="5"/>
  <c r="J8" i="6"/>
  <c r="K8" i="6" s="1"/>
  <c r="G9" i="6"/>
  <c r="F9" i="6"/>
  <c r="D10" i="5"/>
  <c r="K98" i="5" s="1"/>
  <c r="C10" i="5"/>
  <c r="K201" i="5"/>
  <c r="K190" i="5"/>
  <c r="K196" i="5"/>
  <c r="K135" i="5"/>
  <c r="K63" i="5"/>
  <c r="K43" i="5"/>
  <c r="K67" i="5"/>
  <c r="K134" i="5"/>
  <c r="K92" i="5"/>
  <c r="K114" i="5"/>
  <c r="K44" i="5"/>
  <c r="K152" i="5"/>
  <c r="K173" i="5"/>
  <c r="K182" i="5"/>
  <c r="K184" i="5"/>
  <c r="K162" i="5"/>
  <c r="K164" i="5"/>
  <c r="K127" i="5"/>
  <c r="K55" i="5"/>
  <c r="K65" i="5"/>
  <c r="K54" i="5"/>
  <c r="K105" i="5"/>
  <c r="K145" i="5"/>
  <c r="K16" i="5"/>
  <c r="K23" i="5"/>
  <c r="K139" i="5"/>
  <c r="K137" i="5"/>
  <c r="K144" i="5"/>
  <c r="K181" i="5"/>
  <c r="K171" i="5"/>
  <c r="K110" i="5"/>
  <c r="K185" i="5"/>
  <c r="K174" i="5"/>
  <c r="K176" i="5"/>
  <c r="K133" i="5"/>
  <c r="K119" i="5"/>
  <c r="K91" i="5"/>
  <c r="K47" i="5"/>
  <c r="K57" i="5"/>
  <c r="K46" i="5"/>
  <c r="K117" i="5"/>
  <c r="K74" i="5"/>
  <c r="K9" i="5"/>
  <c r="K106" i="5"/>
  <c r="K195" i="5"/>
  <c r="K102" i="5"/>
  <c r="K15" i="5"/>
  <c r="K160" i="5"/>
  <c r="K148" i="5"/>
  <c r="K17" i="5"/>
  <c r="K151" i="5"/>
  <c r="K88" i="5"/>
  <c r="K177" i="5"/>
  <c r="K168" i="5"/>
  <c r="K204" i="5"/>
  <c r="K111" i="5"/>
  <c r="K129" i="5"/>
  <c r="K49" i="5"/>
  <c r="K107" i="5"/>
  <c r="K80" i="5"/>
  <c r="K35" i="5"/>
  <c r="K14" i="5"/>
  <c r="K11" i="5"/>
  <c r="K120" i="5"/>
  <c r="K157" i="5"/>
  <c r="K94" i="5"/>
  <c r="K24" i="5"/>
  <c r="K189" i="5"/>
  <c r="K126" i="5"/>
  <c r="K169" i="5"/>
  <c r="K158" i="5"/>
  <c r="K202" i="5"/>
  <c r="K172" i="5"/>
  <c r="K188" i="5"/>
  <c r="K103" i="5"/>
  <c r="K86" i="5"/>
  <c r="K101" i="5"/>
  <c r="K109" i="5"/>
  <c r="K97" i="5"/>
  <c r="K72" i="5"/>
  <c r="K5" i="5"/>
  <c r="K6" i="5"/>
  <c r="K163" i="5"/>
  <c r="K75" i="5"/>
  <c r="K96" i="5"/>
  <c r="K136" i="5"/>
  <c r="K76" i="5"/>
  <c r="K36" i="5"/>
  <c r="K161" i="5"/>
  <c r="K150" i="5"/>
  <c r="K194" i="5"/>
  <c r="K146" i="5"/>
  <c r="K156" i="5"/>
  <c r="K121" i="5"/>
  <c r="K89" i="5"/>
  <c r="K83" i="5"/>
  <c r="K25" i="5"/>
  <c r="K41" i="5"/>
  <c r="K82" i="5"/>
  <c r="K12" i="5"/>
  <c r="K203" i="5"/>
  <c r="K77" i="5"/>
  <c r="K28" i="5"/>
  <c r="K143" i="5"/>
  <c r="K60" i="5"/>
  <c r="K22" i="5"/>
  <c r="K167" i="5"/>
  <c r="K104" i="5"/>
  <c r="K20" i="5"/>
  <c r="K153" i="5"/>
  <c r="K147" i="5"/>
  <c r="K186" i="5"/>
  <c r="K141" i="5"/>
  <c r="K180" i="5"/>
  <c r="K79" i="5"/>
  <c r="K99" i="5"/>
  <c r="K78" i="5"/>
  <c r="K59" i="5"/>
  <c r="K56" i="5"/>
  <c r="K93" i="5"/>
  <c r="K37" i="5"/>
  <c r="K50" i="5"/>
  <c r="K68" i="5"/>
  <c r="K197" i="5"/>
  <c r="K122" i="5"/>
  <c r="K10" i="5"/>
  <c r="K149" i="5"/>
  <c r="K32" i="5"/>
  <c r="K179" i="5"/>
  <c r="K84" i="5"/>
  <c r="K165" i="5"/>
  <c r="K200" i="5"/>
  <c r="K178" i="5"/>
  <c r="K131" i="5"/>
  <c r="K90" i="5"/>
  <c r="K138" i="5"/>
  <c r="K81" i="5"/>
  <c r="K70" i="5"/>
  <c r="K51" i="5"/>
  <c r="K40" i="5"/>
  <c r="K27" i="5"/>
  <c r="K29" i="5"/>
  <c r="K39" i="5"/>
  <c r="K52" i="5"/>
  <c r="K100" i="5"/>
  <c r="K187" i="5"/>
  <c r="K13" i="5"/>
  <c r="K175" i="5"/>
  <c r="K132" i="5"/>
  <c r="K130" i="5"/>
  <c r="K45" i="5"/>
  <c r="K118" i="5"/>
  <c r="K48" i="5"/>
  <c r="K170" i="5"/>
  <c r="K123" i="5"/>
  <c r="K73" i="5"/>
  <c r="K62" i="5"/>
  <c r="K115" i="5"/>
  <c r="K19" i="5"/>
  <c r="K31" i="5"/>
  <c r="K112" i="5"/>
  <c r="K128" i="5"/>
  <c r="K69" i="5"/>
  <c r="K61" i="5"/>
  <c r="K140" i="5"/>
  <c r="K30" i="5"/>
  <c r="K159" i="5"/>
  <c r="K108" i="5"/>
  <c r="K26" i="5"/>
  <c r="K155" i="5"/>
  <c r="K64" i="5" l="1"/>
  <c r="K199" i="5"/>
  <c r="K34" i="5"/>
  <c r="K8" i="5"/>
  <c r="K42" i="5"/>
  <c r="K116" i="5"/>
  <c r="D9" i="6"/>
  <c r="E9" i="6"/>
  <c r="M5" i="5"/>
  <c r="L5" i="5"/>
  <c r="H9" i="6" l="1"/>
  <c r="G10" i="6" s="1"/>
  <c r="N5" i="5"/>
  <c r="O5" i="5" s="1"/>
  <c r="F10" i="6" l="1"/>
  <c r="J9" i="6"/>
  <c r="K9" i="6" s="1"/>
  <c r="Q5" i="5"/>
  <c r="R5" i="5" s="1"/>
  <c r="P5" i="5"/>
  <c r="D10" i="6" l="1"/>
  <c r="E10" i="6"/>
  <c r="H6" i="5"/>
  <c r="I6" i="5" s="1"/>
  <c r="H10" i="6" l="1"/>
  <c r="J10" i="6" s="1"/>
  <c r="K10" i="6" s="1"/>
  <c r="L6" i="5"/>
  <c r="M6" i="5"/>
  <c r="E11" i="6" l="1"/>
  <c r="D11" i="6"/>
  <c r="F11" i="6"/>
  <c r="G11" i="6"/>
  <c r="N6" i="5"/>
  <c r="O6" i="5" s="1"/>
  <c r="H11" i="6" l="1"/>
  <c r="F12" i="6" s="1"/>
  <c r="Q6" i="5"/>
  <c r="R6" i="5" s="1"/>
  <c r="P6" i="5"/>
  <c r="G12" i="6" l="1"/>
  <c r="J11" i="6"/>
  <c r="K11" i="6" s="1"/>
  <c r="H7" i="5"/>
  <c r="I7" i="5" s="1"/>
  <c r="E12" i="6" l="1"/>
  <c r="D12" i="6"/>
  <c r="L7" i="5"/>
  <c r="M7" i="5"/>
  <c r="H12" i="6" l="1"/>
  <c r="J12" i="6" s="1"/>
  <c r="K12" i="6" s="1"/>
  <c r="N7" i="5"/>
  <c r="O7" i="5" s="1"/>
  <c r="G13" i="6" l="1"/>
  <c r="D13" i="6"/>
  <c r="F13" i="6"/>
  <c r="E13" i="6"/>
  <c r="P7" i="5"/>
  <c r="Q7" i="5" s="1"/>
  <c r="R7" i="5" s="1"/>
  <c r="H13" i="6" l="1"/>
  <c r="F14" i="6" s="1"/>
  <c r="H8" i="5"/>
  <c r="I8" i="5" s="1"/>
  <c r="G14" i="6" l="1"/>
  <c r="J13" i="6"/>
  <c r="K13" i="6" s="1"/>
  <c r="L8" i="5"/>
  <c r="M8" i="5"/>
  <c r="D14" i="6" l="1"/>
  <c r="E14" i="6"/>
  <c r="N8" i="5"/>
  <c r="O8" i="5" s="1"/>
  <c r="H14" i="6" l="1"/>
  <c r="F15" i="6" s="1"/>
  <c r="P8" i="5"/>
  <c r="Q8" i="5" s="1"/>
  <c r="R8" i="5" s="1"/>
  <c r="G15" i="6" l="1"/>
  <c r="J14" i="6"/>
  <c r="K14" i="6" s="1"/>
  <c r="H9" i="5"/>
  <c r="I9" i="5" s="1"/>
  <c r="E15" i="6" l="1"/>
  <c r="D15" i="6"/>
  <c r="L9" i="5"/>
  <c r="M9" i="5"/>
  <c r="H15" i="6" l="1"/>
  <c r="F16" i="6" s="1"/>
  <c r="N9" i="5"/>
  <c r="O9" i="5" s="1"/>
  <c r="G16" i="6" l="1"/>
  <c r="J15" i="6"/>
  <c r="D16" i="6" s="1"/>
  <c r="P9" i="5"/>
  <c r="Q9" i="5" s="1"/>
  <c r="R9" i="5" s="1"/>
  <c r="E16" i="6" l="1"/>
  <c r="H16" i="6" s="1"/>
  <c r="J16" i="6" s="1"/>
  <c r="K16" i="6" s="1"/>
  <c r="K15" i="6"/>
  <c r="H10" i="5"/>
  <c r="I10" i="5" s="1"/>
  <c r="E17" i="6" l="1"/>
  <c r="G17" i="6"/>
  <c r="D17" i="6"/>
  <c r="F17" i="6"/>
  <c r="L10" i="5"/>
  <c r="M10" i="5"/>
  <c r="H17" i="6" l="1"/>
  <c r="J17" i="6" s="1"/>
  <c r="K17" i="6" s="1"/>
  <c r="N10" i="5"/>
  <c r="O10" i="5" s="1"/>
  <c r="E18" i="6" l="1"/>
  <c r="F18" i="6"/>
  <c r="D18" i="6"/>
  <c r="G18" i="6"/>
  <c r="P10" i="5"/>
  <c r="Q10" i="5" s="1"/>
  <c r="R10" i="5" s="1"/>
  <c r="H11" i="5" s="1"/>
  <c r="I11" i="5" s="1"/>
  <c r="H18" i="6" l="1"/>
  <c r="F19" i="6" s="1"/>
  <c r="L11" i="5"/>
  <c r="M11" i="5"/>
  <c r="J18" i="6" l="1"/>
  <c r="K18" i="6" s="1"/>
  <c r="G19" i="6"/>
  <c r="N11" i="5"/>
  <c r="O11" i="5" s="1"/>
  <c r="E19" i="6" l="1"/>
  <c r="D19" i="6"/>
  <c r="P11" i="5"/>
  <c r="Q11" i="5" s="1"/>
  <c r="R11" i="5" s="1"/>
  <c r="H12" i="5" s="1"/>
  <c r="I12" i="5" s="1"/>
  <c r="H19" i="6" l="1"/>
  <c r="J19" i="6" s="1"/>
  <c r="E20" i="6" s="1"/>
  <c r="L12" i="5"/>
  <c r="M12" i="5"/>
  <c r="K19" i="6" l="1"/>
  <c r="D20" i="6"/>
  <c r="G20" i="6"/>
  <c r="F20" i="6"/>
  <c r="N12" i="5"/>
  <c r="O12" i="5" s="1"/>
  <c r="H20" i="6" l="1"/>
  <c r="G21" i="6" s="1"/>
  <c r="P12" i="5"/>
  <c r="Q12" i="5" s="1"/>
  <c r="R12" i="5" s="1"/>
  <c r="H13" i="5" s="1"/>
  <c r="I13" i="5" s="1"/>
  <c r="F21" i="6" l="1"/>
  <c r="J20" i="6"/>
  <c r="K20" i="6" s="1"/>
  <c r="L13" i="5"/>
  <c r="M13" i="5"/>
  <c r="E21" i="6" l="1"/>
  <c r="D21" i="6"/>
  <c r="N13" i="5"/>
  <c r="O13" i="5" s="1"/>
  <c r="H21" i="6" l="1"/>
  <c r="F22" i="6" s="1"/>
  <c r="P13" i="5"/>
  <c r="Q13" i="5" s="1"/>
  <c r="R13" i="5" s="1"/>
  <c r="H14" i="5" s="1"/>
  <c r="I14" i="5" s="1"/>
  <c r="J21" i="6" l="1"/>
  <c r="K21" i="6" s="1"/>
  <c r="G22" i="6"/>
  <c r="L14" i="5"/>
  <c r="M14" i="5"/>
  <c r="E22" i="6" l="1"/>
  <c r="D22" i="6"/>
  <c r="N14" i="5"/>
  <c r="O14" i="5" s="1"/>
  <c r="H22" i="6" l="1"/>
  <c r="J22" i="6" s="1"/>
  <c r="K22" i="6" s="1"/>
  <c r="P14" i="5"/>
  <c r="Q14" i="5" s="1"/>
  <c r="R14" i="5" s="1"/>
  <c r="H15" i="5" s="1"/>
  <c r="I15" i="5" s="1"/>
  <c r="E23" i="6" l="1"/>
  <c r="G23" i="6"/>
  <c r="F23" i="6"/>
  <c r="D23" i="6"/>
  <c r="L15" i="5"/>
  <c r="M15" i="5"/>
  <c r="H23" i="6" l="1"/>
  <c r="F24" i="6" s="1"/>
  <c r="N15" i="5"/>
  <c r="O15" i="5" s="1"/>
  <c r="J23" i="6" l="1"/>
  <c r="D24" i="6" s="1"/>
  <c r="G24" i="6"/>
  <c r="P15" i="5"/>
  <c r="Q15" i="5" s="1"/>
  <c r="R15" i="5" s="1"/>
  <c r="H16" i="5" s="1"/>
  <c r="I16" i="5" s="1"/>
  <c r="K23" i="6" l="1"/>
  <c r="E24" i="6"/>
  <c r="H24" i="6" s="1"/>
  <c r="F25" i="6" s="1"/>
  <c r="L16" i="5"/>
  <c r="M16" i="5"/>
  <c r="J24" i="6" l="1"/>
  <c r="K24" i="6" s="1"/>
  <c r="G25" i="6"/>
  <c r="N16" i="5"/>
  <c r="O16" i="5" s="1"/>
  <c r="E25" i="6" l="1"/>
  <c r="D25" i="6"/>
  <c r="P16" i="5"/>
  <c r="Q16" i="5" s="1"/>
  <c r="R16" i="5" s="1"/>
  <c r="H17" i="5" s="1"/>
  <c r="I17" i="5" s="1"/>
  <c r="H25" i="6" l="1"/>
  <c r="J25" i="6" s="1"/>
  <c r="K25" i="6" s="1"/>
  <c r="L17" i="5"/>
  <c r="M17" i="5"/>
  <c r="E26" i="6" l="1"/>
  <c r="F26" i="6"/>
  <c r="D26" i="6"/>
  <c r="G26" i="6"/>
  <c r="N17" i="5"/>
  <c r="O17" i="5" s="1"/>
  <c r="H26" i="6" l="1"/>
  <c r="J26" i="6" s="1"/>
  <c r="K26" i="6" s="1"/>
  <c r="P17" i="5"/>
  <c r="Q17" i="5" s="1"/>
  <c r="R17" i="5" s="1"/>
  <c r="H18" i="5" s="1"/>
  <c r="I18" i="5" s="1"/>
  <c r="D27" i="6" l="1"/>
  <c r="F27" i="6"/>
  <c r="E27" i="6"/>
  <c r="G27" i="6"/>
  <c r="L18" i="5"/>
  <c r="M18" i="5"/>
  <c r="H27" i="6" l="1"/>
  <c r="G28" i="6" s="1"/>
  <c r="N18" i="5"/>
  <c r="O18" i="5" s="1"/>
  <c r="F28" i="6" l="1"/>
  <c r="J27" i="6"/>
  <c r="E28" i="6" s="1"/>
  <c r="P18" i="5"/>
  <c r="Q18" i="5" s="1"/>
  <c r="R18" i="5" s="1"/>
  <c r="H19" i="5" s="1"/>
  <c r="I19" i="5" s="1"/>
  <c r="D28" i="6" l="1"/>
  <c r="H28" i="6" s="1"/>
  <c r="F29" i="6" s="1"/>
  <c r="K27" i="6"/>
  <c r="L19" i="5"/>
  <c r="M19" i="5"/>
  <c r="G29" i="6" l="1"/>
  <c r="J28" i="6"/>
  <c r="K28" i="6" s="1"/>
  <c r="N19" i="5"/>
  <c r="O19" i="5" s="1"/>
  <c r="D29" i="6" l="1"/>
  <c r="E29" i="6"/>
  <c r="P19" i="5"/>
  <c r="Q19" i="5" s="1"/>
  <c r="R19" i="5" s="1"/>
  <c r="H20" i="5" s="1"/>
  <c r="I20" i="5" s="1"/>
  <c r="H29" i="6" l="1"/>
  <c r="F30" i="6" s="1"/>
  <c r="L20" i="5"/>
  <c r="M20" i="5"/>
  <c r="J29" i="6" l="1"/>
  <c r="K29" i="6" s="1"/>
  <c r="G30" i="6"/>
  <c r="N20" i="5"/>
  <c r="O20" i="5" s="1"/>
  <c r="D30" i="6" l="1"/>
  <c r="E30" i="6"/>
  <c r="P20" i="5"/>
  <c r="Q20" i="5" s="1"/>
  <c r="R20" i="5" s="1"/>
  <c r="H21" i="5" s="1"/>
  <c r="I21" i="5" s="1"/>
  <c r="H30" i="6" l="1"/>
  <c r="J30" i="6" s="1"/>
  <c r="K30" i="6" s="1"/>
  <c r="L21" i="5"/>
  <c r="M21" i="5"/>
  <c r="D31" i="6" l="1"/>
  <c r="E31" i="6"/>
  <c r="F31" i="6"/>
  <c r="G31" i="6"/>
  <c r="N21" i="5"/>
  <c r="O21" i="5" s="1"/>
  <c r="H31" i="6" l="1"/>
  <c r="F32" i="6" s="1"/>
  <c r="P21" i="5"/>
  <c r="Q21" i="5" s="1"/>
  <c r="R21" i="5" s="1"/>
  <c r="H22" i="5" s="1"/>
  <c r="I22" i="5" s="1"/>
  <c r="J31" i="6" l="1"/>
  <c r="E32" i="6" s="1"/>
  <c r="G32" i="6"/>
  <c r="L22" i="5"/>
  <c r="M22" i="5"/>
  <c r="D32" i="6" l="1"/>
  <c r="H32" i="6" s="1"/>
  <c r="F33" i="6" s="1"/>
  <c r="K31" i="6"/>
  <c r="N22" i="5"/>
  <c r="O22" i="5" s="1"/>
  <c r="G33" i="6" l="1"/>
  <c r="J32" i="6"/>
  <c r="K32" i="6" s="1"/>
  <c r="P22" i="5"/>
  <c r="Q22" i="5" s="1"/>
  <c r="R22" i="5" s="1"/>
  <c r="H23" i="5" s="1"/>
  <c r="I23" i="5" s="1"/>
  <c r="D33" i="6" l="1"/>
  <c r="E33" i="6"/>
  <c r="L23" i="5"/>
  <c r="M23" i="5"/>
  <c r="H33" i="6" l="1"/>
  <c r="G34" i="6" s="1"/>
  <c r="N23" i="5"/>
  <c r="O23" i="5" s="1"/>
  <c r="J33" i="6" l="1"/>
  <c r="D34" i="6" s="1"/>
  <c r="F34" i="6"/>
  <c r="P23" i="5"/>
  <c r="Q23" i="5" s="1"/>
  <c r="R23" i="5" s="1"/>
  <c r="H24" i="5" s="1"/>
  <c r="I24" i="5" s="1"/>
  <c r="K33" i="6" l="1"/>
  <c r="E34" i="6"/>
  <c r="H34" i="6" s="1"/>
  <c r="J34" i="6" s="1"/>
  <c r="K34" i="6" s="1"/>
  <c r="L24" i="5"/>
  <c r="M24" i="5"/>
  <c r="F35" i="6" l="1"/>
  <c r="G35" i="6"/>
  <c r="E35" i="6"/>
  <c r="D35" i="6"/>
  <c r="N24" i="5"/>
  <c r="O24" i="5" s="1"/>
  <c r="H35" i="6" l="1"/>
  <c r="F36" i="6" s="1"/>
  <c r="P24" i="5"/>
  <c r="Q24" i="5" s="1"/>
  <c r="R24" i="5" s="1"/>
  <c r="H25" i="5" s="1"/>
  <c r="I25" i="5" s="1"/>
  <c r="G36" i="6" l="1"/>
  <c r="J35" i="6"/>
  <c r="D36" i="6" s="1"/>
  <c r="L25" i="5"/>
  <c r="M25" i="5"/>
  <c r="K35" i="6" l="1"/>
  <c r="E36" i="6"/>
  <c r="H36" i="6" s="1"/>
  <c r="F37" i="6" s="1"/>
  <c r="N25" i="5"/>
  <c r="O25" i="5" s="1"/>
  <c r="J36" i="6" l="1"/>
  <c r="K36" i="6" s="1"/>
  <c r="G37" i="6"/>
  <c r="P25" i="5"/>
  <c r="Q25" i="5" s="1"/>
  <c r="R25" i="5" s="1"/>
  <c r="H26" i="5" s="1"/>
  <c r="I26" i="5" s="1"/>
  <c r="E37" i="6" l="1"/>
  <c r="D37" i="6"/>
  <c r="L26" i="5"/>
  <c r="M26" i="5"/>
  <c r="H37" i="6" l="1"/>
  <c r="F38" i="6" s="1"/>
  <c r="N26" i="5"/>
  <c r="O26" i="5" s="1"/>
  <c r="G38" i="6" l="1"/>
  <c r="J37" i="6"/>
  <c r="K37" i="6" s="1"/>
  <c r="P26" i="5"/>
  <c r="Q26" i="5" s="1"/>
  <c r="R26" i="5" s="1"/>
  <c r="H27" i="5" s="1"/>
  <c r="I27" i="5" s="1"/>
  <c r="E38" i="6" l="1"/>
  <c r="D38" i="6"/>
  <c r="L27" i="5"/>
  <c r="M27" i="5"/>
  <c r="H38" i="6" l="1"/>
  <c r="J38" i="6" s="1"/>
  <c r="K38" i="6" s="1"/>
  <c r="N27" i="5"/>
  <c r="O27" i="5" s="1"/>
  <c r="F39" i="6" l="1"/>
  <c r="E39" i="6"/>
  <c r="D39" i="6"/>
  <c r="G39" i="6"/>
  <c r="P27" i="5"/>
  <c r="Q27" i="5" s="1"/>
  <c r="R27" i="5" s="1"/>
  <c r="H28" i="5" s="1"/>
  <c r="I28" i="5" s="1"/>
  <c r="H39" i="6" l="1"/>
  <c r="G40" i="6" s="1"/>
  <c r="L28" i="5"/>
  <c r="M28" i="5"/>
  <c r="F40" i="6" l="1"/>
  <c r="J39" i="6"/>
  <c r="D40" i="6" s="1"/>
  <c r="N28" i="5"/>
  <c r="O28" i="5" s="1"/>
  <c r="E40" i="6" l="1"/>
  <c r="H40" i="6" s="1"/>
  <c r="F41" i="6" s="1"/>
  <c r="K39" i="6"/>
  <c r="P28" i="5"/>
  <c r="Q28" i="5" s="1"/>
  <c r="R28" i="5" s="1"/>
  <c r="H29" i="5" s="1"/>
  <c r="I29" i="5" s="1"/>
  <c r="G41" i="6" l="1"/>
  <c r="J40" i="6"/>
  <c r="E41" i="6" s="1"/>
  <c r="L29" i="5"/>
  <c r="M29" i="5"/>
  <c r="K40" i="6" l="1"/>
  <c r="D41" i="6"/>
  <c r="H41" i="6" s="1"/>
  <c r="G42" i="6" s="1"/>
  <c r="N29" i="5"/>
  <c r="O29" i="5" s="1"/>
  <c r="J41" i="6" l="1"/>
  <c r="D42" i="6" s="1"/>
  <c r="F42" i="6"/>
  <c r="P29" i="5"/>
  <c r="Q29" i="5" s="1"/>
  <c r="R29" i="5" s="1"/>
  <c r="H30" i="5" s="1"/>
  <c r="I30" i="5" s="1"/>
  <c r="E42" i="6" l="1"/>
  <c r="H42" i="6" s="1"/>
  <c r="F43" i="6" s="1"/>
  <c r="K41" i="6"/>
  <c r="L30" i="5"/>
  <c r="M30" i="5"/>
  <c r="J42" i="6" l="1"/>
  <c r="E43" i="6" s="1"/>
  <c r="G43" i="6"/>
  <c r="N30" i="5"/>
  <c r="O30" i="5" s="1"/>
  <c r="D43" i="6" l="1"/>
  <c r="H43" i="6" s="1"/>
  <c r="F44" i="6" s="1"/>
  <c r="K42" i="6"/>
  <c r="P30" i="5"/>
  <c r="Q30" i="5" s="1"/>
  <c r="R30" i="5" s="1"/>
  <c r="H31" i="5" s="1"/>
  <c r="I31" i="5" s="1"/>
  <c r="J43" i="6" l="1"/>
  <c r="E44" i="6" s="1"/>
  <c r="G44" i="6"/>
  <c r="L31" i="5"/>
  <c r="M31" i="5"/>
  <c r="K43" i="6" l="1"/>
  <c r="D44" i="6"/>
  <c r="H44" i="6" s="1"/>
  <c r="N31" i="5"/>
  <c r="O31" i="5" s="1"/>
  <c r="J44" i="6" l="1"/>
  <c r="D45" i="6" s="1"/>
  <c r="G45" i="6"/>
  <c r="F45" i="6"/>
  <c r="P31" i="5"/>
  <c r="Q31" i="5" s="1"/>
  <c r="R31" i="5" s="1"/>
  <c r="H32" i="5" s="1"/>
  <c r="I32" i="5" s="1"/>
  <c r="K44" i="6" l="1"/>
  <c r="E45" i="6"/>
  <c r="H45" i="6" s="1"/>
  <c r="J45" i="6" s="1"/>
  <c r="K45" i="6" s="1"/>
  <c r="L32" i="5"/>
  <c r="M32" i="5"/>
  <c r="D46" i="6" l="1"/>
  <c r="F46" i="6"/>
  <c r="E46" i="6"/>
  <c r="G46" i="6"/>
  <c r="N32" i="5"/>
  <c r="O32" i="5" s="1"/>
  <c r="H46" i="6" l="1"/>
  <c r="F47" i="6" s="1"/>
  <c r="P32" i="5"/>
  <c r="Q32" i="5" s="1"/>
  <c r="R32" i="5" s="1"/>
  <c r="H33" i="5" s="1"/>
  <c r="I33" i="5" s="1"/>
  <c r="G47" i="6" l="1"/>
  <c r="J46" i="6"/>
  <c r="D47" i="6" s="1"/>
  <c r="L33" i="5"/>
  <c r="M33" i="5"/>
  <c r="E47" i="6" l="1"/>
  <c r="H47" i="6" s="1"/>
  <c r="J47" i="6" s="1"/>
  <c r="D48" i="6" s="1"/>
  <c r="K46" i="6"/>
  <c r="N33" i="5"/>
  <c r="O33" i="5" s="1"/>
  <c r="G48" i="6" l="1"/>
  <c r="F48" i="6"/>
  <c r="E48" i="6"/>
  <c r="K47" i="6"/>
  <c r="P33" i="5"/>
  <c r="Q33" i="5" s="1"/>
  <c r="R33" i="5" s="1"/>
  <c r="H34" i="5" s="1"/>
  <c r="I34" i="5" s="1"/>
  <c r="H48" i="6" l="1"/>
  <c r="G49" i="6" s="1"/>
  <c r="L34" i="5"/>
  <c r="M34" i="5"/>
  <c r="F49" i="6" l="1"/>
  <c r="J48" i="6"/>
  <c r="E49" i="6" s="1"/>
  <c r="N34" i="5"/>
  <c r="O34" i="5" s="1"/>
  <c r="D49" i="6" l="1"/>
  <c r="H49" i="6" s="1"/>
  <c r="F50" i="6" s="1"/>
  <c r="K48" i="6"/>
  <c r="P34" i="5"/>
  <c r="Q34" i="5" s="1"/>
  <c r="R34" i="5" s="1"/>
  <c r="H35" i="5" s="1"/>
  <c r="I35" i="5" s="1"/>
  <c r="J49" i="6" l="1"/>
  <c r="K49" i="6" s="1"/>
  <c r="G50" i="6"/>
  <c r="L35" i="5"/>
  <c r="M35" i="5"/>
  <c r="E50" i="6" l="1"/>
  <c r="D50" i="6"/>
  <c r="H50" i="6" s="1"/>
  <c r="J50" i="6" s="1"/>
  <c r="E51" i="6" s="1"/>
  <c r="N35" i="5"/>
  <c r="O35" i="5" s="1"/>
  <c r="K50" i="6" l="1"/>
  <c r="F51" i="6"/>
  <c r="D51" i="6"/>
  <c r="G51" i="6"/>
  <c r="P35" i="5"/>
  <c r="Q35" i="5" s="1"/>
  <c r="R35" i="5" s="1"/>
  <c r="H36" i="5" s="1"/>
  <c r="I36" i="5" s="1"/>
  <c r="H51" i="6" l="1"/>
  <c r="F52" i="6" s="1"/>
  <c r="L36" i="5"/>
  <c r="M36" i="5"/>
  <c r="G52" i="6" l="1"/>
  <c r="J51" i="6"/>
  <c r="N36" i="5"/>
  <c r="O36" i="5" s="1"/>
  <c r="K51" i="6" l="1"/>
  <c r="D52" i="6"/>
  <c r="E52" i="6"/>
  <c r="P36" i="5"/>
  <c r="Q36" i="5" s="1"/>
  <c r="R36" i="5" s="1"/>
  <c r="H37" i="5" s="1"/>
  <c r="I37" i="5" s="1"/>
  <c r="H52" i="6" l="1"/>
  <c r="J52" i="6" s="1"/>
  <c r="K52" i="6" s="1"/>
  <c r="L37" i="5"/>
  <c r="M37" i="5"/>
  <c r="E53" i="6" l="1"/>
  <c r="F53" i="6"/>
  <c r="G53" i="6"/>
  <c r="D53" i="6"/>
  <c r="N37" i="5"/>
  <c r="O37" i="5" s="1"/>
  <c r="H53" i="6" l="1"/>
  <c r="F54" i="6" s="1"/>
  <c r="P37" i="5"/>
  <c r="Q37" i="5" s="1"/>
  <c r="R37" i="5" s="1"/>
  <c r="H38" i="5" s="1"/>
  <c r="I38" i="5" s="1"/>
  <c r="J53" i="6" l="1"/>
  <c r="D54" i="6" s="1"/>
  <c r="G54" i="6"/>
  <c r="E54" i="6"/>
  <c r="L38" i="5"/>
  <c r="M38" i="5"/>
  <c r="H54" i="6" l="1"/>
  <c r="F55" i="6" s="1"/>
  <c r="K53" i="6"/>
  <c r="N38" i="5"/>
  <c r="O38" i="5" s="1"/>
  <c r="G55" i="6" l="1"/>
  <c r="J54" i="6"/>
  <c r="D55" i="6" s="1"/>
  <c r="P38" i="5"/>
  <c r="Q38" i="5" s="1"/>
  <c r="R38" i="5" s="1"/>
  <c r="H39" i="5" s="1"/>
  <c r="I39" i="5" s="1"/>
  <c r="E55" i="6" l="1"/>
  <c r="H55" i="6" s="1"/>
  <c r="G56" i="6" s="1"/>
  <c r="K54" i="6"/>
  <c r="L39" i="5"/>
  <c r="M39" i="5"/>
  <c r="J55" i="6" l="1"/>
  <c r="K55" i="6" s="1"/>
  <c r="F56" i="6"/>
  <c r="N39" i="5"/>
  <c r="O39" i="5" s="1"/>
  <c r="D56" i="6" l="1"/>
  <c r="E56" i="6"/>
  <c r="P39" i="5"/>
  <c r="Q39" i="5" s="1"/>
  <c r="R39" i="5" s="1"/>
  <c r="H40" i="5" s="1"/>
  <c r="I40" i="5" s="1"/>
  <c r="H56" i="6" l="1"/>
  <c r="F57" i="6" s="1"/>
  <c r="L40" i="5"/>
  <c r="M40" i="5"/>
  <c r="G57" i="6" l="1"/>
  <c r="J56" i="6"/>
  <c r="E57" i="6" s="1"/>
  <c r="N40" i="5"/>
  <c r="O40" i="5" s="1"/>
  <c r="D57" i="6" l="1"/>
  <c r="H57" i="6" s="1"/>
  <c r="F58" i="6" s="1"/>
  <c r="K56" i="6"/>
  <c r="P40" i="5"/>
  <c r="Q40" i="5" s="1"/>
  <c r="R40" i="5" s="1"/>
  <c r="H41" i="5" s="1"/>
  <c r="I41" i="5" s="1"/>
  <c r="J57" i="6" l="1"/>
  <c r="E58" i="6" s="1"/>
  <c r="G58" i="6"/>
  <c r="L41" i="5"/>
  <c r="M41" i="5"/>
  <c r="D58" i="6" l="1"/>
  <c r="H58" i="6" s="1"/>
  <c r="G59" i="6" s="1"/>
  <c r="K57" i="6"/>
  <c r="N41" i="5"/>
  <c r="O41" i="5" s="1"/>
  <c r="F59" i="6" l="1"/>
  <c r="J58" i="6"/>
  <c r="K58" i="6" s="1"/>
  <c r="P41" i="5"/>
  <c r="Q41" i="5" s="1"/>
  <c r="R41" i="5" s="1"/>
  <c r="H42" i="5" s="1"/>
  <c r="I42" i="5" s="1"/>
  <c r="D59" i="6" l="1"/>
  <c r="E59" i="6"/>
  <c r="L42" i="5"/>
  <c r="M42" i="5"/>
  <c r="H59" i="6" l="1"/>
  <c r="G60" i="6" s="1"/>
  <c r="N42" i="5"/>
  <c r="O42" i="5" s="1"/>
  <c r="J59" i="6" l="1"/>
  <c r="K59" i="6" s="1"/>
  <c r="F60" i="6"/>
  <c r="E60" i="6"/>
  <c r="D60" i="6"/>
  <c r="P42" i="5"/>
  <c r="Q42" i="5" s="1"/>
  <c r="R42" i="5" s="1"/>
  <c r="H43" i="5" s="1"/>
  <c r="I43" i="5" s="1"/>
  <c r="H60" i="6" l="1"/>
  <c r="G61" i="6" s="1"/>
  <c r="L43" i="5"/>
  <c r="M43" i="5"/>
  <c r="F61" i="6" l="1"/>
  <c r="J60" i="6"/>
  <c r="E61" i="6" s="1"/>
  <c r="N43" i="5"/>
  <c r="O43" i="5" s="1"/>
  <c r="K60" i="6" l="1"/>
  <c r="D61" i="6"/>
  <c r="H61" i="6" s="1"/>
  <c r="F62" i="6" s="1"/>
  <c r="P43" i="5"/>
  <c r="Q43" i="5" s="1"/>
  <c r="R43" i="5" s="1"/>
  <c r="H44" i="5" s="1"/>
  <c r="I44" i="5" s="1"/>
  <c r="J61" i="6" l="1"/>
  <c r="K61" i="6" s="1"/>
  <c r="G62" i="6"/>
  <c r="L44" i="5"/>
  <c r="M44" i="5"/>
  <c r="E62" i="6" l="1"/>
  <c r="D62" i="6"/>
  <c r="N44" i="5"/>
  <c r="O44" i="5" s="1"/>
  <c r="H62" i="6" l="1"/>
  <c r="G63" i="6" s="1"/>
  <c r="P44" i="5"/>
  <c r="Q44" i="5" s="1"/>
  <c r="R44" i="5" s="1"/>
  <c r="H45" i="5" s="1"/>
  <c r="I45" i="5" s="1"/>
  <c r="F63" i="6" l="1"/>
  <c r="J62" i="6"/>
  <c r="E63" i="6" s="1"/>
  <c r="L45" i="5"/>
  <c r="M45" i="5"/>
  <c r="D63" i="6" l="1"/>
  <c r="H63" i="6" s="1"/>
  <c r="J63" i="6" s="1"/>
  <c r="K63" i="6" s="1"/>
  <c r="K62" i="6"/>
  <c r="N45" i="5"/>
  <c r="O45" i="5" s="1"/>
  <c r="G64" i="6" l="1"/>
  <c r="F64" i="6"/>
  <c r="E64" i="6"/>
  <c r="D64" i="6"/>
  <c r="P45" i="5"/>
  <c r="Q45" i="5" s="1"/>
  <c r="R45" i="5" s="1"/>
  <c r="H46" i="5" s="1"/>
  <c r="I46" i="5" s="1"/>
  <c r="H64" i="6" l="1"/>
  <c r="J64" i="6" s="1"/>
  <c r="K64" i="6" s="1"/>
  <c r="L46" i="5"/>
  <c r="M46" i="5"/>
  <c r="E65" i="6" l="1"/>
  <c r="D65" i="6"/>
  <c r="G65" i="6"/>
  <c r="F65" i="6"/>
  <c r="N46" i="5"/>
  <c r="O46" i="5" s="1"/>
  <c r="H65" i="6" l="1"/>
  <c r="G66" i="6" s="1"/>
  <c r="P46" i="5"/>
  <c r="Q46" i="5" s="1"/>
  <c r="R46" i="5" s="1"/>
  <c r="H47" i="5" s="1"/>
  <c r="I47" i="5" s="1"/>
  <c r="J65" i="6" l="1"/>
  <c r="K65" i="6" s="1"/>
  <c r="F66" i="6"/>
  <c r="L47" i="5"/>
  <c r="M47" i="5"/>
  <c r="E66" i="6" l="1"/>
  <c r="D66" i="6"/>
  <c r="N47" i="5"/>
  <c r="O47" i="5" s="1"/>
  <c r="H66" i="6" l="1"/>
  <c r="G67" i="6" s="1"/>
  <c r="P47" i="5"/>
  <c r="Q47" i="5" s="1"/>
  <c r="R47" i="5" s="1"/>
  <c r="H48" i="5" s="1"/>
  <c r="I48" i="5" s="1"/>
  <c r="F67" i="6" l="1"/>
  <c r="J66" i="6"/>
  <c r="K66" i="6" s="1"/>
  <c r="L48" i="5"/>
  <c r="M48" i="5"/>
  <c r="E67" i="6" l="1"/>
  <c r="D67" i="6"/>
  <c r="N48" i="5"/>
  <c r="O48" i="5" s="1"/>
  <c r="H67" i="6" l="1"/>
  <c r="G68" i="6" s="1"/>
  <c r="P48" i="5"/>
  <c r="Q48" i="5" s="1"/>
  <c r="R48" i="5" s="1"/>
  <c r="H49" i="5" s="1"/>
  <c r="I49" i="5" s="1"/>
  <c r="F68" i="6" l="1"/>
  <c r="J67" i="6"/>
  <c r="D68" i="6" s="1"/>
  <c r="L49" i="5"/>
  <c r="M49" i="5"/>
  <c r="E68" i="6" l="1"/>
  <c r="H68" i="6" s="1"/>
  <c r="F69" i="6" s="1"/>
  <c r="K67" i="6"/>
  <c r="N49" i="5"/>
  <c r="O49" i="5" s="1"/>
  <c r="G69" i="6" l="1"/>
  <c r="J68" i="6"/>
  <c r="K68" i="6" s="1"/>
  <c r="P49" i="5"/>
  <c r="Q49" i="5" s="1"/>
  <c r="R49" i="5" s="1"/>
  <c r="H50" i="5" s="1"/>
  <c r="I50" i="5" s="1"/>
  <c r="D69" i="6" l="1"/>
  <c r="E69" i="6"/>
  <c r="L50" i="5"/>
  <c r="M50" i="5"/>
  <c r="H69" i="6" l="1"/>
  <c r="F70" i="6" s="1"/>
  <c r="N50" i="5"/>
  <c r="O50" i="5" s="1"/>
  <c r="G70" i="6" l="1"/>
  <c r="J69" i="6"/>
  <c r="K69" i="6" s="1"/>
  <c r="P50" i="5"/>
  <c r="Q50" i="5" s="1"/>
  <c r="R50" i="5" s="1"/>
  <c r="H51" i="5" s="1"/>
  <c r="I51" i="5" s="1"/>
  <c r="D70" i="6" l="1"/>
  <c r="E70" i="6"/>
  <c r="L51" i="5"/>
  <c r="M51" i="5"/>
  <c r="H70" i="6" l="1"/>
  <c r="N51" i="5"/>
  <c r="O51" i="5" s="1"/>
  <c r="G71" i="6" l="1"/>
  <c r="F71" i="6"/>
  <c r="J70" i="6"/>
  <c r="E71" i="6" s="1"/>
  <c r="P51" i="5"/>
  <c r="Q51" i="5" s="1"/>
  <c r="R51" i="5" s="1"/>
  <c r="H52" i="5" s="1"/>
  <c r="I52" i="5" s="1"/>
  <c r="K70" i="6" l="1"/>
  <c r="D71" i="6"/>
  <c r="H71" i="6" s="1"/>
  <c r="L52" i="5"/>
  <c r="M52" i="5"/>
  <c r="G72" i="6" l="1"/>
  <c r="F72" i="6"/>
  <c r="J71" i="6"/>
  <c r="N52" i="5"/>
  <c r="O52" i="5" s="1"/>
  <c r="D72" i="6" l="1"/>
  <c r="K71" i="6"/>
  <c r="E72" i="6"/>
  <c r="P52" i="5"/>
  <c r="Q52" i="5" s="1"/>
  <c r="R52" i="5" s="1"/>
  <c r="H53" i="5" s="1"/>
  <c r="I53" i="5" s="1"/>
  <c r="H72" i="6" l="1"/>
  <c r="L53" i="5"/>
  <c r="M53" i="5"/>
  <c r="G73" i="6" l="1"/>
  <c r="F73" i="6"/>
  <c r="J72" i="6"/>
  <c r="K72" i="6" s="1"/>
  <c r="N53" i="5"/>
  <c r="O53" i="5" s="1"/>
  <c r="D73" i="6" l="1"/>
  <c r="E73" i="6"/>
  <c r="P53" i="5"/>
  <c r="Q53" i="5" s="1"/>
  <c r="R53" i="5" s="1"/>
  <c r="H54" i="5" s="1"/>
  <c r="I54" i="5" s="1"/>
  <c r="H73" i="6" l="1"/>
  <c r="F74" i="6" s="1"/>
  <c r="L54" i="5"/>
  <c r="M54" i="5"/>
  <c r="G74" i="6" l="1"/>
  <c r="J73" i="6"/>
  <c r="K73" i="6" s="1"/>
  <c r="N54" i="5"/>
  <c r="O54" i="5" s="1"/>
  <c r="D74" i="6" l="1"/>
  <c r="E74" i="6"/>
  <c r="P54" i="5"/>
  <c r="Q54" i="5" s="1"/>
  <c r="R54" i="5" s="1"/>
  <c r="H55" i="5" s="1"/>
  <c r="I55" i="5" s="1"/>
  <c r="H74" i="6" l="1"/>
  <c r="G75" i="6" s="1"/>
  <c r="L55" i="5"/>
  <c r="M55" i="5"/>
  <c r="F75" i="6" l="1"/>
  <c r="J74" i="6"/>
  <c r="E75" i="6" s="1"/>
  <c r="N55" i="5"/>
  <c r="O55" i="5" s="1"/>
  <c r="K74" i="6" l="1"/>
  <c r="D75" i="6"/>
  <c r="H75" i="6" s="1"/>
  <c r="F76" i="6" s="1"/>
  <c r="P55" i="5"/>
  <c r="Q55" i="5" s="1"/>
  <c r="R55" i="5" s="1"/>
  <c r="H56" i="5" s="1"/>
  <c r="I56" i="5" s="1"/>
  <c r="J75" i="6" l="1"/>
  <c r="E76" i="6" s="1"/>
  <c r="G76" i="6"/>
  <c r="L56" i="5"/>
  <c r="M56" i="5"/>
  <c r="D76" i="6" l="1"/>
  <c r="H76" i="6" s="1"/>
  <c r="J76" i="6" s="1"/>
  <c r="K75" i="6"/>
  <c r="N56" i="5"/>
  <c r="O56" i="5" s="1"/>
  <c r="F77" i="6" l="1"/>
  <c r="G77" i="6"/>
  <c r="E77" i="6"/>
  <c r="D77" i="6"/>
  <c r="K76" i="6"/>
  <c r="P56" i="5"/>
  <c r="Q56" i="5" s="1"/>
  <c r="R56" i="5" s="1"/>
  <c r="H57" i="5" s="1"/>
  <c r="I57" i="5" s="1"/>
  <c r="H77" i="6" l="1"/>
  <c r="G78" i="6" s="1"/>
  <c r="L57" i="5"/>
  <c r="M57" i="5"/>
  <c r="F78" i="6" l="1"/>
  <c r="J77" i="6"/>
  <c r="E78" i="6" s="1"/>
  <c r="N57" i="5"/>
  <c r="O57" i="5" s="1"/>
  <c r="D78" i="6" l="1"/>
  <c r="H78" i="6" s="1"/>
  <c r="F79" i="6" s="1"/>
  <c r="K77" i="6"/>
  <c r="P57" i="5"/>
  <c r="Q57" i="5" s="1"/>
  <c r="R57" i="5" s="1"/>
  <c r="H58" i="5" s="1"/>
  <c r="I58" i="5" s="1"/>
  <c r="G79" i="6" l="1"/>
  <c r="J78" i="6"/>
  <c r="D79" i="6" s="1"/>
  <c r="L58" i="5"/>
  <c r="M58" i="5"/>
  <c r="E79" i="6" l="1"/>
  <c r="H79" i="6" s="1"/>
  <c r="F80" i="6" s="1"/>
  <c r="K78" i="6"/>
  <c r="N58" i="5"/>
  <c r="O58" i="5" s="1"/>
  <c r="J79" i="6" l="1"/>
  <c r="K79" i="6" s="1"/>
  <c r="G80" i="6"/>
  <c r="P58" i="5"/>
  <c r="Q58" i="5" s="1"/>
  <c r="R58" i="5" s="1"/>
  <c r="H59" i="5" s="1"/>
  <c r="I59" i="5" s="1"/>
  <c r="E80" i="6" l="1"/>
  <c r="D80" i="6"/>
  <c r="H80" i="6" s="1"/>
  <c r="G81" i="6" s="1"/>
  <c r="L59" i="5"/>
  <c r="M59" i="5"/>
  <c r="J80" i="6" l="1"/>
  <c r="K80" i="6" s="1"/>
  <c r="F81" i="6"/>
  <c r="N59" i="5"/>
  <c r="O59" i="5" s="1"/>
  <c r="E81" i="6" l="1"/>
  <c r="D81" i="6"/>
  <c r="P59" i="5"/>
  <c r="Q59" i="5" s="1"/>
  <c r="R59" i="5" s="1"/>
  <c r="H60" i="5" s="1"/>
  <c r="I60" i="5" s="1"/>
  <c r="H81" i="6" l="1"/>
  <c r="G82" i="6" s="1"/>
  <c r="L60" i="5"/>
  <c r="M60" i="5"/>
  <c r="J81" i="6" l="1"/>
  <c r="E82" i="6" s="1"/>
  <c r="F82" i="6"/>
  <c r="D82" i="6"/>
  <c r="N60" i="5"/>
  <c r="O60" i="5" s="1"/>
  <c r="H82" i="6" l="1"/>
  <c r="G83" i="6" s="1"/>
  <c r="K81" i="6"/>
  <c r="F83" i="6"/>
  <c r="J82" i="6"/>
  <c r="D83" i="6" s="1"/>
  <c r="P60" i="5"/>
  <c r="Q60" i="5" s="1"/>
  <c r="R60" i="5" s="1"/>
  <c r="H61" i="5" s="1"/>
  <c r="I61" i="5" s="1"/>
  <c r="E83" i="6" l="1"/>
  <c r="H83" i="6" s="1"/>
  <c r="K82" i="6"/>
  <c r="L61" i="5"/>
  <c r="M61" i="5"/>
  <c r="F84" i="6" l="1"/>
  <c r="J83" i="6"/>
  <c r="E84" i="6" s="1"/>
  <c r="G84" i="6"/>
  <c r="N61" i="5"/>
  <c r="O61" i="5" s="1"/>
  <c r="D84" i="6" l="1"/>
  <c r="H84" i="6" s="1"/>
  <c r="J84" i="6" s="1"/>
  <c r="E85" i="6" s="1"/>
  <c r="K83" i="6"/>
  <c r="P61" i="5"/>
  <c r="Q61" i="5" s="1"/>
  <c r="R61" i="5" s="1"/>
  <c r="H62" i="5" s="1"/>
  <c r="I62" i="5" s="1"/>
  <c r="G85" i="6" l="1"/>
  <c r="F85" i="6"/>
  <c r="K84" i="6"/>
  <c r="D85" i="6"/>
  <c r="L62" i="5"/>
  <c r="M62" i="5"/>
  <c r="H85" i="6" l="1"/>
  <c r="G86" i="6" s="1"/>
  <c r="N62" i="5"/>
  <c r="O62" i="5" s="1"/>
  <c r="F86" i="6" l="1"/>
  <c r="J85" i="6"/>
  <c r="K85" i="6" s="1"/>
  <c r="P62" i="5"/>
  <c r="Q62" i="5" s="1"/>
  <c r="R62" i="5" s="1"/>
  <c r="H63" i="5" s="1"/>
  <c r="I63" i="5" s="1"/>
  <c r="E86" i="6" l="1"/>
  <c r="D86" i="6"/>
  <c r="L63" i="5"/>
  <c r="M63" i="5"/>
  <c r="H86" i="6" l="1"/>
  <c r="F87" i="6" s="1"/>
  <c r="N63" i="5"/>
  <c r="O63" i="5" s="1"/>
  <c r="J86" i="6" l="1"/>
  <c r="D87" i="6" s="1"/>
  <c r="G87" i="6"/>
  <c r="P63" i="5"/>
  <c r="Q63" i="5" s="1"/>
  <c r="R63" i="5" s="1"/>
  <c r="H64" i="5" s="1"/>
  <c r="I64" i="5" s="1"/>
  <c r="E87" i="6" l="1"/>
  <c r="H87" i="6" s="1"/>
  <c r="F88" i="6" s="1"/>
  <c r="K86" i="6"/>
  <c r="L64" i="5"/>
  <c r="M64" i="5"/>
  <c r="G88" i="6" l="1"/>
  <c r="J87" i="6"/>
  <c r="K87" i="6" s="1"/>
  <c r="N64" i="5"/>
  <c r="O64" i="5" s="1"/>
  <c r="E88" i="6" l="1"/>
  <c r="D88" i="6"/>
  <c r="P64" i="5"/>
  <c r="Q64" i="5" s="1"/>
  <c r="R64" i="5" s="1"/>
  <c r="H65" i="5" s="1"/>
  <c r="I65" i="5" s="1"/>
  <c r="H88" i="6" l="1"/>
  <c r="F89" i="6" s="1"/>
  <c r="L65" i="5"/>
  <c r="M65" i="5"/>
  <c r="J88" i="6" l="1"/>
  <c r="D89" i="6" s="1"/>
  <c r="G89" i="6"/>
  <c r="E89" i="6"/>
  <c r="K88" i="6"/>
  <c r="N65" i="5"/>
  <c r="O65" i="5" s="1"/>
  <c r="H89" i="6" l="1"/>
  <c r="G90" i="6" s="1"/>
  <c r="F90" i="6"/>
  <c r="P65" i="5"/>
  <c r="Q65" i="5" s="1"/>
  <c r="R65" i="5" s="1"/>
  <c r="H66" i="5" s="1"/>
  <c r="I66" i="5" s="1"/>
  <c r="J89" i="6" l="1"/>
  <c r="K89" i="6" s="1"/>
  <c r="D90" i="6"/>
  <c r="E90" i="6"/>
  <c r="L66" i="5"/>
  <c r="M66" i="5"/>
  <c r="H90" i="6" l="1"/>
  <c r="J90" i="6" s="1"/>
  <c r="K90" i="6" s="1"/>
  <c r="N66" i="5"/>
  <c r="O66" i="5" s="1"/>
  <c r="D91" i="6" l="1"/>
  <c r="E91" i="6"/>
  <c r="F91" i="6"/>
  <c r="G91" i="6"/>
  <c r="P66" i="5"/>
  <c r="Q66" i="5" s="1"/>
  <c r="R66" i="5" s="1"/>
  <c r="H67" i="5" s="1"/>
  <c r="I67" i="5" s="1"/>
  <c r="H91" i="6" l="1"/>
  <c r="J91" i="6" s="1"/>
  <c r="K91" i="6" s="1"/>
  <c r="L67" i="5"/>
  <c r="M67" i="5"/>
  <c r="G92" i="6" l="1"/>
  <c r="F92" i="6"/>
  <c r="E92" i="6"/>
  <c r="D92" i="6"/>
  <c r="N67" i="5"/>
  <c r="O67" i="5" s="1"/>
  <c r="H92" i="6" l="1"/>
  <c r="J92" i="6" s="1"/>
  <c r="K92" i="6" s="1"/>
  <c r="P67" i="5"/>
  <c r="Q67" i="5" s="1"/>
  <c r="R67" i="5" s="1"/>
  <c r="H68" i="5" s="1"/>
  <c r="I68" i="5" s="1"/>
  <c r="D93" i="6" l="1"/>
  <c r="G93" i="6"/>
  <c r="F93" i="6"/>
  <c r="E93" i="6"/>
  <c r="L68" i="5"/>
  <c r="M68" i="5"/>
  <c r="H93" i="6" l="1"/>
  <c r="F94" i="6" s="1"/>
  <c r="N68" i="5"/>
  <c r="O68" i="5" s="1"/>
  <c r="J93" i="6" l="1"/>
  <c r="E94" i="6" s="1"/>
  <c r="G94" i="6"/>
  <c r="P68" i="5"/>
  <c r="Q68" i="5" s="1"/>
  <c r="R68" i="5" s="1"/>
  <c r="H69" i="5" s="1"/>
  <c r="I69" i="5" s="1"/>
  <c r="D94" i="6" l="1"/>
  <c r="H94" i="6" s="1"/>
  <c r="G95" i="6" s="1"/>
  <c r="K93" i="6"/>
  <c r="L69" i="5"/>
  <c r="M69" i="5"/>
  <c r="F95" i="6" l="1"/>
  <c r="J94" i="6"/>
  <c r="K94" i="6" s="1"/>
  <c r="N69" i="5"/>
  <c r="O69" i="5" s="1"/>
  <c r="D95" i="6" l="1"/>
  <c r="E95" i="6"/>
  <c r="P69" i="5"/>
  <c r="Q69" i="5" s="1"/>
  <c r="R69" i="5" s="1"/>
  <c r="H70" i="5" s="1"/>
  <c r="I70" i="5" s="1"/>
  <c r="H95" i="6" l="1"/>
  <c r="G96" i="6" s="1"/>
  <c r="L70" i="5"/>
  <c r="M70" i="5"/>
  <c r="J95" i="6" l="1"/>
  <c r="E96" i="6" s="1"/>
  <c r="F96" i="6"/>
  <c r="K95" i="6"/>
  <c r="D96" i="6"/>
  <c r="N70" i="5"/>
  <c r="O70" i="5" s="1"/>
  <c r="H96" i="6" l="1"/>
  <c r="G97" i="6" s="1"/>
  <c r="P70" i="5"/>
  <c r="Q70" i="5" s="1"/>
  <c r="R70" i="5" s="1"/>
  <c r="H71" i="5" s="1"/>
  <c r="I71" i="5" s="1"/>
  <c r="J96" i="6" l="1"/>
  <c r="E97" i="6" s="1"/>
  <c r="F97" i="6"/>
  <c r="D97" i="6"/>
  <c r="L71" i="5"/>
  <c r="M71" i="5"/>
  <c r="K96" i="6" l="1"/>
  <c r="H97" i="6"/>
  <c r="F98" i="6" s="1"/>
  <c r="N71" i="5"/>
  <c r="O71" i="5" s="1"/>
  <c r="G98" i="6" l="1"/>
  <c r="J97" i="6"/>
  <c r="E98" i="6" s="1"/>
  <c r="P71" i="5"/>
  <c r="Q71" i="5" s="1"/>
  <c r="R71" i="5" s="1"/>
  <c r="H72" i="5" s="1"/>
  <c r="I72" i="5" s="1"/>
  <c r="K97" i="6" l="1"/>
  <c r="D98" i="6"/>
  <c r="H98" i="6" s="1"/>
  <c r="L72" i="5"/>
  <c r="M72" i="5"/>
  <c r="J98" i="6" l="1"/>
  <c r="D99" i="6" s="1"/>
  <c r="F99" i="6"/>
  <c r="G99" i="6"/>
  <c r="E99" i="6"/>
  <c r="K98" i="6"/>
  <c r="N72" i="5"/>
  <c r="O72" i="5" s="1"/>
  <c r="H99" i="6" l="1"/>
  <c r="F100" i="6" s="1"/>
  <c r="P72" i="5"/>
  <c r="Q72" i="5" s="1"/>
  <c r="R72" i="5" s="1"/>
  <c r="H73" i="5" s="1"/>
  <c r="I73" i="5" s="1"/>
  <c r="G100" i="6" l="1"/>
  <c r="J99" i="6"/>
  <c r="D100" i="6" s="1"/>
  <c r="L73" i="5"/>
  <c r="M73" i="5"/>
  <c r="K99" i="6" l="1"/>
  <c r="E100" i="6"/>
  <c r="H100" i="6" s="1"/>
  <c r="N73" i="5"/>
  <c r="O73" i="5" s="1"/>
  <c r="G101" i="6" l="1"/>
  <c r="F101" i="6"/>
  <c r="J100" i="6"/>
  <c r="K100" i="6" s="1"/>
  <c r="E101" i="6"/>
  <c r="P73" i="5"/>
  <c r="Q73" i="5" s="1"/>
  <c r="R73" i="5" s="1"/>
  <c r="H74" i="5" s="1"/>
  <c r="I74" i="5" s="1"/>
  <c r="D101" i="6" l="1"/>
  <c r="H101" i="6" s="1"/>
  <c r="F102" i="6" s="1"/>
  <c r="L74" i="5"/>
  <c r="M74" i="5"/>
  <c r="J101" i="6" l="1"/>
  <c r="K101" i="6" s="1"/>
  <c r="G102" i="6"/>
  <c r="N74" i="5"/>
  <c r="O74" i="5" s="1"/>
  <c r="E102" i="6" l="1"/>
  <c r="D102" i="6"/>
  <c r="P74" i="5"/>
  <c r="Q74" i="5" s="1"/>
  <c r="R74" i="5" s="1"/>
  <c r="H75" i="5" s="1"/>
  <c r="I75" i="5" s="1"/>
  <c r="H102" i="6" l="1"/>
  <c r="F103" i="6" s="1"/>
  <c r="L75" i="5"/>
  <c r="M75" i="5"/>
  <c r="G103" i="6" l="1"/>
  <c r="J102" i="6"/>
  <c r="D103" i="6" s="1"/>
  <c r="N75" i="5"/>
  <c r="O75" i="5" s="1"/>
  <c r="K102" i="6" l="1"/>
  <c r="E103" i="6"/>
  <c r="H103" i="6" s="1"/>
  <c r="F104" i="6" s="1"/>
  <c r="P75" i="5"/>
  <c r="Q75" i="5" s="1"/>
  <c r="R75" i="5" s="1"/>
  <c r="H76" i="5" s="1"/>
  <c r="I76" i="5" s="1"/>
  <c r="J103" i="6" l="1"/>
  <c r="K103" i="6" s="1"/>
  <c r="G104" i="6"/>
  <c r="E104" i="6"/>
  <c r="D104" i="6"/>
  <c r="H104" i="6" s="1"/>
  <c r="G105" i="6" s="1"/>
  <c r="L76" i="5"/>
  <c r="M76" i="5"/>
  <c r="J104" i="6" l="1"/>
  <c r="D105" i="6" s="1"/>
  <c r="F105" i="6"/>
  <c r="N76" i="5"/>
  <c r="O76" i="5" s="1"/>
  <c r="E105" i="6" l="1"/>
  <c r="K104" i="6"/>
  <c r="H105" i="6"/>
  <c r="F106" i="6" s="1"/>
  <c r="P76" i="5"/>
  <c r="Q76" i="5" s="1"/>
  <c r="R76" i="5" s="1"/>
  <c r="H77" i="5" s="1"/>
  <c r="I77" i="5" s="1"/>
  <c r="J105" i="6" l="1"/>
  <c r="D106" i="6" s="1"/>
  <c r="G106" i="6"/>
  <c r="E106" i="6"/>
  <c r="L77" i="5"/>
  <c r="M77" i="5"/>
  <c r="K105" i="6" l="1"/>
  <c r="H106" i="6"/>
  <c r="J106" i="6" s="1"/>
  <c r="D107" i="6" s="1"/>
  <c r="N77" i="5"/>
  <c r="O77" i="5" s="1"/>
  <c r="K106" i="6" l="1"/>
  <c r="E107" i="6"/>
  <c r="F107" i="6"/>
  <c r="G107" i="6"/>
  <c r="P77" i="5"/>
  <c r="Q77" i="5" s="1"/>
  <c r="R77" i="5" s="1"/>
  <c r="H78" i="5" s="1"/>
  <c r="I78" i="5" s="1"/>
  <c r="H107" i="6" l="1"/>
  <c r="J107" i="6" s="1"/>
  <c r="K107" i="6" s="1"/>
  <c r="G108" i="6"/>
  <c r="L78" i="5"/>
  <c r="M78" i="5"/>
  <c r="E108" i="6" l="1"/>
  <c r="F108" i="6"/>
  <c r="D108" i="6"/>
  <c r="N78" i="5"/>
  <c r="O78" i="5" s="1"/>
  <c r="H108" i="6" l="1"/>
  <c r="F109" i="6" s="1"/>
  <c r="G109" i="6"/>
  <c r="J108" i="6"/>
  <c r="E109" i="6" s="1"/>
  <c r="P78" i="5"/>
  <c r="Q78" i="5" s="1"/>
  <c r="R78" i="5" s="1"/>
  <c r="H79" i="5" s="1"/>
  <c r="I79" i="5" s="1"/>
  <c r="D109" i="6" l="1"/>
  <c r="H109" i="6" s="1"/>
  <c r="J109" i="6" s="1"/>
  <c r="K109" i="6" s="1"/>
  <c r="K108" i="6"/>
  <c r="L79" i="5"/>
  <c r="M79" i="5"/>
  <c r="E110" i="6" l="1"/>
  <c r="D110" i="6"/>
  <c r="F110" i="6"/>
  <c r="G110" i="6"/>
  <c r="N79" i="5"/>
  <c r="O79" i="5" s="1"/>
  <c r="H110" i="6" l="1"/>
  <c r="F111" i="6" s="1"/>
  <c r="P79" i="5"/>
  <c r="Q79" i="5" s="1"/>
  <c r="R79" i="5" s="1"/>
  <c r="H80" i="5" s="1"/>
  <c r="I80" i="5" s="1"/>
  <c r="J110" i="6" l="1"/>
  <c r="D111" i="6" s="1"/>
  <c r="G111" i="6"/>
  <c r="L80" i="5"/>
  <c r="M80" i="5"/>
  <c r="E111" i="6" l="1"/>
  <c r="H111" i="6" s="1"/>
  <c r="J111" i="6" s="1"/>
  <c r="K111" i="6" s="1"/>
  <c r="K110" i="6"/>
  <c r="N80" i="5"/>
  <c r="O80" i="5" s="1"/>
  <c r="E112" i="6" l="1"/>
  <c r="D112" i="6"/>
  <c r="F112" i="6"/>
  <c r="G112" i="6"/>
  <c r="P80" i="5"/>
  <c r="Q80" i="5" s="1"/>
  <c r="R80" i="5" s="1"/>
  <c r="H81" i="5" s="1"/>
  <c r="I81" i="5" s="1"/>
  <c r="H112" i="6" l="1"/>
  <c r="F113" i="6" s="1"/>
  <c r="L81" i="5"/>
  <c r="M81" i="5"/>
  <c r="J112" i="6" l="1"/>
  <c r="E113" i="6" s="1"/>
  <c r="G113" i="6"/>
  <c r="N81" i="5"/>
  <c r="O81" i="5" s="1"/>
  <c r="D113" i="6" l="1"/>
  <c r="H113" i="6" s="1"/>
  <c r="G114" i="6" s="1"/>
  <c r="K112" i="6"/>
  <c r="P81" i="5"/>
  <c r="Q81" i="5" s="1"/>
  <c r="R81" i="5" s="1"/>
  <c r="H82" i="5" s="1"/>
  <c r="I82" i="5" s="1"/>
  <c r="J113" i="6" l="1"/>
  <c r="K113" i="6" s="1"/>
  <c r="F114" i="6"/>
  <c r="L82" i="5"/>
  <c r="M82" i="5"/>
  <c r="D114" i="6" l="1"/>
  <c r="E114" i="6"/>
  <c r="N82" i="5"/>
  <c r="O82" i="5" s="1"/>
  <c r="H114" i="6" l="1"/>
  <c r="J114" i="6" s="1"/>
  <c r="K114" i="6" s="1"/>
  <c r="P82" i="5"/>
  <c r="Q82" i="5" s="1"/>
  <c r="R82" i="5" s="1"/>
  <c r="H83" i="5" s="1"/>
  <c r="I83" i="5" s="1"/>
  <c r="G115" i="6" l="1"/>
  <c r="F115" i="6"/>
  <c r="E115" i="6"/>
  <c r="D115" i="6"/>
  <c r="L83" i="5"/>
  <c r="M83" i="5"/>
  <c r="H115" i="6" l="1"/>
  <c r="G116" i="6" s="1"/>
  <c r="J115" i="6"/>
  <c r="E116" i="6" s="1"/>
  <c r="N83" i="5"/>
  <c r="O83" i="5" s="1"/>
  <c r="F116" i="6" l="1"/>
  <c r="K115" i="6"/>
  <c r="D116" i="6"/>
  <c r="H116" i="6" s="1"/>
  <c r="P83" i="5"/>
  <c r="Q83" i="5" s="1"/>
  <c r="R83" i="5" s="1"/>
  <c r="H84" i="5" s="1"/>
  <c r="I84" i="5" s="1"/>
  <c r="J116" i="6" l="1"/>
  <c r="K116" i="6" s="1"/>
  <c r="F117" i="6"/>
  <c r="G117" i="6"/>
  <c r="L84" i="5"/>
  <c r="M84" i="5"/>
  <c r="D117" i="6" l="1"/>
  <c r="E117" i="6"/>
  <c r="N84" i="5"/>
  <c r="O84" i="5" s="1"/>
  <c r="H117" i="6" l="1"/>
  <c r="J117" i="6" s="1"/>
  <c r="K117" i="6" s="1"/>
  <c r="P84" i="5"/>
  <c r="Q84" i="5" s="1"/>
  <c r="R84" i="5" s="1"/>
  <c r="H85" i="5" s="1"/>
  <c r="I85" i="5" s="1"/>
  <c r="E118" i="6" l="1"/>
  <c r="D118" i="6"/>
  <c r="F118" i="6"/>
  <c r="G118" i="6"/>
  <c r="L85" i="5"/>
  <c r="M85" i="5"/>
  <c r="H118" i="6" l="1"/>
  <c r="J118" i="6" s="1"/>
  <c r="E119" i="6" s="1"/>
  <c r="N85" i="5"/>
  <c r="O85" i="5" s="1"/>
  <c r="K118" i="6" l="1"/>
  <c r="D119" i="6"/>
  <c r="F119" i="6"/>
  <c r="G119" i="6"/>
  <c r="P85" i="5"/>
  <c r="Q85" i="5" s="1"/>
  <c r="R85" i="5" s="1"/>
  <c r="H86" i="5" s="1"/>
  <c r="I86" i="5" s="1"/>
  <c r="H119" i="6" l="1"/>
  <c r="G120" i="6" s="1"/>
  <c r="L86" i="5"/>
  <c r="M86" i="5"/>
  <c r="F120" i="6" l="1"/>
  <c r="J119" i="6"/>
  <c r="D120" i="6" s="1"/>
  <c r="N86" i="5"/>
  <c r="O86" i="5" s="1"/>
  <c r="K119" i="6" l="1"/>
  <c r="E120" i="6"/>
  <c r="H120" i="6" s="1"/>
  <c r="F121" i="6" s="1"/>
  <c r="P86" i="5"/>
  <c r="Q86" i="5" s="1"/>
  <c r="R86" i="5" s="1"/>
  <c r="H87" i="5" s="1"/>
  <c r="I87" i="5" s="1"/>
  <c r="J120" i="6" l="1"/>
  <c r="K120" i="6" s="1"/>
  <c r="G121" i="6"/>
  <c r="L87" i="5"/>
  <c r="M87" i="5"/>
  <c r="D121" i="6" l="1"/>
  <c r="E121" i="6"/>
  <c r="H121" i="6" s="1"/>
  <c r="N87" i="5"/>
  <c r="O87" i="5" s="1"/>
  <c r="G122" i="6" l="1"/>
  <c r="J121" i="6"/>
  <c r="E122" i="6" s="1"/>
  <c r="F122" i="6"/>
  <c r="P87" i="5"/>
  <c r="Q87" i="5" s="1"/>
  <c r="R87" i="5" s="1"/>
  <c r="H88" i="5" s="1"/>
  <c r="I88" i="5" s="1"/>
  <c r="D122" i="6" l="1"/>
  <c r="H122" i="6" s="1"/>
  <c r="K121" i="6"/>
  <c r="L88" i="5"/>
  <c r="M88" i="5"/>
  <c r="G123" i="6" l="1"/>
  <c r="J122" i="6"/>
  <c r="D123" i="6" s="1"/>
  <c r="F123" i="6"/>
  <c r="N88" i="5"/>
  <c r="O88" i="5" s="1"/>
  <c r="E123" i="6" l="1"/>
  <c r="H123" i="6" s="1"/>
  <c r="K122" i="6"/>
  <c r="P88" i="5"/>
  <c r="Q88" i="5" s="1"/>
  <c r="R88" i="5" s="1"/>
  <c r="H89" i="5" s="1"/>
  <c r="I89" i="5" s="1"/>
  <c r="F124" i="6" l="1"/>
  <c r="J123" i="6"/>
  <c r="K123" i="6" s="1"/>
  <c r="G124" i="6"/>
  <c r="L89" i="5"/>
  <c r="M89" i="5"/>
  <c r="E124" i="6" l="1"/>
  <c r="D124" i="6"/>
  <c r="N89" i="5"/>
  <c r="O89" i="5" s="1"/>
  <c r="H124" i="6" l="1"/>
  <c r="G125" i="6" s="1"/>
  <c r="P89" i="5"/>
  <c r="Q89" i="5" s="1"/>
  <c r="R89" i="5" s="1"/>
  <c r="H90" i="5" s="1"/>
  <c r="I90" i="5" s="1"/>
  <c r="F125" i="6" l="1"/>
  <c r="J124" i="6"/>
  <c r="D125" i="6" s="1"/>
  <c r="L90" i="5"/>
  <c r="M90" i="5"/>
  <c r="E125" i="6" l="1"/>
  <c r="H125" i="6" s="1"/>
  <c r="K124" i="6"/>
  <c r="N90" i="5"/>
  <c r="O90" i="5" s="1"/>
  <c r="G126" i="6" l="1"/>
  <c r="J125" i="6"/>
  <c r="K125" i="6" s="1"/>
  <c r="F126" i="6"/>
  <c r="P90" i="5"/>
  <c r="Q90" i="5" s="1"/>
  <c r="R90" i="5" s="1"/>
  <c r="H91" i="5" s="1"/>
  <c r="I91" i="5" s="1"/>
  <c r="E126" i="6" l="1"/>
  <c r="D126" i="6"/>
  <c r="H126" i="6" s="1"/>
  <c r="F127" i="6" s="1"/>
  <c r="L91" i="5"/>
  <c r="M91" i="5"/>
  <c r="J126" i="6" l="1"/>
  <c r="E127" i="6" s="1"/>
  <c r="G127" i="6"/>
  <c r="D127" i="6"/>
  <c r="N91" i="5"/>
  <c r="O91" i="5" s="1"/>
  <c r="K126" i="6" l="1"/>
  <c r="H127" i="6"/>
  <c r="F128" i="6" s="1"/>
  <c r="P91" i="5"/>
  <c r="Q91" i="5" s="1"/>
  <c r="R91" i="5" s="1"/>
  <c r="H92" i="5" s="1"/>
  <c r="I92" i="5" s="1"/>
  <c r="G128" i="6" l="1"/>
  <c r="J127" i="6"/>
  <c r="D128" i="6" s="1"/>
  <c r="L92" i="5"/>
  <c r="M92" i="5"/>
  <c r="K127" i="6" l="1"/>
  <c r="E128" i="6"/>
  <c r="H128" i="6" s="1"/>
  <c r="F129" i="6" s="1"/>
  <c r="N92" i="5"/>
  <c r="O92" i="5" s="1"/>
  <c r="J128" i="6" l="1"/>
  <c r="D129" i="6" s="1"/>
  <c r="G129" i="6"/>
  <c r="E129" i="6"/>
  <c r="P92" i="5"/>
  <c r="Q92" i="5" s="1"/>
  <c r="R92" i="5" s="1"/>
  <c r="H93" i="5" s="1"/>
  <c r="I93" i="5" s="1"/>
  <c r="K128" i="6" l="1"/>
  <c r="H129" i="6"/>
  <c r="F130" i="6" s="1"/>
  <c r="G130" i="6"/>
  <c r="L93" i="5"/>
  <c r="M93" i="5"/>
  <c r="J129" i="6" l="1"/>
  <c r="E130" i="6" s="1"/>
  <c r="N93" i="5"/>
  <c r="O93" i="5" s="1"/>
  <c r="D130" i="6" l="1"/>
  <c r="H130" i="6" s="1"/>
  <c r="G131" i="6" s="1"/>
  <c r="K129" i="6"/>
  <c r="J130" i="6"/>
  <c r="D131" i="6" s="1"/>
  <c r="P93" i="5"/>
  <c r="Q93" i="5" s="1"/>
  <c r="R93" i="5" s="1"/>
  <c r="H94" i="5" s="1"/>
  <c r="I94" i="5" s="1"/>
  <c r="F131" i="6" l="1"/>
  <c r="K130" i="6"/>
  <c r="E131" i="6"/>
  <c r="H131" i="6" s="1"/>
  <c r="F132" i="6" s="1"/>
  <c r="L94" i="5"/>
  <c r="M94" i="5"/>
  <c r="G132" i="6" l="1"/>
  <c r="J131" i="6"/>
  <c r="E132" i="6" s="1"/>
  <c r="N94" i="5"/>
  <c r="O94" i="5" s="1"/>
  <c r="D132" i="6" l="1"/>
  <c r="H132" i="6" s="1"/>
  <c r="G133" i="6" s="1"/>
  <c r="K131" i="6"/>
  <c r="P94" i="5"/>
  <c r="Q94" i="5" s="1"/>
  <c r="R94" i="5" s="1"/>
  <c r="H95" i="5" s="1"/>
  <c r="I95" i="5" s="1"/>
  <c r="F133" i="6" l="1"/>
  <c r="J132" i="6"/>
  <c r="D133" i="6" s="1"/>
  <c r="L95" i="5"/>
  <c r="M95" i="5"/>
  <c r="K132" i="6" l="1"/>
  <c r="E133" i="6"/>
  <c r="H133" i="6" s="1"/>
  <c r="F134" i="6" s="1"/>
  <c r="N95" i="5"/>
  <c r="O95" i="5" s="1"/>
  <c r="G134" i="6" l="1"/>
  <c r="J133" i="6"/>
  <c r="E134" i="6" s="1"/>
  <c r="P95" i="5"/>
  <c r="Q95" i="5" s="1"/>
  <c r="R95" i="5" s="1"/>
  <c r="H96" i="5" s="1"/>
  <c r="I96" i="5" s="1"/>
  <c r="K133" i="6" l="1"/>
  <c r="D134" i="6"/>
  <c r="H134" i="6" s="1"/>
  <c r="L96" i="5"/>
  <c r="M96" i="5"/>
  <c r="J134" i="6" l="1"/>
  <c r="K134" i="6" s="1"/>
  <c r="F135" i="6"/>
  <c r="G135" i="6"/>
  <c r="D135" i="6"/>
  <c r="N96" i="5"/>
  <c r="O96" i="5" s="1"/>
  <c r="E135" i="6" l="1"/>
  <c r="H135" i="6" s="1"/>
  <c r="P96" i="5"/>
  <c r="Q96" i="5" s="1"/>
  <c r="R96" i="5" s="1"/>
  <c r="H97" i="5" s="1"/>
  <c r="I97" i="5" s="1"/>
  <c r="J135" i="6" l="1"/>
  <c r="K135" i="6" s="1"/>
  <c r="G136" i="6"/>
  <c r="D136" i="6"/>
  <c r="F136" i="6"/>
  <c r="E136" i="6"/>
  <c r="H136" i="6" s="1"/>
  <c r="F137" i="6" s="1"/>
  <c r="L97" i="5"/>
  <c r="M97" i="5"/>
  <c r="J136" i="6" l="1"/>
  <c r="K136" i="6" s="1"/>
  <c r="G137" i="6"/>
  <c r="D137" i="6"/>
  <c r="E137" i="6"/>
  <c r="N97" i="5"/>
  <c r="O97" i="5" s="1"/>
  <c r="H137" i="6" l="1"/>
  <c r="J137" i="6" s="1"/>
  <c r="E138" i="6" s="1"/>
  <c r="P97" i="5"/>
  <c r="Q97" i="5" s="1"/>
  <c r="R97" i="5" s="1"/>
  <c r="H98" i="5" s="1"/>
  <c r="I98" i="5" s="1"/>
  <c r="K137" i="6" l="1"/>
  <c r="D138" i="6"/>
  <c r="F138" i="6"/>
  <c r="G138" i="6"/>
  <c r="L98" i="5"/>
  <c r="M98" i="5"/>
  <c r="H138" i="6" l="1"/>
  <c r="F139" i="6" s="1"/>
  <c r="N98" i="5"/>
  <c r="O98" i="5" s="1"/>
  <c r="J138" i="6" l="1"/>
  <c r="K138" i="6" s="1"/>
  <c r="G139" i="6"/>
  <c r="P98" i="5"/>
  <c r="Q98" i="5" s="1"/>
  <c r="R98" i="5" s="1"/>
  <c r="H99" i="5" s="1"/>
  <c r="I99" i="5" s="1"/>
  <c r="E139" i="6" l="1"/>
  <c r="D139" i="6"/>
  <c r="L99" i="5"/>
  <c r="M99" i="5"/>
  <c r="H139" i="6" l="1"/>
  <c r="F140" i="6" s="1"/>
  <c r="G140" i="6"/>
  <c r="J139" i="6"/>
  <c r="K139" i="6" s="1"/>
  <c r="N99" i="5"/>
  <c r="O99" i="5" s="1"/>
  <c r="D140" i="6" l="1"/>
  <c r="E140" i="6"/>
  <c r="P99" i="5"/>
  <c r="Q99" i="5" s="1"/>
  <c r="R99" i="5" s="1"/>
  <c r="H100" i="5" s="1"/>
  <c r="I100" i="5" s="1"/>
  <c r="H140" i="6" l="1"/>
  <c r="F141" i="6" s="1"/>
  <c r="L100" i="5"/>
  <c r="M100" i="5"/>
  <c r="G141" i="6" l="1"/>
  <c r="J140" i="6"/>
  <c r="K140" i="6" s="1"/>
  <c r="N100" i="5"/>
  <c r="O100" i="5" s="1"/>
  <c r="D141" i="6" l="1"/>
  <c r="E141" i="6"/>
  <c r="P100" i="5"/>
  <c r="Q100" i="5" s="1"/>
  <c r="R100" i="5" s="1"/>
  <c r="H101" i="5" s="1"/>
  <c r="I101" i="5" s="1"/>
  <c r="H141" i="6" l="1"/>
  <c r="F142" i="6" s="1"/>
  <c r="L101" i="5"/>
  <c r="M101" i="5"/>
  <c r="G142" i="6" l="1"/>
  <c r="J141" i="6"/>
  <c r="E142" i="6" s="1"/>
  <c r="N101" i="5"/>
  <c r="O101" i="5" s="1"/>
  <c r="D142" i="6" l="1"/>
  <c r="H142" i="6" s="1"/>
  <c r="G143" i="6" s="1"/>
  <c r="K141" i="6"/>
  <c r="P101" i="5"/>
  <c r="Q101" i="5" s="1"/>
  <c r="R101" i="5" s="1"/>
  <c r="H102" i="5" s="1"/>
  <c r="I102" i="5" s="1"/>
  <c r="J142" i="6" l="1"/>
  <c r="D143" i="6" s="1"/>
  <c r="F143" i="6"/>
  <c r="L102" i="5"/>
  <c r="M102" i="5"/>
  <c r="E143" i="6" l="1"/>
  <c r="H143" i="6" s="1"/>
  <c r="G144" i="6" s="1"/>
  <c r="K142" i="6"/>
  <c r="N102" i="5"/>
  <c r="O102" i="5" s="1"/>
  <c r="F144" i="6" l="1"/>
  <c r="J143" i="6"/>
  <c r="K143" i="6" s="1"/>
  <c r="P102" i="5"/>
  <c r="Q102" i="5" s="1"/>
  <c r="R102" i="5" s="1"/>
  <c r="H103" i="5" s="1"/>
  <c r="I103" i="5" s="1"/>
  <c r="E144" i="6" l="1"/>
  <c r="D144" i="6"/>
  <c r="L103" i="5"/>
  <c r="M103" i="5"/>
  <c r="H144" i="6" l="1"/>
  <c r="J144" i="6" s="1"/>
  <c r="K144" i="6" s="1"/>
  <c r="N103" i="5"/>
  <c r="O103" i="5" s="1"/>
  <c r="D145" i="6" l="1"/>
  <c r="E145" i="6"/>
  <c r="F145" i="6"/>
  <c r="G145" i="6"/>
  <c r="P103" i="5"/>
  <c r="Q103" i="5" s="1"/>
  <c r="R103" i="5" s="1"/>
  <c r="H104" i="5" s="1"/>
  <c r="I104" i="5" s="1"/>
  <c r="H145" i="6" l="1"/>
  <c r="F146" i="6" s="1"/>
  <c r="L104" i="5"/>
  <c r="M104" i="5"/>
  <c r="G146" i="6" l="1"/>
  <c r="J145" i="6"/>
  <c r="K145" i="6" s="1"/>
  <c r="N104" i="5"/>
  <c r="O104" i="5" s="1"/>
  <c r="E146" i="6" l="1"/>
  <c r="D146" i="6"/>
  <c r="P104" i="5"/>
  <c r="Q104" i="5" s="1"/>
  <c r="R104" i="5" s="1"/>
  <c r="H105" i="5" s="1"/>
  <c r="I105" i="5" s="1"/>
  <c r="H146" i="6" l="1"/>
  <c r="L105" i="5"/>
  <c r="M105" i="5"/>
  <c r="G147" i="6" l="1"/>
  <c r="F147" i="6"/>
  <c r="J146" i="6"/>
  <c r="N105" i="5"/>
  <c r="O105" i="5" s="1"/>
  <c r="E147" i="6" l="1"/>
  <c r="K146" i="6"/>
  <c r="D147" i="6"/>
  <c r="P105" i="5"/>
  <c r="Q105" i="5" s="1"/>
  <c r="R105" i="5" s="1"/>
  <c r="H106" i="5" s="1"/>
  <c r="I106" i="5" s="1"/>
  <c r="H147" i="6" l="1"/>
  <c r="J147" i="6" s="1"/>
  <c r="K147" i="6" s="1"/>
  <c r="L106" i="5"/>
  <c r="M106" i="5"/>
  <c r="F148" i="6" l="1"/>
  <c r="G148" i="6"/>
  <c r="D148" i="6"/>
  <c r="E148" i="6"/>
  <c r="N106" i="5"/>
  <c r="O106" i="5" s="1"/>
  <c r="H148" i="6" l="1"/>
  <c r="G149" i="6" s="1"/>
  <c r="P106" i="5"/>
  <c r="Q106" i="5" s="1"/>
  <c r="R106" i="5" s="1"/>
  <c r="H107" i="5" s="1"/>
  <c r="I107" i="5" s="1"/>
  <c r="F149" i="6" l="1"/>
  <c r="J148" i="6"/>
  <c r="E149" i="6" s="1"/>
  <c r="L107" i="5"/>
  <c r="M107" i="5"/>
  <c r="K148" i="6" l="1"/>
  <c r="D149" i="6"/>
  <c r="H149" i="6" s="1"/>
  <c r="G150" i="6" s="1"/>
  <c r="N107" i="5"/>
  <c r="O107" i="5" s="1"/>
  <c r="J149" i="6" l="1"/>
  <c r="D150" i="6" s="1"/>
  <c r="F150" i="6"/>
  <c r="P107" i="5"/>
  <c r="Q107" i="5" s="1"/>
  <c r="R107" i="5" s="1"/>
  <c r="H108" i="5" s="1"/>
  <c r="I108" i="5" s="1"/>
  <c r="K149" i="6" l="1"/>
  <c r="E150" i="6"/>
  <c r="H150" i="6" s="1"/>
  <c r="G151" i="6" s="1"/>
  <c r="L108" i="5"/>
  <c r="M108" i="5"/>
  <c r="J150" i="6" l="1"/>
  <c r="K150" i="6" s="1"/>
  <c r="F151" i="6"/>
  <c r="N108" i="5"/>
  <c r="O108" i="5" s="1"/>
  <c r="E151" i="6" l="1"/>
  <c r="D151" i="6"/>
  <c r="P108" i="5"/>
  <c r="Q108" i="5" s="1"/>
  <c r="R108" i="5" s="1"/>
  <c r="H109" i="5" s="1"/>
  <c r="I109" i="5" s="1"/>
  <c r="H151" i="6" l="1"/>
  <c r="F152" i="6" s="1"/>
  <c r="L109" i="5"/>
  <c r="M109" i="5"/>
  <c r="J151" i="6" l="1"/>
  <c r="E152" i="6" s="1"/>
  <c r="G152" i="6"/>
  <c r="D152" i="6"/>
  <c r="N109" i="5"/>
  <c r="O109" i="5" s="1"/>
  <c r="K151" i="6" l="1"/>
  <c r="H152" i="6"/>
  <c r="G153" i="6" s="1"/>
  <c r="P109" i="5"/>
  <c r="Q109" i="5" s="1"/>
  <c r="R109" i="5" s="1"/>
  <c r="H110" i="5" s="1"/>
  <c r="I110" i="5" s="1"/>
  <c r="J152" i="6" l="1"/>
  <c r="E153" i="6" s="1"/>
  <c r="F153" i="6"/>
  <c r="D153" i="6"/>
  <c r="K152" i="6"/>
  <c r="L110" i="5"/>
  <c r="M110" i="5"/>
  <c r="H153" i="6" l="1"/>
  <c r="F154" i="6" s="1"/>
  <c r="N110" i="5"/>
  <c r="O110" i="5" s="1"/>
  <c r="J153" i="6" l="1"/>
  <c r="E154" i="6" s="1"/>
  <c r="G154" i="6"/>
  <c r="D154" i="6"/>
  <c r="P110" i="5"/>
  <c r="Q110" i="5" s="1"/>
  <c r="R110" i="5" s="1"/>
  <c r="H111" i="5" s="1"/>
  <c r="I111" i="5" s="1"/>
  <c r="K153" i="6" l="1"/>
  <c r="H154" i="6"/>
  <c r="J154" i="6" s="1"/>
  <c r="L111" i="5"/>
  <c r="M111" i="5"/>
  <c r="D155" i="6" l="1"/>
  <c r="F155" i="6"/>
  <c r="G155" i="6"/>
  <c r="K154" i="6"/>
  <c r="E155" i="6"/>
  <c r="N111" i="5"/>
  <c r="O111" i="5" s="1"/>
  <c r="H155" i="6" l="1"/>
  <c r="G156" i="6" s="1"/>
  <c r="P111" i="5"/>
  <c r="Q111" i="5" s="1"/>
  <c r="R111" i="5" s="1"/>
  <c r="H112" i="5" s="1"/>
  <c r="I112" i="5" s="1"/>
  <c r="J155" i="6" l="1"/>
  <c r="F156" i="6"/>
  <c r="K155" i="6"/>
  <c r="L112" i="5"/>
  <c r="M112" i="5"/>
  <c r="D156" i="6" l="1"/>
  <c r="E156" i="6"/>
  <c r="N112" i="5"/>
  <c r="O112" i="5" s="1"/>
  <c r="H156" i="6" l="1"/>
  <c r="J156" i="6" s="1"/>
  <c r="D157" i="6" s="1"/>
  <c r="P112" i="5"/>
  <c r="Q112" i="5" s="1"/>
  <c r="R112" i="5" s="1"/>
  <c r="H113" i="5" s="1"/>
  <c r="I113" i="5" s="1"/>
  <c r="K156" i="6" l="1"/>
  <c r="E157" i="6"/>
  <c r="F157" i="6"/>
  <c r="G157" i="6"/>
  <c r="L113" i="5"/>
  <c r="M113" i="5"/>
  <c r="H157" i="6" l="1"/>
  <c r="N113" i="5"/>
  <c r="O113" i="5" s="1"/>
  <c r="G158" i="6" l="1"/>
  <c r="J157" i="6"/>
  <c r="E158" i="6" s="1"/>
  <c r="F158" i="6"/>
  <c r="P113" i="5"/>
  <c r="Q113" i="5" s="1"/>
  <c r="R113" i="5" s="1"/>
  <c r="H114" i="5" s="1"/>
  <c r="I114" i="5" s="1"/>
  <c r="K157" i="6" l="1"/>
  <c r="D158" i="6"/>
  <c r="H158" i="6" s="1"/>
  <c r="L114" i="5"/>
  <c r="M114" i="5"/>
  <c r="G159" i="6" l="1"/>
  <c r="F159" i="6"/>
  <c r="J158" i="6"/>
  <c r="D159" i="6" s="1"/>
  <c r="N114" i="5"/>
  <c r="O114" i="5" s="1"/>
  <c r="K158" i="6" l="1"/>
  <c r="E159" i="6"/>
  <c r="H159" i="6" s="1"/>
  <c r="P114" i="5"/>
  <c r="Q114" i="5" s="1"/>
  <c r="R114" i="5" s="1"/>
  <c r="H115" i="5" s="1"/>
  <c r="I115" i="5" s="1"/>
  <c r="J159" i="6" l="1"/>
  <c r="K159" i="6" s="1"/>
  <c r="F160" i="6"/>
  <c r="G160" i="6"/>
  <c r="E160" i="6"/>
  <c r="L115" i="5"/>
  <c r="M115" i="5"/>
  <c r="D160" i="6" l="1"/>
  <c r="H160" i="6" s="1"/>
  <c r="N115" i="5"/>
  <c r="O115" i="5" s="1"/>
  <c r="F161" i="6" l="1"/>
  <c r="G161" i="6"/>
  <c r="J160" i="6"/>
  <c r="D161" i="6" s="1"/>
  <c r="P115" i="5"/>
  <c r="Q115" i="5" s="1"/>
  <c r="R115" i="5" s="1"/>
  <c r="H116" i="5" s="1"/>
  <c r="I116" i="5" s="1"/>
  <c r="E161" i="6" l="1"/>
  <c r="H161" i="6" s="1"/>
  <c r="K160" i="6"/>
  <c r="L116" i="5"/>
  <c r="M116" i="5"/>
  <c r="G162" i="6" l="1"/>
  <c r="F162" i="6"/>
  <c r="J161" i="6"/>
  <c r="E162" i="6" s="1"/>
  <c r="N116" i="5"/>
  <c r="O116" i="5" s="1"/>
  <c r="D162" i="6" l="1"/>
  <c r="H162" i="6" s="1"/>
  <c r="K161" i="6"/>
  <c r="P116" i="5"/>
  <c r="Q116" i="5" s="1"/>
  <c r="R116" i="5" s="1"/>
  <c r="H117" i="5" s="1"/>
  <c r="I117" i="5" s="1"/>
  <c r="F163" i="6" l="1"/>
  <c r="J162" i="6"/>
  <c r="D163" i="6" s="1"/>
  <c r="G163" i="6"/>
  <c r="L117" i="5"/>
  <c r="M117" i="5"/>
  <c r="E163" i="6" l="1"/>
  <c r="H163" i="6" s="1"/>
  <c r="K162" i="6"/>
  <c r="N117" i="5"/>
  <c r="O117" i="5" s="1"/>
  <c r="J163" i="6" l="1"/>
  <c r="K163" i="6" s="1"/>
  <c r="G164" i="6"/>
  <c r="F164" i="6"/>
  <c r="E164" i="6"/>
  <c r="P117" i="5"/>
  <c r="Q117" i="5" s="1"/>
  <c r="R117" i="5" s="1"/>
  <c r="H118" i="5" s="1"/>
  <c r="I118" i="5" s="1"/>
  <c r="D164" i="6" l="1"/>
  <c r="H164" i="6" s="1"/>
  <c r="L118" i="5"/>
  <c r="M118" i="5"/>
  <c r="J164" i="6" l="1"/>
  <c r="K164" i="6" s="1"/>
  <c r="G165" i="6"/>
  <c r="F165" i="6"/>
  <c r="D165" i="6"/>
  <c r="N118" i="5"/>
  <c r="O118" i="5" s="1"/>
  <c r="E165" i="6" l="1"/>
  <c r="H165" i="6" s="1"/>
  <c r="P118" i="5"/>
  <c r="Q118" i="5" s="1"/>
  <c r="R118" i="5" s="1"/>
  <c r="H119" i="5" s="1"/>
  <c r="I119" i="5" s="1"/>
  <c r="G166" i="6" l="1"/>
  <c r="J165" i="6"/>
  <c r="E166" i="6" s="1"/>
  <c r="F166" i="6"/>
  <c r="L119" i="5"/>
  <c r="M119" i="5"/>
  <c r="D166" i="6" l="1"/>
  <c r="H166" i="6" s="1"/>
  <c r="K165" i="6"/>
  <c r="N119" i="5"/>
  <c r="O119" i="5" s="1"/>
  <c r="F167" i="6" l="1"/>
  <c r="J166" i="6"/>
  <c r="K166" i="6" s="1"/>
  <c r="G167" i="6"/>
  <c r="P119" i="5"/>
  <c r="Q119" i="5" s="1"/>
  <c r="R119" i="5" s="1"/>
  <c r="H120" i="5" s="1"/>
  <c r="I120" i="5" s="1"/>
  <c r="E167" i="6" l="1"/>
  <c r="D167" i="6"/>
  <c r="L120" i="5"/>
  <c r="M120" i="5"/>
  <c r="H167" i="6" l="1"/>
  <c r="F168" i="6" s="1"/>
  <c r="N120" i="5"/>
  <c r="O120" i="5" s="1"/>
  <c r="J167" i="6" l="1"/>
  <c r="K167" i="6" s="1"/>
  <c r="G168" i="6"/>
  <c r="D168" i="6"/>
  <c r="P120" i="5"/>
  <c r="Q120" i="5" s="1"/>
  <c r="R120" i="5" s="1"/>
  <c r="H121" i="5" s="1"/>
  <c r="I121" i="5" s="1"/>
  <c r="E168" i="6" l="1"/>
  <c r="H168" i="6" s="1"/>
  <c r="L121" i="5"/>
  <c r="M121" i="5"/>
  <c r="G169" i="6" l="1"/>
  <c r="F169" i="6"/>
  <c r="J168" i="6"/>
  <c r="E169" i="6" s="1"/>
  <c r="N121" i="5"/>
  <c r="O121" i="5" s="1"/>
  <c r="D169" i="6" l="1"/>
  <c r="H169" i="6" s="1"/>
  <c r="G170" i="6" s="1"/>
  <c r="K168" i="6"/>
  <c r="P121" i="5"/>
  <c r="Q121" i="5" s="1"/>
  <c r="R121" i="5" s="1"/>
  <c r="H122" i="5" s="1"/>
  <c r="I122" i="5" s="1"/>
  <c r="F170" i="6" l="1"/>
  <c r="J169" i="6"/>
  <c r="D170" i="6" s="1"/>
  <c r="L122" i="5"/>
  <c r="M122" i="5"/>
  <c r="E170" i="6" l="1"/>
  <c r="H170" i="6" s="1"/>
  <c r="J170" i="6" s="1"/>
  <c r="K170" i="6" s="1"/>
  <c r="K169" i="6"/>
  <c r="N122" i="5"/>
  <c r="O122" i="5" s="1"/>
  <c r="G171" i="6" l="1"/>
  <c r="E171" i="6"/>
  <c r="F171" i="6"/>
  <c r="D171" i="6"/>
  <c r="P122" i="5"/>
  <c r="Q122" i="5" s="1"/>
  <c r="R122" i="5" s="1"/>
  <c r="H123" i="5" s="1"/>
  <c r="I123" i="5" s="1"/>
  <c r="H171" i="6" l="1"/>
  <c r="G172" i="6" s="1"/>
  <c r="L123" i="5"/>
  <c r="M123" i="5"/>
  <c r="J171" i="6" l="1"/>
  <c r="D172" i="6" s="1"/>
  <c r="F172" i="6"/>
  <c r="K171" i="6"/>
  <c r="E172" i="6"/>
  <c r="N123" i="5"/>
  <c r="O123" i="5" s="1"/>
  <c r="H172" i="6" l="1"/>
  <c r="F173" i="6" s="1"/>
  <c r="P123" i="5"/>
  <c r="Q123" i="5" s="1"/>
  <c r="R123" i="5" s="1"/>
  <c r="H124" i="5" s="1"/>
  <c r="I124" i="5" s="1"/>
  <c r="G173" i="6" l="1"/>
  <c r="J172" i="6"/>
  <c r="D173" i="6" s="1"/>
  <c r="E173" i="6"/>
  <c r="L124" i="5"/>
  <c r="M124" i="5"/>
  <c r="K172" i="6" l="1"/>
  <c r="H173" i="6"/>
  <c r="G174" i="6" s="1"/>
  <c r="N124" i="5"/>
  <c r="O124" i="5" s="1"/>
  <c r="F174" i="6" l="1"/>
  <c r="J173" i="6"/>
  <c r="K173" i="6" s="1"/>
  <c r="P124" i="5"/>
  <c r="Q124" i="5" s="1"/>
  <c r="R124" i="5" s="1"/>
  <c r="H125" i="5" s="1"/>
  <c r="I125" i="5" s="1"/>
  <c r="D174" i="6" l="1"/>
  <c r="E174" i="6"/>
  <c r="H174" i="6" s="1"/>
  <c r="G175" i="6" s="1"/>
  <c r="L125" i="5"/>
  <c r="M125" i="5"/>
  <c r="F175" i="6" l="1"/>
  <c r="J174" i="6"/>
  <c r="K174" i="6" s="1"/>
  <c r="N125" i="5"/>
  <c r="O125" i="5" s="1"/>
  <c r="E175" i="6" l="1"/>
  <c r="D175" i="6"/>
  <c r="P125" i="5"/>
  <c r="Q125" i="5" s="1"/>
  <c r="R125" i="5" s="1"/>
  <c r="H126" i="5" s="1"/>
  <c r="I126" i="5" s="1"/>
  <c r="H175" i="6" l="1"/>
  <c r="F176" i="6" s="1"/>
  <c r="L126" i="5"/>
  <c r="M126" i="5"/>
  <c r="G176" i="6" l="1"/>
  <c r="J175" i="6"/>
  <c r="K175" i="6" s="1"/>
  <c r="N126" i="5"/>
  <c r="O126" i="5" s="1"/>
  <c r="E176" i="6" l="1"/>
  <c r="D176" i="6"/>
  <c r="P126" i="5"/>
  <c r="Q126" i="5" s="1"/>
  <c r="R126" i="5" s="1"/>
  <c r="H127" i="5" s="1"/>
  <c r="I127" i="5" s="1"/>
  <c r="H176" i="6" l="1"/>
  <c r="J176" i="6" s="1"/>
  <c r="L127" i="5"/>
  <c r="M127" i="5"/>
  <c r="K176" i="6" l="1"/>
  <c r="E177" i="6"/>
  <c r="F177" i="6"/>
  <c r="G177" i="6"/>
  <c r="D177" i="6"/>
  <c r="N127" i="5"/>
  <c r="O127" i="5" s="1"/>
  <c r="H177" i="6" l="1"/>
  <c r="G178" i="6" s="1"/>
  <c r="P127" i="5"/>
  <c r="Q127" i="5" s="1"/>
  <c r="R127" i="5" s="1"/>
  <c r="H128" i="5" s="1"/>
  <c r="I128" i="5" s="1"/>
  <c r="J177" i="6" l="1"/>
  <c r="F178" i="6"/>
  <c r="D178" i="6"/>
  <c r="L128" i="5"/>
  <c r="M128" i="5"/>
  <c r="K177" i="6" l="1"/>
  <c r="E178" i="6"/>
  <c r="H178" i="6" s="1"/>
  <c r="N128" i="5"/>
  <c r="O128" i="5" s="1"/>
  <c r="J178" i="6" l="1"/>
  <c r="G179" i="6"/>
  <c r="F179" i="6"/>
  <c r="D179" i="6"/>
  <c r="P128" i="5"/>
  <c r="Q128" i="5" s="1"/>
  <c r="R128" i="5" s="1"/>
  <c r="H129" i="5" s="1"/>
  <c r="I129" i="5" s="1"/>
  <c r="E179" i="6" l="1"/>
  <c r="H179" i="6" s="1"/>
  <c r="K178" i="6"/>
  <c r="L129" i="5"/>
  <c r="M129" i="5"/>
  <c r="F180" i="6" l="1"/>
  <c r="G180" i="6"/>
  <c r="J179" i="6"/>
  <c r="E180" i="6" s="1"/>
  <c r="N129" i="5"/>
  <c r="O129" i="5" s="1"/>
  <c r="D180" i="6" l="1"/>
  <c r="H180" i="6" s="1"/>
  <c r="K179" i="6"/>
  <c r="P129" i="5"/>
  <c r="Q129" i="5" s="1"/>
  <c r="R129" i="5" s="1"/>
  <c r="H130" i="5" s="1"/>
  <c r="I130" i="5" s="1"/>
  <c r="F181" i="6" l="1"/>
  <c r="G181" i="6"/>
  <c r="J180" i="6"/>
  <c r="E181" i="6" s="1"/>
  <c r="L130" i="5"/>
  <c r="M130" i="5"/>
  <c r="D181" i="6" l="1"/>
  <c r="H181" i="6" s="1"/>
  <c r="K180" i="6"/>
  <c r="N130" i="5"/>
  <c r="O130" i="5" s="1"/>
  <c r="G182" i="6" l="1"/>
  <c r="F182" i="6"/>
  <c r="J181" i="6"/>
  <c r="D182" i="6" s="1"/>
  <c r="P130" i="5"/>
  <c r="Q130" i="5" s="1"/>
  <c r="R130" i="5" s="1"/>
  <c r="H131" i="5" s="1"/>
  <c r="I131" i="5" s="1"/>
  <c r="E182" i="6" l="1"/>
  <c r="H182" i="6" s="1"/>
  <c r="K181" i="6"/>
  <c r="L131" i="5"/>
  <c r="M131" i="5"/>
  <c r="F183" i="6" l="1"/>
  <c r="J182" i="6"/>
  <c r="E183" i="6" s="1"/>
  <c r="G183" i="6"/>
  <c r="N131" i="5"/>
  <c r="O131" i="5" s="1"/>
  <c r="K182" i="6" l="1"/>
  <c r="D183" i="6"/>
  <c r="H183" i="6" s="1"/>
  <c r="F184" i="6" s="1"/>
  <c r="P131" i="5"/>
  <c r="Q131" i="5" s="1"/>
  <c r="R131" i="5" s="1"/>
  <c r="H132" i="5" s="1"/>
  <c r="I132" i="5" s="1"/>
  <c r="G184" i="6" l="1"/>
  <c r="J183" i="6"/>
  <c r="K183" i="6" s="1"/>
  <c r="L132" i="5"/>
  <c r="M132" i="5"/>
  <c r="D184" i="6" l="1"/>
  <c r="E184" i="6"/>
  <c r="H184" i="6" s="1"/>
  <c r="F185" i="6" s="1"/>
  <c r="N132" i="5"/>
  <c r="O132" i="5" s="1"/>
  <c r="G185" i="6" l="1"/>
  <c r="J184" i="6"/>
  <c r="K184" i="6" s="1"/>
  <c r="P132" i="5"/>
  <c r="Q132" i="5" s="1"/>
  <c r="R132" i="5" s="1"/>
  <c r="H133" i="5" s="1"/>
  <c r="I133" i="5" s="1"/>
  <c r="D185" i="6" l="1"/>
  <c r="E185" i="6"/>
  <c r="H185" i="6" s="1"/>
  <c r="J185" i="6" s="1"/>
  <c r="L133" i="5"/>
  <c r="M133" i="5"/>
  <c r="F186" i="6" l="1"/>
  <c r="G186" i="6"/>
  <c r="E186" i="6"/>
  <c r="D186" i="6"/>
  <c r="K185" i="6"/>
  <c r="N133" i="5"/>
  <c r="O133" i="5" s="1"/>
  <c r="H186" i="6" l="1"/>
  <c r="P133" i="5"/>
  <c r="Q133" i="5" s="1"/>
  <c r="R133" i="5" s="1"/>
  <c r="H134" i="5" s="1"/>
  <c r="I134" i="5" s="1"/>
  <c r="J186" i="6" l="1"/>
  <c r="E187" i="6" s="1"/>
  <c r="F187" i="6"/>
  <c r="G187" i="6"/>
  <c r="D187" i="6"/>
  <c r="L134" i="5"/>
  <c r="M134" i="5"/>
  <c r="H187" i="6" l="1"/>
  <c r="G188" i="6" s="1"/>
  <c r="K186" i="6"/>
  <c r="N134" i="5"/>
  <c r="O134" i="5" s="1"/>
  <c r="F188" i="6" l="1"/>
  <c r="J187" i="6"/>
  <c r="D188" i="6" s="1"/>
  <c r="P134" i="5"/>
  <c r="Q134" i="5" s="1"/>
  <c r="R134" i="5" s="1"/>
  <c r="H135" i="5" s="1"/>
  <c r="I135" i="5" s="1"/>
  <c r="K187" i="6" l="1"/>
  <c r="E188" i="6"/>
  <c r="H188" i="6" s="1"/>
  <c r="J188" i="6" s="1"/>
  <c r="D189" i="6" s="1"/>
  <c r="L135" i="5"/>
  <c r="M135" i="5"/>
  <c r="E189" i="6" l="1"/>
  <c r="K188" i="6"/>
  <c r="F189" i="6"/>
  <c r="G189" i="6"/>
  <c r="N135" i="5"/>
  <c r="O135" i="5" s="1"/>
  <c r="H189" i="6" l="1"/>
  <c r="F190" i="6" s="1"/>
  <c r="P135" i="5"/>
  <c r="Q135" i="5" s="1"/>
  <c r="R135" i="5" s="1"/>
  <c r="H136" i="5" s="1"/>
  <c r="I136" i="5" s="1"/>
  <c r="G190" i="6" l="1"/>
  <c r="J189" i="6"/>
  <c r="K189" i="6" s="1"/>
  <c r="L136" i="5"/>
  <c r="M136" i="5"/>
  <c r="D190" i="6" l="1"/>
  <c r="E190" i="6"/>
  <c r="N136" i="5"/>
  <c r="O136" i="5" s="1"/>
  <c r="H190" i="6" l="1"/>
  <c r="P136" i="5"/>
  <c r="Q136" i="5" s="1"/>
  <c r="R136" i="5" s="1"/>
  <c r="H137" i="5" s="1"/>
  <c r="I137" i="5" s="1"/>
  <c r="J190" i="6" l="1"/>
  <c r="K190" i="6" s="1"/>
  <c r="E191" i="6"/>
  <c r="F191" i="6"/>
  <c r="G191" i="6"/>
  <c r="D191" i="6"/>
  <c r="L137" i="5"/>
  <c r="M137" i="5"/>
  <c r="H191" i="6" l="1"/>
  <c r="N137" i="5"/>
  <c r="O137" i="5" s="1"/>
  <c r="J191" i="6" l="1"/>
  <c r="K191" i="6" s="1"/>
  <c r="G192" i="6"/>
  <c r="F192" i="6"/>
  <c r="D192" i="6"/>
  <c r="E192" i="6"/>
  <c r="P137" i="5"/>
  <c r="Q137" i="5" s="1"/>
  <c r="R137" i="5" s="1"/>
  <c r="H138" i="5" s="1"/>
  <c r="I138" i="5" s="1"/>
  <c r="H192" i="6" l="1"/>
  <c r="L138" i="5"/>
  <c r="M138" i="5"/>
  <c r="G193" i="6" l="1"/>
  <c r="J192" i="6"/>
  <c r="K192" i="6" s="1"/>
  <c r="F193" i="6"/>
  <c r="N138" i="5"/>
  <c r="O138" i="5" s="1"/>
  <c r="E193" i="6" l="1"/>
  <c r="D193" i="6"/>
  <c r="H193" i="6" s="1"/>
  <c r="P138" i="5"/>
  <c r="Q138" i="5" s="1"/>
  <c r="R138" i="5" s="1"/>
  <c r="H139" i="5" s="1"/>
  <c r="I139" i="5" s="1"/>
  <c r="J193" i="6" l="1"/>
  <c r="K193" i="6" s="1"/>
  <c r="G194" i="6"/>
  <c r="F194" i="6"/>
  <c r="E194" i="6"/>
  <c r="L139" i="5"/>
  <c r="M139" i="5"/>
  <c r="D194" i="6" l="1"/>
  <c r="H194" i="6"/>
  <c r="F195" i="6" s="1"/>
  <c r="N139" i="5"/>
  <c r="O139" i="5" s="1"/>
  <c r="G195" i="6" l="1"/>
  <c r="J194" i="6"/>
  <c r="E195" i="6" s="1"/>
  <c r="P139" i="5"/>
  <c r="Q139" i="5" s="1"/>
  <c r="R139" i="5" s="1"/>
  <c r="H140" i="5" s="1"/>
  <c r="I140" i="5" s="1"/>
  <c r="D195" i="6" l="1"/>
  <c r="H195" i="6" s="1"/>
  <c r="K194" i="6"/>
  <c r="L140" i="5"/>
  <c r="M140" i="5"/>
  <c r="F196" i="6" l="1"/>
  <c r="J195" i="6"/>
  <c r="E196" i="6" s="1"/>
  <c r="G196" i="6"/>
  <c r="N140" i="5"/>
  <c r="O140" i="5" s="1"/>
  <c r="K195" i="6" l="1"/>
  <c r="D196" i="6"/>
  <c r="H196" i="6" s="1"/>
  <c r="P140" i="5"/>
  <c r="Q140" i="5" s="1"/>
  <c r="R140" i="5" s="1"/>
  <c r="H141" i="5" s="1"/>
  <c r="I141" i="5" s="1"/>
  <c r="F197" i="6" l="1"/>
  <c r="J196" i="6"/>
  <c r="D197" i="6" s="1"/>
  <c r="G197" i="6"/>
  <c r="L141" i="5"/>
  <c r="M141" i="5"/>
  <c r="K196" i="6" l="1"/>
  <c r="E197" i="6"/>
  <c r="H197" i="6" s="1"/>
  <c r="N141" i="5"/>
  <c r="O141" i="5" s="1"/>
  <c r="F198" i="6" l="1"/>
  <c r="J197" i="6"/>
  <c r="E198" i="6" s="1"/>
  <c r="G198" i="6"/>
  <c r="P141" i="5"/>
  <c r="Q141" i="5" s="1"/>
  <c r="R141" i="5" s="1"/>
  <c r="H142" i="5" s="1"/>
  <c r="I142" i="5" s="1"/>
  <c r="D198" i="6" l="1"/>
  <c r="H198" i="6" s="1"/>
  <c r="K197" i="6"/>
  <c r="L142" i="5"/>
  <c r="M142" i="5"/>
  <c r="F199" i="6" l="1"/>
  <c r="J198" i="6"/>
  <c r="G199" i="6"/>
  <c r="N142" i="5"/>
  <c r="O142" i="5" s="1"/>
  <c r="E199" i="6" l="1"/>
  <c r="K198" i="6"/>
  <c r="D199" i="6"/>
  <c r="H199" i="6" s="1"/>
  <c r="P142" i="5"/>
  <c r="Q142" i="5" s="1"/>
  <c r="R142" i="5" s="1"/>
  <c r="H143" i="5" s="1"/>
  <c r="I143" i="5" s="1"/>
  <c r="F200" i="6" l="1"/>
  <c r="J199" i="6"/>
  <c r="G200" i="6"/>
  <c r="E200" i="6"/>
  <c r="L143" i="5"/>
  <c r="M143" i="5"/>
  <c r="D200" i="6" l="1"/>
  <c r="K199" i="6"/>
  <c r="H200" i="6"/>
  <c r="N143" i="5"/>
  <c r="O143" i="5" s="1"/>
  <c r="J200" i="6" l="1"/>
  <c r="K200" i="6" s="1"/>
  <c r="F201" i="6"/>
  <c r="G201" i="6"/>
  <c r="D201" i="6"/>
  <c r="P143" i="5"/>
  <c r="Q143" i="5" s="1"/>
  <c r="R143" i="5" s="1"/>
  <c r="H144" i="5" s="1"/>
  <c r="I144" i="5" s="1"/>
  <c r="E201" i="6" l="1"/>
  <c r="H201" i="6" s="1"/>
  <c r="L144" i="5"/>
  <c r="M144" i="5"/>
  <c r="G202" i="6" l="1"/>
  <c r="F202" i="6"/>
  <c r="J201" i="6"/>
  <c r="E202" i="6"/>
  <c r="N144" i="5"/>
  <c r="O144" i="5" s="1"/>
  <c r="D202" i="6" l="1"/>
  <c r="H202" i="6" s="1"/>
  <c r="K201" i="6"/>
  <c r="P144" i="5"/>
  <c r="Q144" i="5" s="1"/>
  <c r="R144" i="5" s="1"/>
  <c r="H145" i="5" s="1"/>
  <c r="I145" i="5" s="1"/>
  <c r="J202" i="6" l="1"/>
  <c r="K202" i="6" s="1"/>
  <c r="G203" i="6"/>
  <c r="D203" i="6"/>
  <c r="F203" i="6"/>
  <c r="E203" i="6"/>
  <c r="L145" i="5"/>
  <c r="M145" i="5"/>
  <c r="H203" i="6" l="1"/>
  <c r="G204" i="6" s="1"/>
  <c r="N145" i="5"/>
  <c r="O145" i="5" s="1"/>
  <c r="F204" i="6" l="1"/>
  <c r="J203" i="6"/>
  <c r="K203" i="6" s="1"/>
  <c r="P145" i="5"/>
  <c r="Q145" i="5" s="1"/>
  <c r="R145" i="5" s="1"/>
  <c r="H146" i="5" s="1"/>
  <c r="I146" i="5" s="1"/>
  <c r="D204" i="6" l="1"/>
  <c r="E204" i="6"/>
  <c r="H204" i="6" s="1"/>
  <c r="L146" i="5"/>
  <c r="M146" i="5"/>
  <c r="J204" i="6" l="1"/>
  <c r="K204" i="6" s="1"/>
  <c r="F205" i="6"/>
  <c r="G205" i="6"/>
  <c r="N146" i="5"/>
  <c r="O146" i="5" s="1"/>
  <c r="D205" i="6" l="1"/>
  <c r="E205" i="6"/>
  <c r="H205" i="6" s="1"/>
  <c r="J205" i="6" s="1"/>
  <c r="P146" i="5"/>
  <c r="Q146" i="5" s="1"/>
  <c r="R146" i="5" s="1"/>
  <c r="H147" i="5" s="1"/>
  <c r="I147" i="5" s="1"/>
  <c r="E206" i="6" l="1"/>
  <c r="G206" i="6"/>
  <c r="F206" i="6"/>
  <c r="D206" i="6"/>
  <c r="H206" i="6" s="1"/>
  <c r="K205" i="6"/>
  <c r="L147" i="5"/>
  <c r="M147" i="5"/>
  <c r="J206" i="6" l="1"/>
  <c r="K206" i="6" s="1"/>
  <c r="D207" i="6"/>
  <c r="G207" i="6"/>
  <c r="F207" i="6"/>
  <c r="E207" i="6"/>
  <c r="N147" i="5"/>
  <c r="O147" i="5" s="1"/>
  <c r="H207" i="6" l="1"/>
  <c r="P147" i="5"/>
  <c r="Q147" i="5" s="1"/>
  <c r="R147" i="5" s="1"/>
  <c r="H148" i="5" s="1"/>
  <c r="I148" i="5" s="1"/>
  <c r="F208" i="6" l="1"/>
  <c r="G208" i="6"/>
  <c r="J207" i="6"/>
  <c r="E208" i="6" s="1"/>
  <c r="L148" i="5"/>
  <c r="M148" i="5"/>
  <c r="K207" i="6" l="1"/>
  <c r="D208" i="6"/>
  <c r="H208" i="6" s="1"/>
  <c r="J208" i="6" s="1"/>
  <c r="K208" i="6" s="1"/>
  <c r="N148" i="5"/>
  <c r="O148" i="5" s="1"/>
  <c r="F209" i="6" l="1"/>
  <c r="G209" i="6"/>
  <c r="D209" i="6"/>
  <c r="E209" i="6"/>
  <c r="H209" i="6"/>
  <c r="F210" i="6" s="1"/>
  <c r="P148" i="5"/>
  <c r="Q148" i="5" s="1"/>
  <c r="R148" i="5" s="1"/>
  <c r="H149" i="5" s="1"/>
  <c r="I149" i="5" s="1"/>
  <c r="G210" i="6" l="1"/>
  <c r="J209" i="6"/>
  <c r="E210" i="6" s="1"/>
  <c r="L149" i="5"/>
  <c r="M149" i="5"/>
  <c r="K209" i="6" l="1"/>
  <c r="D210" i="6"/>
  <c r="H210" i="6" s="1"/>
  <c r="N149" i="5"/>
  <c r="O149" i="5" s="1"/>
  <c r="F211" i="6" l="1"/>
  <c r="G211" i="6"/>
  <c r="J210" i="6"/>
  <c r="K210" i="6" s="1"/>
  <c r="P149" i="5"/>
  <c r="Q149" i="5" s="1"/>
  <c r="R149" i="5" s="1"/>
  <c r="H150" i="5" s="1"/>
  <c r="I150" i="5" s="1"/>
  <c r="E211" i="6" l="1"/>
  <c r="D211" i="6"/>
  <c r="L150" i="5"/>
  <c r="M150" i="5"/>
  <c r="H211" i="6" l="1"/>
  <c r="G212" i="6" s="1"/>
  <c r="N150" i="5"/>
  <c r="O150" i="5" s="1"/>
  <c r="F212" i="6" l="1"/>
  <c r="J211" i="6"/>
  <c r="K211" i="6" s="1"/>
  <c r="P150" i="5"/>
  <c r="Q150" i="5" s="1"/>
  <c r="R150" i="5" s="1"/>
  <c r="H151" i="5" s="1"/>
  <c r="I151" i="5" s="1"/>
  <c r="D212" i="6" l="1"/>
  <c r="E212" i="6"/>
  <c r="L151" i="5"/>
  <c r="M151" i="5"/>
  <c r="H212" i="6" l="1"/>
  <c r="J212" i="6" s="1"/>
  <c r="K212" i="6" s="1"/>
  <c r="N151" i="5"/>
  <c r="O151" i="5" s="1"/>
  <c r="G213" i="6" l="1"/>
  <c r="F213" i="6"/>
  <c r="D213" i="6"/>
  <c r="E213" i="6"/>
  <c r="P151" i="5"/>
  <c r="Q151" i="5" s="1"/>
  <c r="R151" i="5" s="1"/>
  <c r="H152" i="5" s="1"/>
  <c r="I152" i="5" s="1"/>
  <c r="H213" i="6" l="1"/>
  <c r="G214" i="6" s="1"/>
  <c r="L152" i="5"/>
  <c r="M152" i="5"/>
  <c r="F214" i="6" l="1"/>
  <c r="J213" i="6"/>
  <c r="E214" i="6" s="1"/>
  <c r="N152" i="5"/>
  <c r="O152" i="5" s="1"/>
  <c r="D214" i="6" l="1"/>
  <c r="H214" i="6" s="1"/>
  <c r="K213" i="6"/>
  <c r="P152" i="5"/>
  <c r="Q152" i="5" s="1"/>
  <c r="R152" i="5" s="1"/>
  <c r="H153" i="5" s="1"/>
  <c r="I153" i="5" s="1"/>
  <c r="F215" i="6" l="1"/>
  <c r="J214" i="6"/>
  <c r="K214" i="6" s="1"/>
  <c r="G215" i="6"/>
  <c r="L153" i="5"/>
  <c r="M153" i="5"/>
  <c r="D215" i="6" l="1"/>
  <c r="E215" i="6"/>
  <c r="N153" i="5"/>
  <c r="O153" i="5" s="1"/>
  <c r="H215" i="6" l="1"/>
  <c r="J215" i="6" s="1"/>
  <c r="K215" i="6" s="1"/>
  <c r="P153" i="5"/>
  <c r="Q153" i="5" s="1"/>
  <c r="R153" i="5" s="1"/>
  <c r="H154" i="5" s="1"/>
  <c r="I154" i="5" s="1"/>
  <c r="E216" i="6" l="1"/>
  <c r="G216" i="6"/>
  <c r="F216" i="6"/>
  <c r="D216" i="6"/>
  <c r="L154" i="5"/>
  <c r="M154" i="5"/>
  <c r="H216" i="6" l="1"/>
  <c r="F217" i="6" s="1"/>
  <c r="N154" i="5"/>
  <c r="O154" i="5" s="1"/>
  <c r="J216" i="6" l="1"/>
  <c r="D217" i="6" s="1"/>
  <c r="G217" i="6"/>
  <c r="K216" i="6"/>
  <c r="E217" i="6"/>
  <c r="P154" i="5"/>
  <c r="Q154" i="5" s="1"/>
  <c r="R154" i="5" s="1"/>
  <c r="H155" i="5" s="1"/>
  <c r="I155" i="5" s="1"/>
  <c r="H217" i="6" l="1"/>
  <c r="G218" i="6" s="1"/>
  <c r="L155" i="5"/>
  <c r="M155" i="5"/>
  <c r="F218" i="6" l="1"/>
  <c r="J217" i="6"/>
  <c r="K217" i="6" s="1"/>
  <c r="N155" i="5"/>
  <c r="O155" i="5" s="1"/>
  <c r="E218" i="6" l="1"/>
  <c r="D218" i="6"/>
  <c r="P155" i="5"/>
  <c r="Q155" i="5" s="1"/>
  <c r="R155" i="5" s="1"/>
  <c r="H156" i="5" s="1"/>
  <c r="I156" i="5" s="1"/>
  <c r="H218" i="6" l="1"/>
  <c r="G219" i="6" s="1"/>
  <c r="L156" i="5"/>
  <c r="M156" i="5"/>
  <c r="J218" i="6" l="1"/>
  <c r="E219" i="6" s="1"/>
  <c r="F219" i="6"/>
  <c r="D219" i="6"/>
  <c r="K218" i="6"/>
  <c r="N156" i="5"/>
  <c r="O156" i="5" s="1"/>
  <c r="H219" i="6" l="1"/>
  <c r="F220" i="6" s="1"/>
  <c r="P156" i="5"/>
  <c r="Q156" i="5" s="1"/>
  <c r="R156" i="5" s="1"/>
  <c r="H157" i="5" s="1"/>
  <c r="I157" i="5" s="1"/>
  <c r="G220" i="6" l="1"/>
  <c r="J219" i="6"/>
  <c r="D220" i="6" s="1"/>
  <c r="L157" i="5"/>
  <c r="M157" i="5"/>
  <c r="E220" i="6" l="1"/>
  <c r="H220" i="6" s="1"/>
  <c r="G221" i="6" s="1"/>
  <c r="K219" i="6"/>
  <c r="N157" i="5"/>
  <c r="O157" i="5" s="1"/>
  <c r="J220" i="6" l="1"/>
  <c r="E221" i="6" s="1"/>
  <c r="F221" i="6"/>
  <c r="D221" i="6"/>
  <c r="P157" i="5"/>
  <c r="Q157" i="5" s="1"/>
  <c r="R157" i="5" s="1"/>
  <c r="H158" i="5" s="1"/>
  <c r="I158" i="5" s="1"/>
  <c r="K220" i="6" l="1"/>
  <c r="H221" i="6"/>
  <c r="J221" i="6" s="1"/>
  <c r="K221" i="6" s="1"/>
  <c r="L158" i="5"/>
  <c r="M158" i="5"/>
  <c r="G222" i="6" l="1"/>
  <c r="F222" i="6"/>
  <c r="E222" i="6"/>
  <c r="D222" i="6"/>
  <c r="N158" i="5"/>
  <c r="O158" i="5" s="1"/>
  <c r="H222" i="6" l="1"/>
  <c r="F223" i="6" s="1"/>
  <c r="P158" i="5"/>
  <c r="Q158" i="5" s="1"/>
  <c r="R158" i="5" s="1"/>
  <c r="H159" i="5" s="1"/>
  <c r="I159" i="5" s="1"/>
  <c r="G223" i="6" l="1"/>
  <c r="J222" i="6"/>
  <c r="E223" i="6" s="1"/>
  <c r="L159" i="5"/>
  <c r="M159" i="5"/>
  <c r="D223" i="6" l="1"/>
  <c r="K222" i="6"/>
  <c r="H223" i="6"/>
  <c r="J223" i="6" s="1"/>
  <c r="K223" i="6" s="1"/>
  <c r="N159" i="5"/>
  <c r="O159" i="5" s="1"/>
  <c r="E224" i="6" l="1"/>
  <c r="F224" i="6"/>
  <c r="G224" i="6"/>
  <c r="D224" i="6"/>
  <c r="P159" i="5"/>
  <c r="Q159" i="5" s="1"/>
  <c r="R159" i="5" s="1"/>
  <c r="H160" i="5" s="1"/>
  <c r="I160" i="5" s="1"/>
  <c r="H224" i="6" l="1"/>
  <c r="J224" i="6" s="1"/>
  <c r="K224" i="6" s="1"/>
  <c r="L160" i="5"/>
  <c r="M160" i="5"/>
  <c r="G225" i="6" l="1"/>
  <c r="F225" i="6"/>
  <c r="D225" i="6"/>
  <c r="E225" i="6"/>
  <c r="N160" i="5"/>
  <c r="O160" i="5" s="1"/>
  <c r="H225" i="6" l="1"/>
  <c r="J225" i="6" s="1"/>
  <c r="D226" i="6" s="1"/>
  <c r="P160" i="5"/>
  <c r="Q160" i="5" s="1"/>
  <c r="R160" i="5" s="1"/>
  <c r="H161" i="5" s="1"/>
  <c r="I161" i="5" s="1"/>
  <c r="K225" i="6" l="1"/>
  <c r="E226" i="6"/>
  <c r="G226" i="6"/>
  <c r="F226" i="6"/>
  <c r="L161" i="5"/>
  <c r="M161" i="5"/>
  <c r="H226" i="6" l="1"/>
  <c r="J226" i="6" s="1"/>
  <c r="E227" i="6" s="1"/>
  <c r="D227" i="6"/>
  <c r="F227" i="6"/>
  <c r="G227" i="6"/>
  <c r="N161" i="5"/>
  <c r="O161" i="5" s="1"/>
  <c r="K226" i="6" l="1"/>
  <c r="H227" i="6"/>
  <c r="G228" i="6" s="1"/>
  <c r="P161" i="5"/>
  <c r="Q161" i="5" s="1"/>
  <c r="R161" i="5" s="1"/>
  <c r="H162" i="5" s="1"/>
  <c r="I162" i="5" s="1"/>
  <c r="J227" i="6" l="1"/>
  <c r="D228" i="6" s="1"/>
  <c r="F228" i="6"/>
  <c r="L162" i="5"/>
  <c r="M162" i="5"/>
  <c r="K227" i="6" l="1"/>
  <c r="E228" i="6"/>
  <c r="H228" i="6" s="1"/>
  <c r="J228" i="6" s="1"/>
  <c r="N162" i="5"/>
  <c r="O162" i="5" s="1"/>
  <c r="G229" i="6" l="1"/>
  <c r="F229" i="6"/>
  <c r="K228" i="6"/>
  <c r="E229" i="6"/>
  <c r="D229" i="6"/>
  <c r="P162" i="5"/>
  <c r="Q162" i="5" s="1"/>
  <c r="R162" i="5" s="1"/>
  <c r="H163" i="5" s="1"/>
  <c r="I163" i="5" s="1"/>
  <c r="H229" i="6" l="1"/>
  <c r="G230" i="6" s="1"/>
  <c r="L163" i="5"/>
  <c r="M163" i="5"/>
  <c r="F230" i="6" l="1"/>
  <c r="J229" i="6"/>
  <c r="D230" i="6" s="1"/>
  <c r="N163" i="5"/>
  <c r="O163" i="5" s="1"/>
  <c r="K229" i="6" l="1"/>
  <c r="E230" i="6"/>
  <c r="H230" i="6" s="1"/>
  <c r="P163" i="5"/>
  <c r="Q163" i="5" s="1"/>
  <c r="R163" i="5" s="1"/>
  <c r="H164" i="5" s="1"/>
  <c r="I164" i="5" s="1"/>
  <c r="J230" i="6" l="1"/>
  <c r="K230" i="6" s="1"/>
  <c r="F231" i="6"/>
  <c r="D231" i="6"/>
  <c r="G231" i="6"/>
  <c r="H231" i="6" s="1"/>
  <c r="J231" i="6" s="1"/>
  <c r="K231" i="6" s="1"/>
  <c r="E231" i="6"/>
  <c r="L164" i="5"/>
  <c r="M164" i="5"/>
  <c r="G232" i="6" l="1"/>
  <c r="E232" i="6"/>
  <c r="F232" i="6"/>
  <c r="D232" i="6"/>
  <c r="N164" i="5"/>
  <c r="O164" i="5" s="1"/>
  <c r="H232" i="6" l="1"/>
  <c r="J232" i="6" s="1"/>
  <c r="D233" i="6" s="1"/>
  <c r="P164" i="5"/>
  <c r="Q164" i="5" s="1"/>
  <c r="R164" i="5" s="1"/>
  <c r="H165" i="5" s="1"/>
  <c r="I165" i="5" s="1"/>
  <c r="F233" i="6" l="1"/>
  <c r="K232" i="6"/>
  <c r="E233" i="6"/>
  <c r="G233" i="6"/>
  <c r="L165" i="5"/>
  <c r="M165" i="5"/>
  <c r="H233" i="6" l="1"/>
  <c r="J233" i="6" s="1"/>
  <c r="K233" i="6" s="1"/>
  <c r="N165" i="5"/>
  <c r="O165" i="5" s="1"/>
  <c r="E234" i="6" l="1"/>
  <c r="F234" i="6"/>
  <c r="G234" i="6"/>
  <c r="D234" i="6"/>
  <c r="P165" i="5"/>
  <c r="Q165" i="5" s="1"/>
  <c r="R165" i="5" s="1"/>
  <c r="H166" i="5" s="1"/>
  <c r="I166" i="5" s="1"/>
  <c r="H234" i="6" l="1"/>
  <c r="F235" i="6" s="1"/>
  <c r="L166" i="5"/>
  <c r="M166" i="5"/>
  <c r="J234" i="6" l="1"/>
  <c r="D235" i="6" s="1"/>
  <c r="G235" i="6"/>
  <c r="E235" i="6"/>
  <c r="K234" i="6"/>
  <c r="N166" i="5"/>
  <c r="O166" i="5" s="1"/>
  <c r="H235" i="6" l="1"/>
  <c r="G236" i="6" s="1"/>
  <c r="P166" i="5"/>
  <c r="Q166" i="5" s="1"/>
  <c r="R166" i="5" s="1"/>
  <c r="H167" i="5" s="1"/>
  <c r="I167" i="5" s="1"/>
  <c r="F236" i="6" l="1"/>
  <c r="J235" i="6"/>
  <c r="E236" i="6" s="1"/>
  <c r="L167" i="5"/>
  <c r="M167" i="5"/>
  <c r="K235" i="6" l="1"/>
  <c r="D236" i="6"/>
  <c r="H236" i="6" s="1"/>
  <c r="G237" i="6" s="1"/>
  <c r="N167" i="5"/>
  <c r="O167" i="5" s="1"/>
  <c r="F237" i="6" l="1"/>
  <c r="J236" i="6"/>
  <c r="E237" i="6" s="1"/>
  <c r="P167" i="5"/>
  <c r="Q167" i="5" s="1"/>
  <c r="R167" i="5" s="1"/>
  <c r="H168" i="5" s="1"/>
  <c r="I168" i="5" s="1"/>
  <c r="D237" i="6" l="1"/>
  <c r="H237" i="6" s="1"/>
  <c r="F238" i="6" s="1"/>
  <c r="K236" i="6"/>
  <c r="L168" i="5"/>
  <c r="M168" i="5"/>
  <c r="J237" i="6" l="1"/>
  <c r="D238" i="6" s="1"/>
  <c r="G238" i="6"/>
  <c r="K237" i="6"/>
  <c r="E238" i="6"/>
  <c r="N168" i="5"/>
  <c r="O168" i="5" s="1"/>
  <c r="H238" i="6" l="1"/>
  <c r="G239" i="6" s="1"/>
  <c r="P168" i="5"/>
  <c r="Q168" i="5" s="1"/>
  <c r="R168" i="5" s="1"/>
  <c r="H169" i="5" s="1"/>
  <c r="I169" i="5" s="1"/>
  <c r="J238" i="6" l="1"/>
  <c r="D239" i="6" s="1"/>
  <c r="F239" i="6"/>
  <c r="E239" i="6"/>
  <c r="K238" i="6"/>
  <c r="L169" i="5"/>
  <c r="M169" i="5"/>
  <c r="H239" i="6" l="1"/>
  <c r="J239" i="6" s="1"/>
  <c r="K239" i="6" s="1"/>
  <c r="N169" i="5"/>
  <c r="O169" i="5" s="1"/>
  <c r="F240" i="6" l="1"/>
  <c r="G240" i="6"/>
  <c r="D240" i="6"/>
  <c r="E240" i="6"/>
  <c r="P169" i="5"/>
  <c r="Q169" i="5" s="1"/>
  <c r="R169" i="5" s="1"/>
  <c r="H170" i="5" s="1"/>
  <c r="I170" i="5" s="1"/>
  <c r="H240" i="6" l="1"/>
  <c r="G241" i="6" s="1"/>
  <c r="L170" i="5"/>
  <c r="M170" i="5"/>
  <c r="F241" i="6" l="1"/>
  <c r="J240" i="6"/>
  <c r="E241" i="6" s="1"/>
  <c r="N170" i="5"/>
  <c r="O170" i="5" s="1"/>
  <c r="K240" i="6" l="1"/>
  <c r="D241" i="6"/>
  <c r="H241" i="6" s="1"/>
  <c r="G242" i="6" s="1"/>
  <c r="E242" i="6"/>
  <c r="P170" i="5"/>
  <c r="Q170" i="5" s="1"/>
  <c r="R170" i="5" s="1"/>
  <c r="H171" i="5" s="1"/>
  <c r="I171" i="5" s="1"/>
  <c r="F242" i="6" l="1"/>
  <c r="J241" i="6"/>
  <c r="L171" i="5"/>
  <c r="M171" i="5"/>
  <c r="K241" i="6" l="1"/>
  <c r="D242" i="6"/>
  <c r="H242" i="6" s="1"/>
  <c r="G243" i="6" s="1"/>
  <c r="N171" i="5"/>
  <c r="O171" i="5" s="1"/>
  <c r="F243" i="6" l="1"/>
  <c r="J242" i="6"/>
  <c r="D243" i="6" s="1"/>
  <c r="K242" i="6"/>
  <c r="P171" i="5"/>
  <c r="Q171" i="5" s="1"/>
  <c r="R171" i="5" s="1"/>
  <c r="H172" i="5" s="1"/>
  <c r="I172" i="5" s="1"/>
  <c r="E243" i="6" l="1"/>
  <c r="H243" i="6" s="1"/>
  <c r="G244" i="6" s="1"/>
  <c r="F244" i="6"/>
  <c r="L172" i="5"/>
  <c r="M172" i="5"/>
  <c r="J243" i="6" l="1"/>
  <c r="D244" i="6" s="1"/>
  <c r="E244" i="6"/>
  <c r="H244" i="6" s="1"/>
  <c r="K243" i="6"/>
  <c r="N172" i="5"/>
  <c r="O172" i="5" s="1"/>
  <c r="J244" i="6" l="1"/>
  <c r="K244" i="6" s="1"/>
  <c r="G245" i="6"/>
  <c r="F245" i="6"/>
  <c r="P172" i="5"/>
  <c r="Q172" i="5" s="1"/>
  <c r="R172" i="5" s="1"/>
  <c r="H173" i="5" s="1"/>
  <c r="I173" i="5" s="1"/>
  <c r="E245" i="6" l="1"/>
  <c r="D245" i="6"/>
  <c r="L173" i="5"/>
  <c r="M173" i="5"/>
  <c r="H245" i="6" l="1"/>
  <c r="G246" i="6" s="1"/>
  <c r="N173" i="5"/>
  <c r="O173" i="5" s="1"/>
  <c r="F246" i="6" l="1"/>
  <c r="J245" i="6"/>
  <c r="E246" i="6" s="1"/>
  <c r="D246" i="6"/>
  <c r="P173" i="5"/>
  <c r="Q173" i="5" s="1"/>
  <c r="R173" i="5" s="1"/>
  <c r="H174" i="5" s="1"/>
  <c r="I174" i="5" s="1"/>
  <c r="K245" i="6" l="1"/>
  <c r="H246" i="6"/>
  <c r="F247" i="6" s="1"/>
  <c r="L174" i="5"/>
  <c r="M174" i="5"/>
  <c r="J246" i="6" l="1"/>
  <c r="D247" i="6" s="1"/>
  <c r="G247" i="6"/>
  <c r="N174" i="5"/>
  <c r="O174" i="5" s="1"/>
  <c r="E247" i="6" l="1"/>
  <c r="H247" i="6" s="1"/>
  <c r="G248" i="6" s="1"/>
  <c r="K246" i="6"/>
  <c r="P174" i="5"/>
  <c r="Q174" i="5" s="1"/>
  <c r="R174" i="5" s="1"/>
  <c r="H175" i="5" s="1"/>
  <c r="I175" i="5" s="1"/>
  <c r="J247" i="6" l="1"/>
  <c r="E248" i="6" s="1"/>
  <c r="F248" i="6"/>
  <c r="L175" i="5"/>
  <c r="M175" i="5"/>
  <c r="K247" i="6" l="1"/>
  <c r="D248" i="6"/>
  <c r="H248" i="6" s="1"/>
  <c r="F249" i="6" s="1"/>
  <c r="N175" i="5"/>
  <c r="O175" i="5" s="1"/>
  <c r="G249" i="6" l="1"/>
  <c r="J248" i="6"/>
  <c r="D249" i="6" s="1"/>
  <c r="P175" i="5"/>
  <c r="Q175" i="5" s="1"/>
  <c r="R175" i="5" s="1"/>
  <c r="H176" i="5" s="1"/>
  <c r="I176" i="5" s="1"/>
  <c r="E249" i="6" l="1"/>
  <c r="H249" i="6" s="1"/>
  <c r="G250" i="6" s="1"/>
  <c r="K248" i="6"/>
  <c r="L176" i="5"/>
  <c r="M176" i="5"/>
  <c r="F250" i="6" l="1"/>
  <c r="J249" i="6"/>
  <c r="E250" i="6" s="1"/>
  <c r="N176" i="5"/>
  <c r="O176" i="5" s="1"/>
  <c r="K249" i="6" l="1"/>
  <c r="D250" i="6"/>
  <c r="H250" i="6" s="1"/>
  <c r="G251" i="6" s="1"/>
  <c r="P176" i="5"/>
  <c r="Q176" i="5" s="1"/>
  <c r="R176" i="5" s="1"/>
  <c r="H177" i="5" s="1"/>
  <c r="I177" i="5" s="1"/>
  <c r="F251" i="6" l="1"/>
  <c r="J250" i="6"/>
  <c r="K250" i="6" s="1"/>
  <c r="L177" i="5"/>
  <c r="M177" i="5"/>
  <c r="E251" i="6" l="1"/>
  <c r="D251" i="6"/>
  <c r="N177" i="5"/>
  <c r="O177" i="5" s="1"/>
  <c r="H251" i="6" l="1"/>
  <c r="J251" i="6" s="1"/>
  <c r="K251" i="6" s="1"/>
  <c r="P177" i="5"/>
  <c r="Q177" i="5" s="1"/>
  <c r="R177" i="5" s="1"/>
  <c r="H178" i="5" s="1"/>
  <c r="I178" i="5" s="1"/>
  <c r="D252" i="6" l="1"/>
  <c r="F252" i="6"/>
  <c r="E252" i="6"/>
  <c r="G252" i="6"/>
  <c r="L178" i="5"/>
  <c r="M178" i="5"/>
  <c r="H252" i="6" l="1"/>
  <c r="F253" i="6" s="1"/>
  <c r="N178" i="5"/>
  <c r="O178" i="5" s="1"/>
  <c r="J252" i="6" l="1"/>
  <c r="D253" i="6" s="1"/>
  <c r="G253" i="6"/>
  <c r="E253" i="6"/>
  <c r="K252" i="6"/>
  <c r="P178" i="5"/>
  <c r="Q178" i="5" s="1"/>
  <c r="R178" i="5" s="1"/>
  <c r="H179" i="5" s="1"/>
  <c r="I179" i="5" s="1"/>
  <c r="H253" i="6" l="1"/>
  <c r="G254" i="6" s="1"/>
  <c r="L179" i="5"/>
  <c r="M179" i="5"/>
  <c r="J253" i="6" l="1"/>
  <c r="E254" i="6" s="1"/>
  <c r="F254" i="6"/>
  <c r="N179" i="5"/>
  <c r="O179" i="5" s="1"/>
  <c r="D254" i="6" l="1"/>
  <c r="H254" i="6" s="1"/>
  <c r="F255" i="6" s="1"/>
  <c r="K253" i="6"/>
  <c r="P179" i="5"/>
  <c r="Q179" i="5" s="1"/>
  <c r="R179" i="5" s="1"/>
  <c r="H180" i="5" s="1"/>
  <c r="I180" i="5" s="1"/>
  <c r="G255" i="6" l="1"/>
  <c r="J254" i="6"/>
  <c r="D255" i="6" s="1"/>
  <c r="L180" i="5"/>
  <c r="M180" i="5"/>
  <c r="K254" i="6" l="1"/>
  <c r="E255" i="6"/>
  <c r="H255" i="6" s="1"/>
  <c r="F256" i="6" s="1"/>
  <c r="N180" i="5"/>
  <c r="O180" i="5" s="1"/>
  <c r="J255" i="6" l="1"/>
  <c r="D256" i="6" s="1"/>
  <c r="G256" i="6"/>
  <c r="P180" i="5"/>
  <c r="Q180" i="5" s="1"/>
  <c r="R180" i="5" s="1"/>
  <c r="H181" i="5" s="1"/>
  <c r="I181" i="5" s="1"/>
  <c r="K255" i="6" l="1"/>
  <c r="E256" i="6"/>
  <c r="H256" i="6" s="1"/>
  <c r="G257" i="6" s="1"/>
  <c r="L181" i="5"/>
  <c r="M181" i="5"/>
  <c r="J256" i="6" l="1"/>
  <c r="E257" i="6" s="1"/>
  <c r="F257" i="6"/>
  <c r="N181" i="5"/>
  <c r="O181" i="5" s="1"/>
  <c r="D257" i="6" l="1"/>
  <c r="H257" i="6" s="1"/>
  <c r="G258" i="6" s="1"/>
  <c r="K256" i="6"/>
  <c r="P181" i="5"/>
  <c r="Q181" i="5" s="1"/>
  <c r="R181" i="5" s="1"/>
  <c r="H182" i="5" s="1"/>
  <c r="I182" i="5" s="1"/>
  <c r="F258" i="6" l="1"/>
  <c r="J257" i="6"/>
  <c r="K257" i="6" s="1"/>
  <c r="L182" i="5"/>
  <c r="M182" i="5"/>
  <c r="E258" i="6" l="1"/>
  <c r="D258" i="6"/>
  <c r="N182" i="5"/>
  <c r="O182" i="5" s="1"/>
  <c r="H258" i="6" l="1"/>
  <c r="F259" i="6" s="1"/>
  <c r="P182" i="5"/>
  <c r="Q182" i="5" s="1"/>
  <c r="R182" i="5" s="1"/>
  <c r="H183" i="5" s="1"/>
  <c r="I183" i="5" s="1"/>
  <c r="J258" i="6" l="1"/>
  <c r="D259" i="6" s="1"/>
  <c r="G259" i="6"/>
  <c r="L183" i="5"/>
  <c r="M183" i="5"/>
  <c r="E259" i="6" l="1"/>
  <c r="H259" i="6" s="1"/>
  <c r="G260" i="6" s="1"/>
  <c r="K258" i="6"/>
  <c r="N183" i="5"/>
  <c r="O183" i="5" s="1"/>
  <c r="J259" i="6" l="1"/>
  <c r="K259" i="6" s="1"/>
  <c r="F260" i="6"/>
  <c r="P183" i="5"/>
  <c r="Q183" i="5" s="1"/>
  <c r="R183" i="5" s="1"/>
  <c r="H184" i="5" s="1"/>
  <c r="I184" i="5" s="1"/>
  <c r="D260" i="6" l="1"/>
  <c r="E260" i="6"/>
  <c r="L184" i="5"/>
  <c r="M184" i="5"/>
  <c r="H260" i="6" l="1"/>
  <c r="F261" i="6" s="1"/>
  <c r="N184" i="5"/>
  <c r="O184" i="5" s="1"/>
  <c r="J260" i="6" l="1"/>
  <c r="K260" i="6" s="1"/>
  <c r="G261" i="6"/>
  <c r="D261" i="6"/>
  <c r="P184" i="5"/>
  <c r="Q184" i="5" s="1"/>
  <c r="R184" i="5" s="1"/>
  <c r="H185" i="5" s="1"/>
  <c r="I185" i="5" s="1"/>
  <c r="E261" i="6" l="1"/>
  <c r="H261" i="6" s="1"/>
  <c r="F262" i="6" s="1"/>
  <c r="L185" i="5"/>
  <c r="M185" i="5"/>
  <c r="G262" i="6" l="1"/>
  <c r="J261" i="6"/>
  <c r="E262" i="6" s="1"/>
  <c r="N185" i="5"/>
  <c r="O185" i="5" s="1"/>
  <c r="K261" i="6" l="1"/>
  <c r="D262" i="6"/>
  <c r="H262" i="6" s="1"/>
  <c r="F263" i="6" s="1"/>
  <c r="P185" i="5"/>
  <c r="Q185" i="5" s="1"/>
  <c r="R185" i="5" s="1"/>
  <c r="H186" i="5" s="1"/>
  <c r="I186" i="5" s="1"/>
  <c r="J262" i="6" l="1"/>
  <c r="E263" i="6" s="1"/>
  <c r="G263" i="6"/>
  <c r="L186" i="5"/>
  <c r="M186" i="5"/>
  <c r="D263" i="6" l="1"/>
  <c r="H263" i="6" s="1"/>
  <c r="J263" i="6" s="1"/>
  <c r="K262" i="6"/>
  <c r="N186" i="5"/>
  <c r="O186" i="5" s="1"/>
  <c r="G264" i="6" l="1"/>
  <c r="K263" i="6"/>
  <c r="E264" i="6"/>
  <c r="F264" i="6"/>
  <c r="D264" i="6"/>
  <c r="P186" i="5"/>
  <c r="Q186" i="5" s="1"/>
  <c r="R186" i="5" s="1"/>
  <c r="H187" i="5" s="1"/>
  <c r="I187" i="5" s="1"/>
  <c r="H264" i="6" l="1"/>
  <c r="F265" i="6" s="1"/>
  <c r="L187" i="5"/>
  <c r="M187" i="5"/>
  <c r="G265" i="6" l="1"/>
  <c r="J264" i="6"/>
  <c r="E265" i="6" s="1"/>
  <c r="N187" i="5"/>
  <c r="O187" i="5" s="1"/>
  <c r="K264" i="6" l="1"/>
  <c r="D265" i="6"/>
  <c r="H265" i="6" s="1"/>
  <c r="G266" i="6" s="1"/>
  <c r="P187" i="5"/>
  <c r="Q187" i="5" s="1"/>
  <c r="R187" i="5" s="1"/>
  <c r="H188" i="5" s="1"/>
  <c r="I188" i="5" s="1"/>
  <c r="J265" i="6" l="1"/>
  <c r="D266" i="6" s="1"/>
  <c r="F266" i="6"/>
  <c r="L188" i="5"/>
  <c r="M188" i="5"/>
  <c r="K265" i="6" l="1"/>
  <c r="E266" i="6"/>
  <c r="H266" i="6" s="1"/>
  <c r="G267" i="6" s="1"/>
  <c r="N188" i="5"/>
  <c r="O188" i="5" s="1"/>
  <c r="J266" i="6" l="1"/>
  <c r="E267" i="6" s="1"/>
  <c r="F267" i="6"/>
  <c r="P188" i="5"/>
  <c r="Q188" i="5" s="1"/>
  <c r="R188" i="5" s="1"/>
  <c r="H189" i="5" s="1"/>
  <c r="I189" i="5" s="1"/>
  <c r="D267" i="6" l="1"/>
  <c r="K266" i="6"/>
  <c r="H267" i="6"/>
  <c r="G268" i="6" s="1"/>
  <c r="L189" i="5"/>
  <c r="M189" i="5"/>
  <c r="J267" i="6" l="1"/>
  <c r="E268" i="6" s="1"/>
  <c r="F268" i="6"/>
  <c r="N189" i="5"/>
  <c r="O189" i="5" s="1"/>
  <c r="K267" i="6" l="1"/>
  <c r="D268" i="6"/>
  <c r="H268" i="6" s="1"/>
  <c r="G269" i="6" s="1"/>
  <c r="P189" i="5"/>
  <c r="Q189" i="5" s="1"/>
  <c r="R189" i="5" s="1"/>
  <c r="H190" i="5" s="1"/>
  <c r="I190" i="5" s="1"/>
  <c r="J268" i="6" l="1"/>
  <c r="E269" i="6" s="1"/>
  <c r="F269" i="6"/>
  <c r="D269" i="6"/>
  <c r="L190" i="5"/>
  <c r="M190" i="5"/>
  <c r="K268" i="6" l="1"/>
  <c r="H269" i="6"/>
  <c r="J269" i="6" s="1"/>
  <c r="N190" i="5"/>
  <c r="O190" i="5" s="1"/>
  <c r="G270" i="6" l="1"/>
  <c r="E270" i="6"/>
  <c r="F270" i="6"/>
  <c r="K269" i="6"/>
  <c r="D270" i="6"/>
  <c r="P190" i="5"/>
  <c r="Q190" i="5" s="1"/>
  <c r="R190" i="5" s="1"/>
  <c r="H191" i="5" s="1"/>
  <c r="I191" i="5" s="1"/>
  <c r="H270" i="6" l="1"/>
  <c r="G271" i="6" s="1"/>
  <c r="L191" i="5"/>
  <c r="M191" i="5"/>
  <c r="F271" i="6" l="1"/>
  <c r="J270" i="6"/>
  <c r="E271" i="6" s="1"/>
  <c r="N191" i="5"/>
  <c r="O191" i="5" s="1"/>
  <c r="K270" i="6" l="1"/>
  <c r="D271" i="6"/>
  <c r="H271" i="6" s="1"/>
  <c r="J271" i="6" s="1"/>
  <c r="K271" i="6" s="1"/>
  <c r="P191" i="5"/>
  <c r="Q191" i="5" s="1"/>
  <c r="R191" i="5" s="1"/>
  <c r="H192" i="5" s="1"/>
  <c r="I192" i="5" s="1"/>
  <c r="F272" i="6" l="1"/>
  <c r="G272" i="6"/>
  <c r="D272" i="6"/>
  <c r="E272" i="6"/>
  <c r="L192" i="5"/>
  <c r="M192" i="5"/>
  <c r="H272" i="6" l="1"/>
  <c r="J272" i="6" s="1"/>
  <c r="K272" i="6" s="1"/>
  <c r="N192" i="5"/>
  <c r="O192" i="5" s="1"/>
  <c r="D273" i="6" l="1"/>
  <c r="E273" i="6"/>
  <c r="F273" i="6"/>
  <c r="G273" i="6"/>
  <c r="P192" i="5"/>
  <c r="Q192" i="5" s="1"/>
  <c r="R192" i="5" s="1"/>
  <c r="H193" i="5" s="1"/>
  <c r="I193" i="5" s="1"/>
  <c r="H273" i="6" l="1"/>
  <c r="G274" i="6" s="1"/>
  <c r="L193" i="5"/>
  <c r="M193" i="5"/>
  <c r="J273" i="6" l="1"/>
  <c r="E274" i="6" s="1"/>
  <c r="F274" i="6"/>
  <c r="D274" i="6"/>
  <c r="K273" i="6"/>
  <c r="N193" i="5"/>
  <c r="O193" i="5" s="1"/>
  <c r="H274" i="6" l="1"/>
  <c r="G275" i="6" s="1"/>
  <c r="P193" i="5"/>
  <c r="Q193" i="5" s="1"/>
  <c r="R193" i="5" s="1"/>
  <c r="H194" i="5" s="1"/>
  <c r="I194" i="5" s="1"/>
  <c r="J274" i="6" l="1"/>
  <c r="K274" i="6" s="1"/>
  <c r="F275" i="6"/>
  <c r="D275" i="6"/>
  <c r="E275" i="6"/>
  <c r="L194" i="5"/>
  <c r="M194" i="5"/>
  <c r="H275" i="6" l="1"/>
  <c r="F276" i="6" s="1"/>
  <c r="N194" i="5"/>
  <c r="O194" i="5" s="1"/>
  <c r="J275" i="6" l="1"/>
  <c r="D276" i="6" s="1"/>
  <c r="G276" i="6"/>
  <c r="K275" i="6"/>
  <c r="E276" i="6"/>
  <c r="P194" i="5"/>
  <c r="Q194" i="5" s="1"/>
  <c r="R194" i="5" s="1"/>
  <c r="H195" i="5" s="1"/>
  <c r="I195" i="5" s="1"/>
  <c r="H276" i="6" l="1"/>
  <c r="F277" i="6" s="1"/>
  <c r="L195" i="5"/>
  <c r="M195" i="5"/>
  <c r="G277" i="6" l="1"/>
  <c r="J276" i="6"/>
  <c r="E277" i="6" s="1"/>
  <c r="N195" i="5"/>
  <c r="O195" i="5" s="1"/>
  <c r="D277" i="6" l="1"/>
  <c r="H277" i="6" s="1"/>
  <c r="G278" i="6" s="1"/>
  <c r="K276" i="6"/>
  <c r="P195" i="5"/>
  <c r="Q195" i="5" s="1"/>
  <c r="R195" i="5" s="1"/>
  <c r="H196" i="5" s="1"/>
  <c r="I196" i="5" s="1"/>
  <c r="F278" i="6" l="1"/>
  <c r="J277" i="6"/>
  <c r="K277" i="6" s="1"/>
  <c r="L196" i="5"/>
  <c r="M196" i="5"/>
  <c r="E278" i="6" l="1"/>
  <c r="D278" i="6"/>
  <c r="N196" i="5"/>
  <c r="O196" i="5" s="1"/>
  <c r="H278" i="6" l="1"/>
  <c r="J278" i="6" s="1"/>
  <c r="K278" i="6" s="1"/>
  <c r="P196" i="5"/>
  <c r="Q196" i="5" s="1"/>
  <c r="R196" i="5" s="1"/>
  <c r="H197" i="5" s="1"/>
  <c r="I197" i="5" s="1"/>
  <c r="G279" i="6" l="1"/>
  <c r="F279" i="6"/>
  <c r="D279" i="6"/>
  <c r="E279" i="6"/>
  <c r="L197" i="5"/>
  <c r="M197" i="5"/>
  <c r="H279" i="6" l="1"/>
  <c r="J279" i="6" s="1"/>
  <c r="K279" i="6" s="1"/>
  <c r="G280" i="6"/>
  <c r="F280" i="6"/>
  <c r="N197" i="5"/>
  <c r="O197" i="5" s="1"/>
  <c r="E280" i="6" l="1"/>
  <c r="D280" i="6"/>
  <c r="P197" i="5"/>
  <c r="Q197" i="5" s="1"/>
  <c r="R197" i="5" s="1"/>
  <c r="H198" i="5" s="1"/>
  <c r="I198" i="5" s="1"/>
  <c r="H280" i="6" l="1"/>
  <c r="F281" i="6" s="1"/>
  <c r="L198" i="5"/>
  <c r="M198" i="5"/>
  <c r="J280" i="6" l="1"/>
  <c r="D281" i="6" s="1"/>
  <c r="G281" i="6"/>
  <c r="K280" i="6"/>
  <c r="E281" i="6"/>
  <c r="N198" i="5"/>
  <c r="O198" i="5" s="1"/>
  <c r="H281" i="6" l="1"/>
  <c r="J281" i="6" s="1"/>
  <c r="K281" i="6" s="1"/>
  <c r="P198" i="5"/>
  <c r="Q198" i="5" s="1"/>
  <c r="R198" i="5" s="1"/>
  <c r="H199" i="5" s="1"/>
  <c r="I199" i="5" s="1"/>
  <c r="F282" i="6" l="1"/>
  <c r="G282" i="6"/>
  <c r="D282" i="6"/>
  <c r="E282" i="6"/>
  <c r="L199" i="5"/>
  <c r="M199" i="5"/>
  <c r="H282" i="6" l="1"/>
  <c r="G283" i="6" s="1"/>
  <c r="N199" i="5"/>
  <c r="O199" i="5" s="1"/>
  <c r="J282" i="6" l="1"/>
  <c r="K282" i="6" s="1"/>
  <c r="F283" i="6"/>
  <c r="D283" i="6"/>
  <c r="E283" i="6"/>
  <c r="P199" i="5"/>
  <c r="Q199" i="5" s="1"/>
  <c r="R199" i="5" s="1"/>
  <c r="H200" i="5" s="1"/>
  <c r="I200" i="5" s="1"/>
  <c r="H283" i="6" l="1"/>
  <c r="F284" i="6" s="1"/>
  <c r="G284" i="6"/>
  <c r="J283" i="6"/>
  <c r="E284" i="6" s="1"/>
  <c r="L200" i="5"/>
  <c r="M200" i="5"/>
  <c r="K283" i="6" l="1"/>
  <c r="D284" i="6"/>
  <c r="H284" i="6" s="1"/>
  <c r="J284" i="6" s="1"/>
  <c r="K284" i="6" s="1"/>
  <c r="N200" i="5"/>
  <c r="O200" i="5" s="1"/>
  <c r="G285" i="6" l="1"/>
  <c r="F285" i="6"/>
  <c r="E285" i="6"/>
  <c r="D285" i="6"/>
  <c r="P200" i="5"/>
  <c r="Q200" i="5" s="1"/>
  <c r="R200" i="5" s="1"/>
  <c r="H201" i="5" s="1"/>
  <c r="I201" i="5" s="1"/>
  <c r="H285" i="6" l="1"/>
  <c r="F286" i="6" s="1"/>
  <c r="L201" i="5"/>
  <c r="M201" i="5"/>
  <c r="G286" i="6" l="1"/>
  <c r="J285" i="6"/>
  <c r="E286" i="6" s="1"/>
  <c r="N201" i="5"/>
  <c r="O201" i="5" s="1"/>
  <c r="K285" i="6" l="1"/>
  <c r="D286" i="6"/>
  <c r="H286" i="6" s="1"/>
  <c r="F287" i="6" s="1"/>
  <c r="P201" i="5"/>
  <c r="Q201" i="5" s="1"/>
  <c r="R201" i="5" s="1"/>
  <c r="H202" i="5" s="1"/>
  <c r="I202" i="5" s="1"/>
  <c r="J286" i="6" l="1"/>
  <c r="K286" i="6" s="1"/>
  <c r="G287" i="6"/>
  <c r="L202" i="5"/>
  <c r="M202" i="5"/>
  <c r="E287" i="6" l="1"/>
  <c r="D287" i="6"/>
  <c r="H287" i="6" s="1"/>
  <c r="J287" i="6" s="1"/>
  <c r="D288" i="6" s="1"/>
  <c r="N202" i="5"/>
  <c r="O202" i="5" s="1"/>
  <c r="G288" i="6" l="1"/>
  <c r="F288" i="6"/>
  <c r="E288" i="6"/>
  <c r="K287" i="6"/>
  <c r="P202" i="5"/>
  <c r="Q202" i="5" s="1"/>
  <c r="R202" i="5" s="1"/>
  <c r="H203" i="5" s="1"/>
  <c r="I203" i="5" s="1"/>
  <c r="H288" i="6" l="1"/>
  <c r="G289" i="6" s="1"/>
  <c r="L203" i="5"/>
  <c r="M203" i="5"/>
  <c r="J288" i="6" l="1"/>
  <c r="K288" i="6" s="1"/>
  <c r="F289" i="6"/>
  <c r="E289" i="6"/>
  <c r="D289" i="6"/>
  <c r="N203" i="5"/>
  <c r="O203" i="5" s="1"/>
  <c r="H289" i="6" l="1"/>
  <c r="J289" i="6" s="1"/>
  <c r="K289" i="6" s="1"/>
  <c r="P203" i="5"/>
  <c r="Q203" i="5" s="1"/>
  <c r="R203" i="5" s="1"/>
  <c r="H204" i="5" s="1"/>
  <c r="I204" i="5" s="1"/>
  <c r="F290" i="6" l="1"/>
  <c r="D290" i="6"/>
  <c r="E290" i="6"/>
  <c r="G290" i="6"/>
  <c r="L204" i="5"/>
  <c r="M204" i="5"/>
  <c r="M2" i="5" s="1"/>
  <c r="H290" i="6" l="1"/>
  <c r="N204" i="5"/>
  <c r="O204" i="5" s="1"/>
  <c r="L2" i="5"/>
  <c r="G291" i="6" l="1"/>
  <c r="F291" i="6"/>
  <c r="J290" i="6"/>
  <c r="E291" i="6" s="1"/>
  <c r="P204" i="5"/>
  <c r="Q204" i="5" s="1"/>
  <c r="R204" i="5" s="1"/>
  <c r="O2" i="5"/>
  <c r="R2" i="5" s="1"/>
  <c r="A18" i="5" s="1"/>
  <c r="K290" i="6" l="1"/>
  <c r="D291" i="6"/>
  <c r="H291" i="6" s="1"/>
  <c r="F292" i="6" s="1"/>
  <c r="C4" i="1"/>
  <c r="D5" i="1" s="1"/>
  <c r="J291" i="6" l="1"/>
  <c r="K291" i="6" s="1"/>
  <c r="G292" i="6"/>
  <c r="C5" i="1"/>
  <c r="D292" i="6" l="1"/>
  <c r="E292" i="6"/>
  <c r="H292" i="6"/>
  <c r="J292" i="6" s="1"/>
  <c r="E293" i="6" s="1"/>
  <c r="D6" i="1"/>
  <c r="C6" i="1"/>
  <c r="G293" i="6" l="1"/>
  <c r="F293" i="6"/>
  <c r="K292" i="6"/>
  <c r="D293" i="6"/>
  <c r="K45" i="1"/>
  <c r="G47" i="1"/>
  <c r="G51" i="1"/>
  <c r="E26" i="1"/>
  <c r="C27" i="1"/>
  <c r="I32" i="1"/>
  <c r="G33" i="1"/>
  <c r="E20" i="1"/>
  <c r="C21" i="1"/>
  <c r="J13" i="1"/>
  <c r="J41" i="1"/>
  <c r="B58" i="1"/>
  <c r="D61" i="1"/>
  <c r="F44" i="1"/>
  <c r="H25" i="1"/>
  <c r="D21" i="1"/>
  <c r="H14" i="1"/>
  <c r="D16" i="1"/>
  <c r="K13" i="1"/>
  <c r="I14" i="1"/>
  <c r="B57" i="1"/>
  <c r="D30" i="1"/>
  <c r="C58" i="1"/>
  <c r="C42" i="1"/>
  <c r="I43" i="1"/>
  <c r="C46" i="1"/>
  <c r="G48" i="1"/>
  <c r="E23" i="1"/>
  <c r="C32" i="1"/>
  <c r="K32" i="1"/>
  <c r="K22" i="1"/>
  <c r="F59" i="1"/>
  <c r="H56" i="1"/>
  <c r="D50" i="1"/>
  <c r="B51" i="1"/>
  <c r="B25" i="1"/>
  <c r="H20" i="1"/>
  <c r="D22" i="1"/>
  <c r="K55" i="1"/>
  <c r="I56" i="1"/>
  <c r="C59" i="1"/>
  <c r="K59" i="1"/>
  <c r="I36" i="1"/>
  <c r="E38" i="1"/>
  <c r="E42" i="1"/>
  <c r="K51" i="1"/>
  <c r="I52" i="1"/>
  <c r="I26" i="1"/>
  <c r="C29" i="1"/>
  <c r="I34" i="1"/>
  <c r="I20" i="1"/>
  <c r="G21" i="1"/>
  <c r="K14" i="1"/>
  <c r="F13" i="1"/>
  <c r="J49" i="1"/>
  <c r="H37" i="1"/>
  <c r="J52" i="1"/>
  <c r="D29" i="1"/>
  <c r="F32" i="1"/>
  <c r="B37" i="1"/>
  <c r="E55" i="1"/>
  <c r="C60" i="1"/>
  <c r="K60" i="1"/>
  <c r="K44" i="1"/>
  <c r="I49" i="1"/>
  <c r="G28" i="1"/>
  <c r="C34" i="1"/>
  <c r="G18" i="1"/>
  <c r="E14" i="1"/>
  <c r="H62" i="1"/>
  <c r="J45" i="1"/>
  <c r="D7" i="1"/>
  <c r="C7" i="1"/>
  <c r="H293" i="6" l="1"/>
  <c r="F294" i="6" s="1"/>
  <c r="C8" i="1"/>
  <c r="D8" i="1"/>
  <c r="G294" i="6" l="1"/>
  <c r="J293" i="6"/>
  <c r="K293" i="6" s="1"/>
  <c r="C53" i="1"/>
  <c r="K37" i="1"/>
  <c r="E44" i="1"/>
  <c r="K21" i="1"/>
  <c r="F35" i="1"/>
  <c r="B54" i="1"/>
  <c r="J38" i="1"/>
  <c r="H51" i="1"/>
  <c r="B28" i="1"/>
  <c r="F34" i="1"/>
  <c r="I35" i="1"/>
  <c r="E31" i="1"/>
  <c r="I19" i="1"/>
  <c r="F43" i="1"/>
  <c r="B55" i="1"/>
  <c r="J39" i="1"/>
  <c r="D46" i="1"/>
  <c r="H52" i="1"/>
  <c r="B29" i="1"/>
  <c r="F17" i="1"/>
  <c r="E62" i="1"/>
  <c r="K29" i="1"/>
  <c r="I15" i="1"/>
  <c r="B60" i="1"/>
  <c r="F38" i="1"/>
  <c r="J44" i="1"/>
  <c r="D51" i="1"/>
  <c r="H27" i="1"/>
  <c r="B34" i="1"/>
  <c r="B15" i="1"/>
  <c r="H32" i="1"/>
  <c r="I57" i="1"/>
  <c r="C36" i="1"/>
  <c r="K48" i="1"/>
  <c r="E25" i="1"/>
  <c r="I31" i="1"/>
  <c r="H13" i="1"/>
  <c r="H24" i="1"/>
  <c r="I21" i="1"/>
  <c r="B16" i="1"/>
  <c r="K34" i="1"/>
  <c r="I17" i="1"/>
  <c r="G43" i="1"/>
  <c r="E46" i="1"/>
  <c r="D56" i="1"/>
  <c r="J26" i="1"/>
  <c r="K53" i="1"/>
  <c r="E60" i="1"/>
  <c r="I38" i="1"/>
  <c r="E34" i="1"/>
  <c r="I22" i="1"/>
  <c r="J54" i="1"/>
  <c r="H39" i="1"/>
  <c r="B46" i="1"/>
  <c r="F52" i="1"/>
  <c r="J28" i="1"/>
  <c r="D17" i="1"/>
  <c r="D13" i="1"/>
  <c r="J17" i="1"/>
  <c r="K42" i="1"/>
  <c r="D48" i="1"/>
  <c r="J55" i="1"/>
  <c r="D62" i="1"/>
  <c r="B47" i="1"/>
  <c r="F23" i="1"/>
  <c r="J27" i="1"/>
  <c r="C35" i="1"/>
  <c r="G41" i="1"/>
  <c r="K47" i="1"/>
  <c r="E24" i="1"/>
  <c r="I30" i="1"/>
  <c r="C19" i="1"/>
  <c r="H38" i="1"/>
  <c r="D39" i="1"/>
  <c r="H45" i="1"/>
  <c r="B52" i="1"/>
  <c r="F28" i="1"/>
  <c r="J34" i="1"/>
  <c r="H16" i="1"/>
  <c r="G58" i="1"/>
  <c r="K36" i="1"/>
  <c r="E43" i="1"/>
  <c r="G32" i="1"/>
  <c r="K20" i="1"/>
  <c r="B53" i="1"/>
  <c r="B31" i="1"/>
  <c r="I37" i="1"/>
  <c r="G50" i="1"/>
  <c r="E33" i="1"/>
  <c r="H54" i="1"/>
  <c r="J57" i="1"/>
  <c r="C40" i="1"/>
  <c r="C15" i="1"/>
  <c r="B38" i="1"/>
  <c r="F25" i="1"/>
  <c r="G30" i="1"/>
  <c r="F45" i="1"/>
  <c r="D33" i="1"/>
  <c r="G24" i="1"/>
  <c r="G39" i="1"/>
  <c r="C17" i="1"/>
  <c r="G14" i="1"/>
  <c r="F47" i="1"/>
  <c r="B62" i="1"/>
  <c r="J46" i="1"/>
  <c r="D23" i="1"/>
  <c r="H29" i="1"/>
  <c r="B18" i="1"/>
  <c r="F15" i="1"/>
  <c r="K58" i="1"/>
  <c r="J23" i="1"/>
  <c r="B35" i="1"/>
  <c r="J47" i="1"/>
  <c r="H30" i="1"/>
  <c r="B19" i="1"/>
  <c r="F33" i="1"/>
  <c r="G57" i="1"/>
  <c r="K35" i="1"/>
  <c r="I48" i="1"/>
  <c r="G31" i="1"/>
  <c r="D44" i="1"/>
  <c r="D55" i="1"/>
  <c r="H61" i="1"/>
  <c r="B40" i="1"/>
  <c r="F46" i="1"/>
  <c r="H17" i="1"/>
  <c r="F55" i="1"/>
  <c r="E59" i="1"/>
  <c r="K26" i="1"/>
  <c r="F19" i="1"/>
  <c r="K52" i="1"/>
  <c r="H33" i="1"/>
  <c r="C24" i="1"/>
  <c r="F22" i="1"/>
  <c r="K30" i="1"/>
  <c r="E40" i="1"/>
  <c r="I46" i="1"/>
  <c r="C23" i="1"/>
  <c r="G29" i="1"/>
  <c r="K17" i="1"/>
  <c r="B23" i="1"/>
  <c r="F56" i="1"/>
  <c r="J62" i="1"/>
  <c r="H47" i="1"/>
  <c r="B24" i="1"/>
  <c r="F30" i="1"/>
  <c r="J61" i="1"/>
  <c r="E53" i="1"/>
  <c r="I59" i="1"/>
  <c r="C38" i="1"/>
  <c r="E27" i="1"/>
  <c r="I33" i="1"/>
  <c r="F57" i="1"/>
  <c r="J35" i="1"/>
  <c r="J19" i="1"/>
  <c r="E13" i="1"/>
  <c r="E58" i="1"/>
  <c r="C43" i="1"/>
  <c r="G49" i="1"/>
  <c r="K25" i="1"/>
  <c r="E32" i="1"/>
  <c r="H21" i="1"/>
  <c r="B56" i="1"/>
  <c r="J40" i="1"/>
  <c r="D47" i="1"/>
  <c r="H23" i="1"/>
  <c r="B30" i="1"/>
  <c r="D60" i="1"/>
  <c r="G38" i="1"/>
  <c r="I27" i="1"/>
  <c r="G22" i="1"/>
  <c r="K49" i="1"/>
  <c r="D53" i="1"/>
  <c r="J50" i="1"/>
  <c r="D54" i="1"/>
  <c r="B14" i="1"/>
  <c r="B44" i="1"/>
  <c r="F51" i="1"/>
  <c r="E56" i="1"/>
  <c r="C41" i="1"/>
  <c r="K23" i="1"/>
  <c r="E30" i="1"/>
  <c r="I18" i="1"/>
  <c r="C16" i="1"/>
  <c r="D57" i="1"/>
  <c r="H35" i="1"/>
  <c r="B42" i="1"/>
  <c r="F48" i="1"/>
  <c r="J24" i="1"/>
  <c r="D31" i="1"/>
  <c r="H19" i="1"/>
  <c r="C13" i="1"/>
  <c r="C54" i="1"/>
  <c r="G60" i="1"/>
  <c r="K38" i="1"/>
  <c r="E45" i="1"/>
  <c r="I51" i="1"/>
  <c r="G34" i="1"/>
  <c r="D58" i="1"/>
  <c r="H36" i="1"/>
  <c r="F49" i="1"/>
  <c r="J25" i="1"/>
  <c r="D32" i="1"/>
  <c r="H58" i="1"/>
  <c r="G37" i="1"/>
  <c r="K43" i="1"/>
  <c r="E50" i="1"/>
  <c r="C33" i="1"/>
  <c r="D14" i="1"/>
  <c r="D35" i="1"/>
  <c r="H41" i="1"/>
  <c r="B48" i="1"/>
  <c r="F24" i="1"/>
  <c r="J30" i="1"/>
  <c r="D19" i="1"/>
  <c r="G54" i="1"/>
  <c r="E39" i="1"/>
  <c r="C52" i="1"/>
  <c r="G46" i="1"/>
  <c r="D40" i="1"/>
  <c r="B39" i="1"/>
  <c r="G61" i="1"/>
  <c r="D59" i="1"/>
  <c r="D26" i="1"/>
  <c r="G35" i="1"/>
  <c r="K41" i="1"/>
  <c r="E48" i="1"/>
  <c r="G19" i="1"/>
  <c r="K16" i="1"/>
  <c r="B17" i="1"/>
  <c r="F36" i="1"/>
  <c r="J42" i="1"/>
  <c r="D49" i="1"/>
  <c r="F20" i="1"/>
  <c r="B45" i="1"/>
  <c r="G52" i="1"/>
  <c r="K28" i="1"/>
  <c r="B13" i="1"/>
  <c r="H22" i="1"/>
  <c r="B59" i="1"/>
  <c r="F37" i="1"/>
  <c r="J43" i="1"/>
  <c r="H26" i="1"/>
  <c r="B33" i="1"/>
  <c r="F21" i="1"/>
  <c r="G53" i="1"/>
  <c r="I44" i="1"/>
  <c r="C51" i="1"/>
  <c r="K33" i="1"/>
  <c r="E22" i="1"/>
  <c r="J15" i="1"/>
  <c r="H57" i="1"/>
  <c r="B36" i="1"/>
  <c r="F42" i="1"/>
  <c r="H31" i="1"/>
  <c r="B20" i="1"/>
  <c r="I61" i="1"/>
  <c r="E29" i="1"/>
  <c r="D27" i="1"/>
  <c r="H46" i="1"/>
  <c r="G17" i="1"/>
  <c r="F50" i="1"/>
  <c r="C48" i="1"/>
  <c r="K57" i="1"/>
  <c r="E36" i="1"/>
  <c r="I42" i="1"/>
  <c r="C49" i="1"/>
  <c r="G25" i="1"/>
  <c r="K31" i="1"/>
  <c r="J21" i="1"/>
  <c r="J58" i="1"/>
  <c r="D37" i="1"/>
  <c r="H43" i="1"/>
  <c r="B50" i="1"/>
  <c r="F26" i="1"/>
  <c r="J32" i="1"/>
  <c r="E21" i="1"/>
  <c r="I55" i="1"/>
  <c r="C62" i="1"/>
  <c r="G40" i="1"/>
  <c r="K46" i="1"/>
  <c r="I29" i="1"/>
  <c r="C18" i="1"/>
  <c r="F53" i="1"/>
  <c r="D38" i="1"/>
  <c r="H44" i="1"/>
  <c r="F27" i="1"/>
  <c r="J33" i="1"/>
  <c r="B41" i="1"/>
  <c r="E54" i="1"/>
  <c r="I60" i="1"/>
  <c r="C39" i="1"/>
  <c r="G45" i="1"/>
  <c r="E28" i="1"/>
  <c r="C14" i="1"/>
  <c r="F58" i="1"/>
  <c r="J36" i="1"/>
  <c r="D43" i="1"/>
  <c r="H49" i="1"/>
  <c r="B26" i="1"/>
  <c r="J20" i="1"/>
  <c r="B49" i="1"/>
  <c r="C56" i="1"/>
  <c r="G62" i="1"/>
  <c r="K40" i="1"/>
  <c r="E47" i="1"/>
  <c r="I23" i="1"/>
  <c r="C30" i="1"/>
  <c r="K15" i="1"/>
  <c r="J53" i="1"/>
  <c r="K62" i="1"/>
  <c r="J37" i="1"/>
  <c r="H34" i="1"/>
  <c r="K56" i="1"/>
  <c r="I16" i="1"/>
  <c r="D9" i="1"/>
  <c r="J22" i="1" s="1"/>
  <c r="C9" i="1"/>
  <c r="D294" i="6" l="1"/>
  <c r="E294" i="6"/>
  <c r="H294" i="6" s="1"/>
  <c r="G295" i="6" s="1"/>
  <c r="E61" i="1"/>
  <c r="C57" i="1"/>
  <c r="B43" i="1"/>
  <c r="L43" i="1" s="1"/>
  <c r="F62" i="1"/>
  <c r="D20" i="1"/>
  <c r="F29" i="1"/>
  <c r="G55" i="1"/>
  <c r="F41" i="1"/>
  <c r="D15" i="1"/>
  <c r="H55" i="1"/>
  <c r="I54" i="1"/>
  <c r="C37" i="1"/>
  <c r="I13" i="1"/>
  <c r="J60" i="1"/>
  <c r="H40" i="1"/>
  <c r="G36" i="1"/>
  <c r="I41" i="1"/>
  <c r="J14" i="1"/>
  <c r="K54" i="1"/>
  <c r="E19" i="1"/>
  <c r="I53" i="1"/>
  <c r="J18" i="1"/>
  <c r="E15" i="1"/>
  <c r="B21" i="1"/>
  <c r="L21" i="1" s="1"/>
  <c r="F54" i="1"/>
  <c r="E18" i="1"/>
  <c r="I50" i="1"/>
  <c r="J59" i="1"/>
  <c r="H50" i="1"/>
  <c r="H42" i="1"/>
  <c r="J31" i="1"/>
  <c r="D36" i="1"/>
  <c r="C31" i="1"/>
  <c r="I45" i="1"/>
  <c r="J16" i="1"/>
  <c r="D34" i="1"/>
  <c r="L34" i="1" s="1"/>
  <c r="I62" i="1"/>
  <c r="F18" i="1"/>
  <c r="F31" i="1"/>
  <c r="K50" i="1"/>
  <c r="F14" i="1"/>
  <c r="C44" i="1"/>
  <c r="F16" i="1"/>
  <c r="C22" i="1"/>
  <c r="C55" i="1"/>
  <c r="G16" i="1"/>
  <c r="H15" i="1"/>
  <c r="K27" i="1"/>
  <c r="G42" i="1"/>
  <c r="G23" i="1"/>
  <c r="L23" i="1" s="1"/>
  <c r="K24" i="1"/>
  <c r="D45" i="1"/>
  <c r="E17" i="1"/>
  <c r="L17" i="1" s="1"/>
  <c r="B32" i="1"/>
  <c r="L32" i="1" s="1"/>
  <c r="I24" i="1"/>
  <c r="J56" i="1"/>
  <c r="E16" i="1"/>
  <c r="F39" i="1"/>
  <c r="L30" i="1"/>
  <c r="H48" i="1"/>
  <c r="G44" i="1"/>
  <c r="K39" i="1"/>
  <c r="K19" i="1"/>
  <c r="G26" i="1"/>
  <c r="I28" i="1"/>
  <c r="D18" i="1"/>
  <c r="G20" i="1"/>
  <c r="C45" i="1"/>
  <c r="D28" i="1"/>
  <c r="C47" i="1"/>
  <c r="G59" i="1"/>
  <c r="B27" i="1"/>
  <c r="H28" i="1"/>
  <c r="D42" i="1"/>
  <c r="D41" i="1"/>
  <c r="J51" i="1"/>
  <c r="C50" i="1"/>
  <c r="E52" i="1"/>
  <c r="C26" i="1"/>
  <c r="J29" i="1"/>
  <c r="I25" i="1"/>
  <c r="K18" i="1"/>
  <c r="I40" i="1"/>
  <c r="E57" i="1"/>
  <c r="F60" i="1"/>
  <c r="L33" i="1"/>
  <c r="H18" i="1"/>
  <c r="H60" i="1"/>
  <c r="D25" i="1"/>
  <c r="I47" i="1"/>
  <c r="C28" i="1"/>
  <c r="E35" i="1"/>
  <c r="L35" i="1" s="1"/>
  <c r="C25" i="1"/>
  <c r="D24" i="1"/>
  <c r="E37" i="1"/>
  <c r="F40" i="1"/>
  <c r="E49" i="1"/>
  <c r="L49" i="1" s="1"/>
  <c r="L46" i="1"/>
  <c r="G56" i="1"/>
  <c r="H53" i="1"/>
  <c r="F61" i="1"/>
  <c r="G15" i="1"/>
  <c r="I58" i="1"/>
  <c r="L58" i="1" s="1"/>
  <c r="G13" i="1"/>
  <c r="E41" i="1"/>
  <c r="J48" i="1"/>
  <c r="G27" i="1"/>
  <c r="I39" i="1"/>
  <c r="B22" i="1"/>
  <c r="E51" i="1"/>
  <c r="K61" i="1"/>
  <c r="C61" i="1"/>
  <c r="L38" i="1"/>
  <c r="H59" i="1"/>
  <c r="C20" i="1"/>
  <c r="B61" i="1"/>
  <c r="D52" i="1"/>
  <c r="F295" i="6" l="1"/>
  <c r="J294" i="6"/>
  <c r="K294" i="6" s="1"/>
  <c r="L13" i="1"/>
  <c r="O13" i="1" s="1"/>
  <c r="L44" i="1"/>
  <c r="M44" i="1" s="1"/>
  <c r="L53" i="1"/>
  <c r="O53" i="1" s="1"/>
  <c r="L29" i="1"/>
  <c r="M29" i="1" s="1"/>
  <c r="L22" i="1"/>
  <c r="M22" i="1" s="1"/>
  <c r="L24" i="1"/>
  <c r="M24" i="1" s="1"/>
  <c r="L14" i="1"/>
  <c r="O14" i="1" s="1"/>
  <c r="L18" i="1"/>
  <c r="O18" i="1" s="1"/>
  <c r="L54" i="1"/>
  <c r="M54" i="1" s="1"/>
  <c r="L41" i="1"/>
  <c r="O41" i="1" s="1"/>
  <c r="L61" i="1"/>
  <c r="M61" i="1" s="1"/>
  <c r="L50" i="1"/>
  <c r="M50" i="1" s="1"/>
  <c r="L42" i="1"/>
  <c r="M42" i="1" s="1"/>
  <c r="L48" i="1"/>
  <c r="O48" i="1" s="1"/>
  <c r="L26" i="1"/>
  <c r="O26" i="1" s="1"/>
  <c r="L56" i="1"/>
  <c r="O56" i="1" s="1"/>
  <c r="L52" i="1"/>
  <c r="M52" i="1" s="1"/>
  <c r="L40" i="1"/>
  <c r="M40" i="1" s="1"/>
  <c r="L45" i="1"/>
  <c r="M45" i="1" s="1"/>
  <c r="L20" i="1"/>
  <c r="O20" i="1" s="1"/>
  <c r="L19" i="1"/>
  <c r="M19" i="1" s="1"/>
  <c r="L27" i="1"/>
  <c r="O27" i="1" s="1"/>
  <c r="L39" i="1"/>
  <c r="O39" i="1" s="1"/>
  <c r="L62" i="1"/>
  <c r="M62" i="1" s="1"/>
  <c r="L16" i="1"/>
  <c r="O16" i="1" s="1"/>
  <c r="L28" i="1"/>
  <c r="O28" i="1" s="1"/>
  <c r="L60" i="1"/>
  <c r="O60" i="1" s="1"/>
  <c r="L55" i="1"/>
  <c r="O55" i="1" s="1"/>
  <c r="L51" i="1"/>
  <c r="O51" i="1" s="1"/>
  <c r="L47" i="1"/>
  <c r="O47" i="1" s="1"/>
  <c r="L59" i="1"/>
  <c r="M59" i="1" s="1"/>
  <c r="L15" i="1"/>
  <c r="O15" i="1" s="1"/>
  <c r="L31" i="1"/>
  <c r="M31" i="1" s="1"/>
  <c r="L36" i="1"/>
  <c r="M36" i="1" s="1"/>
  <c r="M17" i="1"/>
  <c r="O17" i="1"/>
  <c r="M23" i="1"/>
  <c r="O23" i="1"/>
  <c r="O58" i="1"/>
  <c r="M58" i="1"/>
  <c r="O35" i="1"/>
  <c r="M35" i="1"/>
  <c r="M30" i="1"/>
  <c r="O30" i="1"/>
  <c r="M34" i="1"/>
  <c r="O34" i="1"/>
  <c r="M49" i="1"/>
  <c r="O49" i="1"/>
  <c r="O21" i="1"/>
  <c r="M21" i="1"/>
  <c r="M43" i="1"/>
  <c r="O43" i="1"/>
  <c r="L57" i="1"/>
  <c r="M38" i="1"/>
  <c r="O38" i="1"/>
  <c r="M32" i="1"/>
  <c r="O32" i="1"/>
  <c r="L37" i="1"/>
  <c r="M46" i="1"/>
  <c r="O46" i="1"/>
  <c r="L25" i="1"/>
  <c r="O33" i="1"/>
  <c r="M33" i="1"/>
  <c r="E295" i="6" l="1"/>
  <c r="D295" i="6"/>
  <c r="O22" i="1"/>
  <c r="M53" i="1"/>
  <c r="M13" i="1"/>
  <c r="O44" i="1"/>
  <c r="O29" i="1"/>
  <c r="M14" i="1"/>
  <c r="M56" i="1"/>
  <c r="O24" i="1"/>
  <c r="M18" i="1"/>
  <c r="O62" i="1"/>
  <c r="O54" i="1"/>
  <c r="M60" i="1"/>
  <c r="O61" i="1"/>
  <c r="M41" i="1"/>
  <c r="O45" i="1"/>
  <c r="M26" i="1"/>
  <c r="O42" i="1"/>
  <c r="O50" i="1"/>
  <c r="O59" i="1"/>
  <c r="M48" i="1"/>
  <c r="M27" i="1"/>
  <c r="O40" i="1"/>
  <c r="O52" i="1"/>
  <c r="M47" i="1"/>
  <c r="M51" i="1"/>
  <c r="O36" i="1"/>
  <c r="M15" i="1"/>
  <c r="M28" i="1"/>
  <c r="M39" i="1"/>
  <c r="M55" i="1"/>
  <c r="O19" i="1"/>
  <c r="M20" i="1"/>
  <c r="M16" i="1"/>
  <c r="O31" i="1"/>
  <c r="O25" i="1"/>
  <c r="M25" i="1"/>
  <c r="M57" i="1"/>
  <c r="O57" i="1"/>
  <c r="M37" i="1"/>
  <c r="O37" i="1"/>
  <c r="H295" i="6" l="1"/>
  <c r="F296" i="6" s="1"/>
  <c r="G7" i="1"/>
  <c r="L2" i="1" s="1"/>
  <c r="O11" i="1"/>
  <c r="Q2" i="1" s="1"/>
  <c r="G296" i="6" l="1"/>
  <c r="J295" i="6"/>
  <c r="D296" i="6" s="1"/>
  <c r="E296" i="6" l="1"/>
  <c r="H296" i="6" s="1"/>
  <c r="G297" i="6" s="1"/>
  <c r="K295" i="6"/>
  <c r="J296" i="6"/>
  <c r="D297" i="6" s="1"/>
  <c r="F297" i="6"/>
  <c r="K296" i="6" l="1"/>
  <c r="E297" i="6"/>
  <c r="H297" i="6"/>
  <c r="G298" i="6" s="1"/>
  <c r="J297" i="6" l="1"/>
  <c r="D298" i="6" s="1"/>
  <c r="F298" i="6"/>
  <c r="E298" i="6"/>
  <c r="H298" i="6" l="1"/>
  <c r="K297" i="6"/>
  <c r="F299" i="6"/>
  <c r="J298" i="6"/>
  <c r="K298" i="6" s="1"/>
  <c r="G299" i="6"/>
  <c r="E299" i="6" l="1"/>
  <c r="D299" i="6"/>
  <c r="H299" i="6" s="1"/>
  <c r="G300" i="6" l="1"/>
  <c r="F300" i="6"/>
  <c r="J299" i="6"/>
  <c r="D300" i="6" s="1"/>
  <c r="E300" i="6" l="1"/>
  <c r="H300" i="6" s="1"/>
  <c r="K299" i="6"/>
  <c r="J300" i="6" l="1"/>
  <c r="K300" i="6" s="1"/>
  <c r="G301" i="6"/>
  <c r="F301" i="6"/>
  <c r="E301" i="6"/>
  <c r="D301" i="6" l="1"/>
  <c r="H301" i="6" s="1"/>
  <c r="J301" i="6" s="1"/>
  <c r="K301" i="6" s="1"/>
  <c r="D302" i="6" l="1"/>
  <c r="E302" i="6"/>
  <c r="F302" i="6"/>
  <c r="G302" i="6"/>
  <c r="H302" i="6"/>
  <c r="G303" i="6" s="1"/>
  <c r="F303" i="6" l="1"/>
  <c r="J302" i="6"/>
  <c r="K302" i="6" s="1"/>
  <c r="D303" i="6" l="1"/>
  <c r="E303" i="6"/>
  <c r="H303" i="6" s="1"/>
  <c r="G304" i="6" s="1"/>
  <c r="J303" i="6" l="1"/>
  <c r="K303" i="6" s="1"/>
  <c r="F304" i="6"/>
  <c r="E304" i="6"/>
  <c r="D304" i="6"/>
  <c r="H304" i="6" l="1"/>
  <c r="J304" i="6" s="1"/>
  <c r="K304" i="6" s="1"/>
  <c r="F305" i="6" l="1"/>
  <c r="E305" i="6"/>
  <c r="G305" i="6"/>
  <c r="D305" i="6"/>
  <c r="H305" i="6" s="1"/>
  <c r="J305" i="6" s="1"/>
  <c r="K305" i="6" s="1"/>
  <c r="K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 Zhang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Check column R to see if any order arriving today.</t>
        </r>
      </text>
    </comment>
    <comment ref="N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Inv. Position = Ending Inv. + Inv. In Transit</t>
        </r>
      </text>
    </comment>
    <comment ref="O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Two conditions for reordering: (1) Inv. Position is lower than the trigger; (2) No orders in transit.</t>
        </r>
      </text>
    </comment>
  </commentList>
</comments>
</file>

<file path=xl/sharedStrings.xml><?xml version="1.0" encoding="utf-8"?>
<sst xmlns="http://schemas.openxmlformats.org/spreadsheetml/2006/main" count="114" uniqueCount="94">
  <si>
    <t>Harry's Auto Tire</t>
  </si>
  <si>
    <t>Probability</t>
  </si>
  <si>
    <t>Lower</t>
  </si>
  <si>
    <t>Demand</t>
  </si>
  <si>
    <t>Prob</t>
  </si>
  <si>
    <t>Cumu. Pr.</t>
  </si>
  <si>
    <t>Simulation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</si>
  <si>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</si>
  <si>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</si>
  <si>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</si>
  <si>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</si>
  <si>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</si>
  <si>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</si>
  <si>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</si>
  <si>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</si>
  <si>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</si>
  <si>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</si>
  <si>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Total</t>
  </si>
  <si>
    <t>Inventory</t>
  </si>
  <si>
    <t>Sales</t>
  </si>
  <si>
    <t>Average 10-Day Sales</t>
  </si>
  <si>
    <t>Day</t>
  </si>
  <si>
    <t>R.N.</t>
  </si>
  <si>
    <t>Ending Inv.</t>
  </si>
  <si>
    <t>Lost Sales</t>
  </si>
  <si>
    <t>Lead Time</t>
  </si>
  <si>
    <t>Data Table</t>
  </si>
  <si>
    <t>Avg. Sales</t>
  </si>
  <si>
    <t>Out of stock?</t>
  </si>
  <si>
    <t>Stock-out Prob.</t>
  </si>
  <si>
    <t>Inventory Policy</t>
  </si>
  <si>
    <t>Quantity (Q)：</t>
  </si>
  <si>
    <t>Trigger (r)：</t>
  </si>
  <si>
    <t>Holding</t>
  </si>
  <si>
    <t>Stock-Out</t>
  </si>
  <si>
    <t>Ordering</t>
  </si>
  <si>
    <t>Costs:</t>
  </si>
  <si>
    <t>Avg. Level</t>
  </si>
  <si>
    <t>Stock-Out Rate</t>
  </si>
  <si>
    <t>Reorder Rate</t>
  </si>
  <si>
    <t>Daily Total Cost</t>
  </si>
  <si>
    <t>Probability Distributions:</t>
  </si>
  <si>
    <t>Prob.</t>
  </si>
  <si>
    <t>Q\r 2D Data Table</t>
  </si>
  <si>
    <t>Inventory Level Simulation</t>
  </si>
  <si>
    <t>Order Arrive</t>
  </si>
  <si>
    <t>Initial Inv.</t>
  </si>
  <si>
    <t>Inv. Position</t>
  </si>
  <si>
    <t>Reorder</t>
  </si>
  <si>
    <t>Night of Arr.</t>
  </si>
  <si>
    <t>Arrival</t>
  </si>
  <si>
    <t>Arrival Interval</t>
  </si>
  <si>
    <t>Mean</t>
  </si>
  <si>
    <t>Service Time</t>
  </si>
  <si>
    <t>Counter 1</t>
  </si>
  <si>
    <t>Counter 2</t>
  </si>
  <si>
    <t>Counter 3</t>
  </si>
  <si>
    <t>Counter 4</t>
  </si>
  <si>
    <t>Avg. Waiting</t>
  </si>
  <si>
    <t>Cust. No.</t>
  </si>
  <si>
    <t>Interval</t>
  </si>
  <si>
    <t>C1 Avail.</t>
  </si>
  <si>
    <t>C2 Avail.</t>
  </si>
  <si>
    <t>C3 Avail.</t>
  </si>
  <si>
    <t>C4 Avail.</t>
  </si>
  <si>
    <t>Assigned</t>
  </si>
  <si>
    <t>Service T.</t>
  </si>
  <si>
    <t>Completion</t>
  </si>
  <si>
    <t>Waiting T.</t>
  </si>
  <si>
    <t>Pr(Interested)</t>
  </si>
  <si>
    <t>Tag price</t>
  </si>
  <si>
    <t>Interested</t>
  </si>
  <si>
    <t>Like A</t>
  </si>
  <si>
    <t>Like B</t>
  </si>
  <si>
    <t>Like C</t>
  </si>
  <si>
    <t>Buy A</t>
  </si>
  <si>
    <t>Buy B</t>
  </si>
  <si>
    <t>Buy C</t>
  </si>
  <si>
    <t>Discount Factor</t>
  </si>
  <si>
    <t>Month</t>
  </si>
  <si>
    <t>Stock A</t>
  </si>
  <si>
    <t>Stock B</t>
  </si>
  <si>
    <t>Stock C</t>
  </si>
  <si>
    <t>Price</t>
  </si>
  <si>
    <t>Initial inventory</t>
  </si>
  <si>
    <t>A</t>
  </si>
  <si>
    <t>B</t>
  </si>
  <si>
    <t>C</t>
  </si>
  <si>
    <t>Arrival mean</t>
  </si>
  <si>
    <t>Arrival std</t>
  </si>
  <si>
    <t>WTP upper limit</t>
  </si>
  <si>
    <t>Ending</t>
  </si>
  <si>
    <t>Total_Sales</t>
  </si>
  <si>
    <t>Avg.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</si>
</sst>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Univers Condensed"/>
      <family val="2"/>
    </font>
    <font>
      <sz val="11"/>
      <color theme="0"/>
      <name val="Univers Condensed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4" borderId="0" xfId="0" applyFont="1" applyFill="1"/>
    <xf numFmtId="0" fontId="6" fillId="2" borderId="2" xfId="0" applyFont="1" applyFill="1" applyBorder="1"/>
    <xf numFmtId="0" fontId="5" fillId="0" borderId="1" xfId="0" applyFont="1" applyBorder="1"/>
    <xf numFmtId="0" fontId="5" fillId="9" borderId="0" xfId="0" applyFont="1" applyFill="1"/>
    <xf numFmtId="0" fontId="5" fillId="10" borderId="0" xfId="0" applyFont="1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Harrys_Auto!$K$3:$K$9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Harrys_Auto!$L$3:$L$9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24.54</c:v>
                </c:pt>
                <c:pt idx="4">
                  <c:v>28.38</c:v>
                </c:pt>
                <c:pt idx="5">
                  <c:v>29.26</c:v>
                </c:pt>
                <c:pt idx="6">
                  <c:v>29.34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9-4E0C-8B3A-29ED16F1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70592"/>
        <c:axId val="336690672"/>
      </c:scatterChart>
      <c:valAx>
        <c:axId val="341370592"/>
        <c:scaling>
          <c:orientation val="minMax"/>
          <c:max val="4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90672"/>
        <c:crosses val="autoZero"/>
        <c:crossBetween val="midCat"/>
      </c:valAx>
      <c:valAx>
        <c:axId val="33669067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10-Day Avg.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7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Stock-Out</a:t>
            </a:r>
            <a:r>
              <a:rPr lang="en-US" baseline="0"/>
              <a:t> Probability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Harrys_Auto!$P$3:$P$9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0.96</c:v>
                </c:pt>
                <c:pt idx="3">
                  <c:v>0.8</c:v>
                </c:pt>
                <c:pt idx="4">
                  <c:v>0.54</c:v>
                </c:pt>
                <c:pt idx="5">
                  <c:v>0.08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2-47D3-87E8-384F7ADA4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682160"/>
        <c:axId val="337681600"/>
      </c:scatterChart>
      <c:valAx>
        <c:axId val="3376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81600"/>
        <c:crosses val="autoZero"/>
        <c:crossBetween val="midCat"/>
      </c:valAx>
      <c:valAx>
        <c:axId val="337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Simkins!$L$4</c:f>
              <c:strCache>
                <c:ptCount val="1"/>
                <c:pt idx="0">
                  <c:v>Ending Inv.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Simkins!$L$5:$L$204</c:f>
              <c:numCache>
                <c:formatCode>General</c:formatCode>
                <c:ptCount val="200"/>
                <c:pt idx="0">
                  <c:v>17</c:v>
                </c:pt>
                <c:pt idx="1">
                  <c:v>15</c:v>
                </c:pt>
                <c:pt idx="2">
                  <c:v>11</c:v>
                </c:pt>
                <c:pt idx="3">
                  <c:v>9</c:v>
                </c:pt>
                <c:pt idx="4">
                  <c:v>4</c:v>
                </c:pt>
                <c:pt idx="5">
                  <c:v>21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6</c:v>
                </c:pt>
                <c:pt idx="10">
                  <c:v>22</c:v>
                </c:pt>
                <c:pt idx="11">
                  <c:v>17</c:v>
                </c:pt>
                <c:pt idx="12">
                  <c:v>14</c:v>
                </c:pt>
                <c:pt idx="13">
                  <c:v>11</c:v>
                </c:pt>
                <c:pt idx="14">
                  <c:v>7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15</c:v>
                </c:pt>
                <c:pt idx="19">
                  <c:v>11</c:v>
                </c:pt>
                <c:pt idx="20">
                  <c:v>8</c:v>
                </c:pt>
                <c:pt idx="21">
                  <c:v>5</c:v>
                </c:pt>
                <c:pt idx="22">
                  <c:v>22</c:v>
                </c:pt>
                <c:pt idx="23">
                  <c:v>21</c:v>
                </c:pt>
                <c:pt idx="24">
                  <c:v>19</c:v>
                </c:pt>
                <c:pt idx="25">
                  <c:v>15</c:v>
                </c:pt>
                <c:pt idx="26">
                  <c:v>12</c:v>
                </c:pt>
                <c:pt idx="27">
                  <c:v>9</c:v>
                </c:pt>
                <c:pt idx="28">
                  <c:v>6</c:v>
                </c:pt>
                <c:pt idx="29">
                  <c:v>3</c:v>
                </c:pt>
                <c:pt idx="30">
                  <c:v>1</c:v>
                </c:pt>
                <c:pt idx="31">
                  <c:v>20</c:v>
                </c:pt>
                <c:pt idx="32">
                  <c:v>16</c:v>
                </c:pt>
                <c:pt idx="33">
                  <c:v>13</c:v>
                </c:pt>
                <c:pt idx="34">
                  <c:v>11</c:v>
                </c:pt>
                <c:pt idx="35">
                  <c:v>8</c:v>
                </c:pt>
                <c:pt idx="36">
                  <c:v>5</c:v>
                </c:pt>
                <c:pt idx="37">
                  <c:v>2</c:v>
                </c:pt>
                <c:pt idx="38">
                  <c:v>0</c:v>
                </c:pt>
                <c:pt idx="39">
                  <c:v>18</c:v>
                </c:pt>
                <c:pt idx="40">
                  <c:v>15</c:v>
                </c:pt>
                <c:pt idx="41">
                  <c:v>12</c:v>
                </c:pt>
                <c:pt idx="42">
                  <c:v>7</c:v>
                </c:pt>
                <c:pt idx="43">
                  <c:v>4</c:v>
                </c:pt>
                <c:pt idx="44">
                  <c:v>1</c:v>
                </c:pt>
                <c:pt idx="45">
                  <c:v>18</c:v>
                </c:pt>
                <c:pt idx="46">
                  <c:v>18</c:v>
                </c:pt>
                <c:pt idx="47">
                  <c:v>15</c:v>
                </c:pt>
                <c:pt idx="48">
                  <c:v>12</c:v>
                </c:pt>
                <c:pt idx="49">
                  <c:v>9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16</c:v>
                </c:pt>
                <c:pt idx="54">
                  <c:v>15</c:v>
                </c:pt>
                <c:pt idx="55">
                  <c:v>10</c:v>
                </c:pt>
                <c:pt idx="56">
                  <c:v>7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16</c:v>
                </c:pt>
                <c:pt idx="61">
                  <c:v>13</c:v>
                </c:pt>
                <c:pt idx="62">
                  <c:v>11</c:v>
                </c:pt>
                <c:pt idx="63">
                  <c:v>6</c:v>
                </c:pt>
                <c:pt idx="64">
                  <c:v>2</c:v>
                </c:pt>
                <c:pt idx="65">
                  <c:v>18</c:v>
                </c:pt>
                <c:pt idx="66">
                  <c:v>13</c:v>
                </c:pt>
                <c:pt idx="67">
                  <c:v>11</c:v>
                </c:pt>
                <c:pt idx="68">
                  <c:v>8</c:v>
                </c:pt>
                <c:pt idx="69">
                  <c:v>4</c:v>
                </c:pt>
                <c:pt idx="70">
                  <c:v>2</c:v>
                </c:pt>
                <c:pt idx="71">
                  <c:v>21</c:v>
                </c:pt>
                <c:pt idx="72">
                  <c:v>18</c:v>
                </c:pt>
                <c:pt idx="73">
                  <c:v>15</c:v>
                </c:pt>
                <c:pt idx="74">
                  <c:v>12</c:v>
                </c:pt>
                <c:pt idx="75">
                  <c:v>8</c:v>
                </c:pt>
                <c:pt idx="76">
                  <c:v>5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15</c:v>
                </c:pt>
                <c:pt idx="81">
                  <c:v>10</c:v>
                </c:pt>
                <c:pt idx="82">
                  <c:v>6</c:v>
                </c:pt>
                <c:pt idx="83">
                  <c:v>4</c:v>
                </c:pt>
                <c:pt idx="84">
                  <c:v>1</c:v>
                </c:pt>
                <c:pt idx="85">
                  <c:v>18</c:v>
                </c:pt>
                <c:pt idx="86">
                  <c:v>16</c:v>
                </c:pt>
                <c:pt idx="87">
                  <c:v>13</c:v>
                </c:pt>
                <c:pt idx="88">
                  <c:v>10</c:v>
                </c:pt>
                <c:pt idx="89">
                  <c:v>7</c:v>
                </c:pt>
                <c:pt idx="90">
                  <c:v>3</c:v>
                </c:pt>
                <c:pt idx="91">
                  <c:v>19</c:v>
                </c:pt>
                <c:pt idx="92">
                  <c:v>16</c:v>
                </c:pt>
                <c:pt idx="93">
                  <c:v>16</c:v>
                </c:pt>
                <c:pt idx="94">
                  <c:v>14</c:v>
                </c:pt>
                <c:pt idx="95">
                  <c:v>12</c:v>
                </c:pt>
                <c:pt idx="96">
                  <c:v>11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2</c:v>
                </c:pt>
                <c:pt idx="101">
                  <c:v>2</c:v>
                </c:pt>
                <c:pt idx="102">
                  <c:v>19</c:v>
                </c:pt>
                <c:pt idx="103">
                  <c:v>18</c:v>
                </c:pt>
                <c:pt idx="104">
                  <c:v>18</c:v>
                </c:pt>
                <c:pt idx="105">
                  <c:v>16</c:v>
                </c:pt>
                <c:pt idx="106">
                  <c:v>13</c:v>
                </c:pt>
                <c:pt idx="107">
                  <c:v>10</c:v>
                </c:pt>
                <c:pt idx="108">
                  <c:v>5</c:v>
                </c:pt>
                <c:pt idx="109">
                  <c:v>2</c:v>
                </c:pt>
                <c:pt idx="110">
                  <c:v>0</c:v>
                </c:pt>
                <c:pt idx="111">
                  <c:v>18</c:v>
                </c:pt>
                <c:pt idx="112">
                  <c:v>17</c:v>
                </c:pt>
                <c:pt idx="113">
                  <c:v>15</c:v>
                </c:pt>
                <c:pt idx="114">
                  <c:v>12</c:v>
                </c:pt>
                <c:pt idx="115">
                  <c:v>12</c:v>
                </c:pt>
                <c:pt idx="116">
                  <c:v>8</c:v>
                </c:pt>
                <c:pt idx="117">
                  <c:v>5</c:v>
                </c:pt>
                <c:pt idx="118">
                  <c:v>20</c:v>
                </c:pt>
                <c:pt idx="119">
                  <c:v>19</c:v>
                </c:pt>
                <c:pt idx="120">
                  <c:v>17</c:v>
                </c:pt>
                <c:pt idx="121">
                  <c:v>13</c:v>
                </c:pt>
                <c:pt idx="122">
                  <c:v>9</c:v>
                </c:pt>
                <c:pt idx="123">
                  <c:v>9</c:v>
                </c:pt>
                <c:pt idx="124">
                  <c:v>27</c:v>
                </c:pt>
                <c:pt idx="125">
                  <c:v>24</c:v>
                </c:pt>
                <c:pt idx="126">
                  <c:v>20</c:v>
                </c:pt>
                <c:pt idx="127">
                  <c:v>17</c:v>
                </c:pt>
                <c:pt idx="128">
                  <c:v>16</c:v>
                </c:pt>
                <c:pt idx="129">
                  <c:v>12</c:v>
                </c:pt>
                <c:pt idx="130">
                  <c:v>7</c:v>
                </c:pt>
                <c:pt idx="131">
                  <c:v>4</c:v>
                </c:pt>
                <c:pt idx="132">
                  <c:v>0</c:v>
                </c:pt>
                <c:pt idx="133">
                  <c:v>17</c:v>
                </c:pt>
                <c:pt idx="134">
                  <c:v>15</c:v>
                </c:pt>
                <c:pt idx="135">
                  <c:v>14</c:v>
                </c:pt>
                <c:pt idx="136">
                  <c:v>13</c:v>
                </c:pt>
                <c:pt idx="137">
                  <c:v>10</c:v>
                </c:pt>
                <c:pt idx="138">
                  <c:v>7</c:v>
                </c:pt>
                <c:pt idx="139">
                  <c:v>5</c:v>
                </c:pt>
                <c:pt idx="140">
                  <c:v>2</c:v>
                </c:pt>
                <c:pt idx="141">
                  <c:v>19</c:v>
                </c:pt>
                <c:pt idx="142">
                  <c:v>19</c:v>
                </c:pt>
                <c:pt idx="143">
                  <c:v>16</c:v>
                </c:pt>
                <c:pt idx="144">
                  <c:v>12</c:v>
                </c:pt>
                <c:pt idx="145">
                  <c:v>9</c:v>
                </c:pt>
                <c:pt idx="146">
                  <c:v>6</c:v>
                </c:pt>
                <c:pt idx="147">
                  <c:v>1</c:v>
                </c:pt>
                <c:pt idx="148">
                  <c:v>17</c:v>
                </c:pt>
                <c:pt idx="149">
                  <c:v>13</c:v>
                </c:pt>
                <c:pt idx="150">
                  <c:v>10</c:v>
                </c:pt>
                <c:pt idx="151">
                  <c:v>7</c:v>
                </c:pt>
                <c:pt idx="152">
                  <c:v>4</c:v>
                </c:pt>
                <c:pt idx="153">
                  <c:v>1</c:v>
                </c:pt>
                <c:pt idx="154">
                  <c:v>21</c:v>
                </c:pt>
                <c:pt idx="155">
                  <c:v>18</c:v>
                </c:pt>
                <c:pt idx="156">
                  <c:v>15</c:v>
                </c:pt>
                <c:pt idx="157">
                  <c:v>10</c:v>
                </c:pt>
                <c:pt idx="158">
                  <c:v>6</c:v>
                </c:pt>
                <c:pt idx="159">
                  <c:v>3</c:v>
                </c:pt>
                <c:pt idx="160">
                  <c:v>0</c:v>
                </c:pt>
                <c:pt idx="161">
                  <c:v>17</c:v>
                </c:pt>
                <c:pt idx="162">
                  <c:v>14</c:v>
                </c:pt>
                <c:pt idx="163">
                  <c:v>10</c:v>
                </c:pt>
                <c:pt idx="164">
                  <c:v>6</c:v>
                </c:pt>
                <c:pt idx="165">
                  <c:v>4</c:v>
                </c:pt>
                <c:pt idx="166">
                  <c:v>24</c:v>
                </c:pt>
                <c:pt idx="167">
                  <c:v>23</c:v>
                </c:pt>
                <c:pt idx="168">
                  <c:v>20</c:v>
                </c:pt>
                <c:pt idx="169">
                  <c:v>15</c:v>
                </c:pt>
                <c:pt idx="170">
                  <c:v>11</c:v>
                </c:pt>
                <c:pt idx="171">
                  <c:v>8</c:v>
                </c:pt>
                <c:pt idx="172">
                  <c:v>5</c:v>
                </c:pt>
                <c:pt idx="173">
                  <c:v>21</c:v>
                </c:pt>
                <c:pt idx="174">
                  <c:v>16</c:v>
                </c:pt>
                <c:pt idx="175">
                  <c:v>14</c:v>
                </c:pt>
                <c:pt idx="176">
                  <c:v>9</c:v>
                </c:pt>
                <c:pt idx="177">
                  <c:v>6</c:v>
                </c:pt>
                <c:pt idx="178">
                  <c:v>5</c:v>
                </c:pt>
                <c:pt idx="179">
                  <c:v>20</c:v>
                </c:pt>
                <c:pt idx="180">
                  <c:v>17</c:v>
                </c:pt>
                <c:pt idx="181">
                  <c:v>13</c:v>
                </c:pt>
                <c:pt idx="182">
                  <c:v>11</c:v>
                </c:pt>
                <c:pt idx="183">
                  <c:v>6</c:v>
                </c:pt>
                <c:pt idx="184">
                  <c:v>3</c:v>
                </c:pt>
                <c:pt idx="185">
                  <c:v>0</c:v>
                </c:pt>
                <c:pt idx="186">
                  <c:v>15</c:v>
                </c:pt>
                <c:pt idx="187">
                  <c:v>11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23</c:v>
                </c:pt>
                <c:pt idx="192">
                  <c:v>20</c:v>
                </c:pt>
                <c:pt idx="193">
                  <c:v>15</c:v>
                </c:pt>
                <c:pt idx="194">
                  <c:v>12</c:v>
                </c:pt>
                <c:pt idx="195">
                  <c:v>9</c:v>
                </c:pt>
                <c:pt idx="196">
                  <c:v>7</c:v>
                </c:pt>
                <c:pt idx="197">
                  <c:v>4</c:v>
                </c:pt>
                <c:pt idx="198">
                  <c:v>20</c:v>
                </c:pt>
                <c:pt idx="19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A-4F7E-8F39-62CDE8651C5C}"/>
            </c:ext>
          </c:extLst>
        </c:ser>
        <c:ser>
          <c:idx val="1"/>
          <c:order val="1"/>
          <c:tx>
            <c:strRef>
              <c:f>Simkins!$M$4</c:f>
              <c:strCache>
                <c:ptCount val="1"/>
                <c:pt idx="0">
                  <c:v>Lost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Simkins!$M$5:$M$204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A-4F7E-8F39-62CDE8651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30832"/>
        <c:axId val="334731392"/>
      </c:scatterChart>
      <c:valAx>
        <c:axId val="33473083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1392"/>
        <c:crosses val="autoZero"/>
        <c:crossBetween val="midCat"/>
      </c:valAx>
      <c:valAx>
        <c:axId val="3347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Pinevalley!$K$5</c:f>
              <c:strCache>
                <c:ptCount val="1"/>
                <c:pt idx="0">
                  <c:v>Waiting T.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Pinevalley!$A$6:$A$305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Pinevalley!$K$6:$K$305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0.70024239078050243</c:v>
                </c:pt>
                <c:pt idx="8">
                  <c:v>0.72545628196013467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8.3853559022486479E-2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0.6697615244725057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1.6069812772656178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0.10477641209308786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0.25410476320644193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0.86576371943374397</c:v>
                </c:pt>
                <c:pt idx="116">
                  <c:v>4.9323826363265653</c:v>
                </c:pt>
                <c:pt idx="117">
                  <c:v>2.3320761721031431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1.2677039105390122</c:v>
                </c:pt>
                <c:pt idx="126">
                  <c:v>6.6411159209669677</c:v>
                </c:pt>
                <c:pt idx="127">
                  <c:v>5.3100914071801526</c:v>
                </c:pt>
                <c:pt idx="128">
                  <c:v>3.6154576149422155</c:v>
                </c:pt>
                <c:pt idx="129">
                  <c:v>0.63730404141620056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12.745180652575527</c:v>
                </c:pt>
                <c:pt idx="148">
                  <c:v>1.4412599327251883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2.9478547660410186</c:v>
                </c:pt>
                <c:pt idx="158">
                  <c:v>3.061345915335778</c:v>
                </c:pt>
                <c:pt idx="159">
                  <c:v>1.2822702547780409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2.104324603328223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1.7776308153777336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0.83136101978925581</c:v>
                </c:pt>
                <c:pt idx="181">
                  <c:v>6.8548218232108411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0.3180608805087104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1.7949804876534472</c:v>
                </c:pt>
                <c:pt idx="210">
                  <c:v>4.0808711599925118</c:v>
                </c:pt>
                <c:pt idx="211">
                  <c:v>10.97440227495963</c:v>
                </c:pt>
                <c:pt idx="212">
                  <c:v>5.3167029408409689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2.2605617018311932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1.0566301461444709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7.0481220441274672</c:v>
                </c:pt>
                <c:pt idx="253">
                  <c:v>8.1746316419244067</c:v>
                </c:pt>
                <c:pt idx="254">
                  <c:v>9.1594380272536</c:v>
                </c:pt>
                <c:pt idx="255">
                  <c:v>10.103237557920238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2.7095461555218208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0.72743794809639439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1.2285535147680093</c:v>
                </c:pt>
                <c:pt idx="286">
                  <c:v>0</c:v>
                </c:pt>
                <c:pt idx="287">
                  <c:v>2.2859227765929973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0.94642553623953063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7-4006-8A29-86CDE0CC4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80592"/>
        <c:axId val="336681152"/>
      </c:scatterChart>
      <c:valAx>
        <c:axId val="33668059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en-US"/>
          </a:p>
        </c:txPr>
        <c:crossAx val="336681152"/>
        <c:crosses val="autoZero"/>
        <c:crossBetween val="midCat"/>
      </c:valAx>
      <c:valAx>
        <c:axId val="336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Univers Condensed" panose="020B0506020202050204" pitchFamily="34" charset="0"/>
                    <a:ea typeface="KaiTi" panose="02010609060101010101" pitchFamily="49" charset="-122"/>
                    <a:cs typeface="+mn-cs"/>
                  </a:defRPr>
                </a:pPr>
                <a:r>
                  <a:rPr lang="en-US"/>
                  <a:t>Waiting 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Univers Condensed" panose="020B0506020202050204" pitchFamily="34" charset="0"/>
                  <a:ea typeface="KaiTi" panose="02010609060101010101" pitchFamily="49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en-US"/>
          </a:p>
        </c:txPr>
        <c:crossAx val="3366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Univers Condensed" panose="020B0506020202050204" pitchFamily="34" charset="0"/>
          <a:ea typeface="KaiTi" panose="02010609060101010101" pitchFamily="49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28577</xdr:colOff>
      <xdr:row>14</xdr:row>
      <xdr:rowOff>47628</xdr:rowOff>
    </xdr:from>
    <xdr:to>
      <xdr:col>7</xdr:col>
      <xdr:colOff>607697</xdr:colOff>
      <xdr:row>23</xdr:row>
      <xdr:rowOff>143640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109537</xdr:colOff>
      <xdr:row>10</xdr:row>
      <xdr:rowOff>152400</xdr:rowOff>
    </xdr:from>
    <xdr:to>
      <xdr:col>23</xdr:col>
      <xdr:colOff>414337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7</xdr:row>
      <xdr:rowOff>47625</xdr:rowOff>
    </xdr:from>
    <xdr:to>
      <xdr:col>15</xdr:col>
      <xdr:colOff>361950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69F0E-C0AF-4949-9C7C-B55063886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69850</xdr:rowOff>
    </xdr:from>
    <xdr:to>
      <xdr:col>10</xdr:col>
      <xdr:colOff>596900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A7228-5134-41F5-9E21-254C02F98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workbookViewId="0">
      <selection activeCell="AA34" sqref="AA34"/>
    </sheetView>
  </sheetViews>
  <sheetFormatPr defaultRowHeight="14.25" x14ac:dyDescent="0.45"/>
  <sheetData>
    <row r="1" spans="1:17" x14ac:dyDescent="0.45">
      <c r="A1" t="s">
        <v>0</v>
      </c>
      <c r="K1" s="5" t="s">
        <v>26</v>
      </c>
      <c r="L1" t="s">
        <v>27</v>
      </c>
      <c r="P1" s="5" t="s">
        <v>26</v>
      </c>
      <c r="Q1" t="s">
        <v>29</v>
      </c>
    </row>
    <row r="2" spans="1:17" x14ac:dyDescent="0.45">
      <c r="K2" t="s">
        <v>18</v>
      </c>
      <c r="L2">
        <f ca="1">G7</f>
        <v>29.5</v>
      </c>
      <c r="P2" t="s">
        <v>18</v>
      </c>
      <c r="Q2">
        <f ca="1">O11</f>
        <v>0</v>
      </c>
    </row>
    <row r="3" spans="1:17" x14ac:dyDescent="0.45">
      <c r="A3" s="1" t="s">
        <v>3</v>
      </c>
      <c r="B3" s="1" t="s">
        <v>4</v>
      </c>
      <c r="C3" s="1" t="s">
        <v>5</v>
      </c>
      <c r="D3" s="1" t="s">
        <v>2</v>
      </c>
      <c r="E3" s="1" t="s">
        <v>3</v>
      </c>
      <c r="G3" s="1" t="s">
        <v>18</v>
      </c>
      <c r="K3">
        <v>10</v>
      </c>
      <c r="L3">
        <f t="dataTable" ref="L3:L9" dt2D="0" dtr="0" r1="G4" ca="1"/>
        <v>10</v>
      </c>
      <c r="P3">
        <v>10</v>
      </c>
      <c r="Q3">
        <f t="dataTable" ref="Q3:Q9" dt2D="0" dtr="0" r1="G4" ca="1"/>
        <v>1</v>
      </c>
    </row>
    <row r="4" spans="1:17" x14ac:dyDescent="0.45">
      <c r="A4">
        <v>0</v>
      </c>
      <c r="B4">
        <v>0.05</v>
      </c>
      <c r="C4">
        <f>B4</f>
        <v>0.05</v>
      </c>
      <c r="D4">
        <v>0</v>
      </c>
      <c r="E4">
        <v>0</v>
      </c>
      <c r="G4">
        <v>40</v>
      </c>
      <c r="K4">
        <v>15</v>
      </c>
      <c r="L4">
        <v>15</v>
      </c>
      <c r="P4">
        <v>15</v>
      </c>
      <c r="Q4">
        <v>1</v>
      </c>
    </row>
    <row r="5" spans="1:17" x14ac:dyDescent="0.45">
      <c r="A5">
        <v>1</v>
      </c>
      <c r="B5">
        <v>0.1</v>
      </c>
      <c r="C5">
        <f>B5+C4</f>
        <v>0.15000000000000002</v>
      </c>
      <c r="D5">
        <f>C4</f>
        <v>0.05</v>
      </c>
      <c r="E5">
        <v>1</v>
      </c>
      <c r="K5">
        <v>20</v>
      </c>
      <c r="L5">
        <v>20</v>
      </c>
      <c r="P5">
        <v>20</v>
      </c>
      <c r="Q5">
        <v>0.96</v>
      </c>
    </row>
    <row r="6" spans="1:17" x14ac:dyDescent="0.45">
      <c r="A6">
        <v>2</v>
      </c>
      <c r="B6">
        <v>0.2</v>
      </c>
      <c r="C6">
        <f t="shared" ref="C6:C9" si="0">B6+C5</f>
        <v>0.35000000000000003</v>
      </c>
      <c r="D6">
        <f t="shared" ref="D6:D9" si="1">C5</f>
        <v>0.15000000000000002</v>
      </c>
      <c r="E6">
        <v>2</v>
      </c>
      <c r="G6" t="s">
        <v>20</v>
      </c>
      <c r="K6">
        <v>25</v>
      </c>
      <c r="L6">
        <v>24.54</v>
      </c>
      <c r="P6">
        <v>25</v>
      </c>
      <c r="Q6">
        <v>0.8</v>
      </c>
    </row>
    <row r="7" spans="1:17" x14ac:dyDescent="0.45">
      <c r="A7">
        <v>3</v>
      </c>
      <c r="B7">
        <v>0.3</v>
      </c>
      <c r="C7">
        <f t="shared" si="0"/>
        <v>0.65</v>
      </c>
      <c r="D7">
        <f t="shared" si="1"/>
        <v>0.35000000000000003</v>
      </c>
      <c r="E7">
        <v>3</v>
      </c>
      <c r="G7" s="4">
        <f ca="1">AVERAGE(M13:M62)</f>
        <v>29.5</v>
      </c>
      <c r="K7">
        <v>30</v>
      </c>
      <c r="L7">
        <v>28.38</v>
      </c>
      <c r="P7">
        <v>30</v>
      </c>
      <c r="Q7">
        <v>0.54</v>
      </c>
    </row>
    <row r="8" spans="1:17" x14ac:dyDescent="0.45">
      <c r="A8">
        <v>4</v>
      </c>
      <c r="B8">
        <v>0.2</v>
      </c>
      <c r="C8">
        <f t="shared" si="0"/>
        <v>0.85000000000000009</v>
      </c>
      <c r="D8">
        <f t="shared" si="1"/>
        <v>0.65</v>
      </c>
      <c r="E8">
        <v>4</v>
      </c>
      <c r="K8">
        <v>35</v>
      </c>
      <c r="L8">
        <v>29.26</v>
      </c>
      <c r="P8">
        <v>35</v>
      </c>
      <c r="Q8">
        <v>0.08</v>
      </c>
    </row>
    <row r="9" spans="1:17" x14ac:dyDescent="0.45">
      <c r="A9" s="2">
        <v>5</v>
      </c>
      <c r="B9" s="2">
        <v>0.15</v>
      </c>
      <c r="C9" s="2">
        <f t="shared" si="0"/>
        <v>1</v>
      </c>
      <c r="D9" s="2">
        <f t="shared" si="1"/>
        <v>0.85000000000000009</v>
      </c>
      <c r="E9" s="2">
        <v>5</v>
      </c>
      <c r="K9">
        <v>40</v>
      </c>
      <c r="L9">
        <v>29.34</v>
      </c>
      <c r="P9">
        <v>40</v>
      </c>
      <c r="Q9">
        <v>0</v>
      </c>
    </row>
    <row r="10" spans="1:17" x14ac:dyDescent="0.45">
      <c r="O10" t="s">
        <v>1</v>
      </c>
    </row>
    <row r="11" spans="1:17" x14ac:dyDescent="0.45">
      <c r="O11">
        <f ca="1">AVERAGE(O13:O62)</f>
        <v>0</v>
      </c>
    </row>
    <row r="12" spans="1:17" x14ac:dyDescent="0.4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16</v>
      </c>
      <c r="L12" s="3" t="s">
        <v>17</v>
      </c>
      <c r="M12" s="3" t="s">
        <v>19</v>
      </c>
      <c r="O12" s="3" t="s">
        <v>28</v>
      </c>
    </row>
    <row r="13" spans="1:17" x14ac:dyDescent="0.45">
      <c r="A13">
        <v>1</v>
      </c>
      <c r="B13">
        <f ca="1">VLOOKUP(RAND(),$D$4:$E$9,2,1)</f>
        <v>5</v>
      </c>
      <c r="C13">
        <f t="shared" ref="C13:K28" ca="1" si="2">VLOOKUP(RAND(),$D$4:$E$9,2,1)</f>
        <v>3</v>
      </c>
      <c r="D13">
        <f t="shared" ca="1" si="2"/>
        <v>4</v>
      </c>
      <c r="E13">
        <f t="shared" ca="1" si="2"/>
        <v>5</v>
      </c>
      <c r="F13">
        <f t="shared" ca="1" si="2"/>
        <v>2</v>
      </c>
      <c r="G13">
        <f t="shared" ca="1" si="2"/>
        <v>3</v>
      </c>
      <c r="H13">
        <f t="shared" ca="1" si="2"/>
        <v>4</v>
      </c>
      <c r="I13">
        <f t="shared" ca="1" si="2"/>
        <v>2</v>
      </c>
      <c r="J13">
        <f t="shared" ca="1" si="2"/>
        <v>5</v>
      </c>
      <c r="K13">
        <f t="shared" ca="1" si="2"/>
        <v>2</v>
      </c>
      <c r="L13">
        <f ca="1">SUM(B13:K13)</f>
        <v>35</v>
      </c>
      <c r="M13">
        <f ca="1">MIN(L13,$G$4)</f>
        <v>35</v>
      </c>
      <c r="O13">
        <f ca="1">IF(L13&gt;$G$4,1,0)</f>
        <v>0</v>
      </c>
    </row>
    <row r="14" spans="1:17" x14ac:dyDescent="0.45">
      <c r="A14">
        <v>2</v>
      </c>
      <c r="B14">
        <f t="shared" ref="B14:K29" ca="1" si="3">VLOOKUP(RAND(),$D$4:$E$9,2,1)</f>
        <v>3</v>
      </c>
      <c r="C14">
        <f t="shared" ca="1" si="2"/>
        <v>3</v>
      </c>
      <c r="D14">
        <f t="shared" ca="1" si="2"/>
        <v>2</v>
      </c>
      <c r="E14">
        <f t="shared" ca="1" si="2"/>
        <v>2</v>
      </c>
      <c r="F14">
        <f t="shared" ca="1" si="2"/>
        <v>1</v>
      </c>
      <c r="G14">
        <f t="shared" ca="1" si="2"/>
        <v>4</v>
      </c>
      <c r="H14">
        <f t="shared" ca="1" si="2"/>
        <v>4</v>
      </c>
      <c r="I14">
        <f t="shared" ca="1" si="2"/>
        <v>4</v>
      </c>
      <c r="J14">
        <f t="shared" ca="1" si="2"/>
        <v>5</v>
      </c>
      <c r="K14">
        <f t="shared" ca="1" si="2"/>
        <v>3</v>
      </c>
      <c r="L14">
        <f t="shared" ref="L14:L17" ca="1" si="4">SUM(B14:K14)</f>
        <v>31</v>
      </c>
      <c r="M14">
        <f t="shared" ref="M14:M62" ca="1" si="5">MIN(L14,$G$4)</f>
        <v>31</v>
      </c>
      <c r="O14">
        <f t="shared" ref="O14:O62" ca="1" si="6">IF(L14&gt;$G$4,1,0)</f>
        <v>0</v>
      </c>
    </row>
    <row r="15" spans="1:17" x14ac:dyDescent="0.45">
      <c r="A15">
        <v>3</v>
      </c>
      <c r="B15">
        <f t="shared" ca="1" si="3"/>
        <v>3</v>
      </c>
      <c r="C15">
        <f t="shared" ca="1" si="2"/>
        <v>5</v>
      </c>
      <c r="D15">
        <f t="shared" ca="1" si="2"/>
        <v>0</v>
      </c>
      <c r="E15">
        <f t="shared" ca="1" si="2"/>
        <v>1</v>
      </c>
      <c r="F15">
        <f t="shared" ca="1" si="2"/>
        <v>1</v>
      </c>
      <c r="G15">
        <f t="shared" ca="1" si="2"/>
        <v>2</v>
      </c>
      <c r="H15">
        <f t="shared" ca="1" si="2"/>
        <v>1</v>
      </c>
      <c r="I15">
        <f t="shared" ca="1" si="2"/>
        <v>2</v>
      </c>
      <c r="J15">
        <f t="shared" ca="1" si="2"/>
        <v>2</v>
      </c>
      <c r="K15">
        <f t="shared" ca="1" si="2"/>
        <v>3</v>
      </c>
      <c r="L15">
        <f t="shared" ca="1" si="4"/>
        <v>20</v>
      </c>
      <c r="M15">
        <f t="shared" ca="1" si="5"/>
        <v>20</v>
      </c>
      <c r="O15">
        <f t="shared" ca="1" si="6"/>
        <v>0</v>
      </c>
    </row>
    <row r="16" spans="1:17" x14ac:dyDescent="0.45">
      <c r="A16">
        <v>4</v>
      </c>
      <c r="B16">
        <f t="shared" ca="1" si="3"/>
        <v>3</v>
      </c>
      <c r="C16">
        <f t="shared" ca="1" si="2"/>
        <v>1</v>
      </c>
      <c r="D16">
        <f t="shared" ca="1" si="2"/>
        <v>5</v>
      </c>
      <c r="E16">
        <f t="shared" ca="1" si="2"/>
        <v>2</v>
      </c>
      <c r="F16">
        <f t="shared" ca="1" si="2"/>
        <v>1</v>
      </c>
      <c r="G16">
        <f t="shared" ca="1" si="2"/>
        <v>4</v>
      </c>
      <c r="H16">
        <f t="shared" ca="1" si="2"/>
        <v>1</v>
      </c>
      <c r="I16">
        <f t="shared" ca="1" si="2"/>
        <v>2</v>
      </c>
      <c r="J16">
        <f t="shared" ca="1" si="2"/>
        <v>2</v>
      </c>
      <c r="K16">
        <f t="shared" ca="1" si="2"/>
        <v>2</v>
      </c>
      <c r="L16">
        <f t="shared" ca="1" si="4"/>
        <v>23</v>
      </c>
      <c r="M16">
        <f t="shared" ca="1" si="5"/>
        <v>23</v>
      </c>
      <c r="O16">
        <f t="shared" ca="1" si="6"/>
        <v>0</v>
      </c>
    </row>
    <row r="17" spans="1:15" x14ac:dyDescent="0.45">
      <c r="A17">
        <v>5</v>
      </c>
      <c r="B17">
        <f t="shared" ca="1" si="3"/>
        <v>4</v>
      </c>
      <c r="C17">
        <f t="shared" ca="1" si="2"/>
        <v>3</v>
      </c>
      <c r="D17">
        <f t="shared" ca="1" si="2"/>
        <v>3</v>
      </c>
      <c r="E17">
        <f t="shared" ca="1" si="2"/>
        <v>1</v>
      </c>
      <c r="F17">
        <f t="shared" ca="1" si="2"/>
        <v>5</v>
      </c>
      <c r="G17">
        <f t="shared" ca="1" si="2"/>
        <v>4</v>
      </c>
      <c r="H17">
        <f t="shared" ca="1" si="2"/>
        <v>0</v>
      </c>
      <c r="I17">
        <f t="shared" ca="1" si="2"/>
        <v>3</v>
      </c>
      <c r="J17">
        <f t="shared" ca="1" si="2"/>
        <v>2</v>
      </c>
      <c r="K17">
        <f t="shared" ca="1" si="2"/>
        <v>5</v>
      </c>
      <c r="L17">
        <f t="shared" ca="1" si="4"/>
        <v>30</v>
      </c>
      <c r="M17">
        <f t="shared" ca="1" si="5"/>
        <v>30</v>
      </c>
      <c r="O17">
        <f t="shared" ca="1" si="6"/>
        <v>0</v>
      </c>
    </row>
    <row r="18" spans="1:15" x14ac:dyDescent="0.45">
      <c r="A18">
        <v>6</v>
      </c>
      <c r="B18">
        <f t="shared" ca="1" si="3"/>
        <v>3</v>
      </c>
      <c r="C18">
        <f t="shared" ca="1" si="2"/>
        <v>3</v>
      </c>
      <c r="D18">
        <f t="shared" ca="1" si="2"/>
        <v>3</v>
      </c>
      <c r="E18">
        <f t="shared" ca="1" si="2"/>
        <v>3</v>
      </c>
      <c r="F18">
        <f t="shared" ca="1" si="2"/>
        <v>3</v>
      </c>
      <c r="G18">
        <f t="shared" ca="1" si="2"/>
        <v>4</v>
      </c>
      <c r="H18">
        <f t="shared" ca="1" si="2"/>
        <v>4</v>
      </c>
      <c r="I18">
        <f t="shared" ca="1" si="2"/>
        <v>2</v>
      </c>
      <c r="J18">
        <f t="shared" ca="1" si="2"/>
        <v>2</v>
      </c>
      <c r="K18">
        <f t="shared" ca="1" si="2"/>
        <v>3</v>
      </c>
      <c r="L18">
        <f t="shared" ref="L18:L27" ca="1" si="7">SUM(B18:K18)</f>
        <v>30</v>
      </c>
      <c r="M18">
        <f t="shared" ca="1" si="5"/>
        <v>30</v>
      </c>
      <c r="O18">
        <f t="shared" ca="1" si="6"/>
        <v>0</v>
      </c>
    </row>
    <row r="19" spans="1:15" x14ac:dyDescent="0.45">
      <c r="A19">
        <v>7</v>
      </c>
      <c r="B19">
        <f t="shared" ca="1" si="3"/>
        <v>5</v>
      </c>
      <c r="C19">
        <f t="shared" ca="1" si="2"/>
        <v>3</v>
      </c>
      <c r="D19">
        <f t="shared" ca="1" si="2"/>
        <v>5</v>
      </c>
      <c r="E19">
        <f t="shared" ca="1" si="2"/>
        <v>1</v>
      </c>
      <c r="F19">
        <f t="shared" ca="1" si="2"/>
        <v>4</v>
      </c>
      <c r="G19">
        <f t="shared" ca="1" si="2"/>
        <v>3</v>
      </c>
      <c r="H19">
        <f t="shared" ca="1" si="2"/>
        <v>4</v>
      </c>
      <c r="I19">
        <f t="shared" ca="1" si="2"/>
        <v>2</v>
      </c>
      <c r="J19">
        <f t="shared" ca="1" si="2"/>
        <v>5</v>
      </c>
      <c r="K19">
        <f t="shared" ca="1" si="2"/>
        <v>3</v>
      </c>
      <c r="L19">
        <f t="shared" ca="1" si="7"/>
        <v>35</v>
      </c>
      <c r="M19">
        <f t="shared" ca="1" si="5"/>
        <v>35</v>
      </c>
      <c r="O19">
        <f t="shared" ca="1" si="6"/>
        <v>0</v>
      </c>
    </row>
    <row r="20" spans="1:15" x14ac:dyDescent="0.45">
      <c r="A20">
        <v>8</v>
      </c>
      <c r="B20">
        <f t="shared" ca="1" si="3"/>
        <v>4</v>
      </c>
      <c r="C20">
        <f t="shared" ca="1" si="2"/>
        <v>0</v>
      </c>
      <c r="D20">
        <f t="shared" ca="1" si="2"/>
        <v>5</v>
      </c>
      <c r="E20">
        <f t="shared" ca="1" si="2"/>
        <v>3</v>
      </c>
      <c r="F20">
        <f t="shared" ca="1" si="2"/>
        <v>2</v>
      </c>
      <c r="G20">
        <f t="shared" ca="1" si="2"/>
        <v>4</v>
      </c>
      <c r="H20">
        <f t="shared" ca="1" si="2"/>
        <v>0</v>
      </c>
      <c r="I20">
        <f t="shared" ca="1" si="2"/>
        <v>2</v>
      </c>
      <c r="J20">
        <f t="shared" ca="1" si="2"/>
        <v>3</v>
      </c>
      <c r="K20">
        <f t="shared" ca="1" si="2"/>
        <v>5</v>
      </c>
      <c r="L20">
        <f t="shared" ca="1" si="7"/>
        <v>28</v>
      </c>
      <c r="M20">
        <f t="shared" ca="1" si="5"/>
        <v>28</v>
      </c>
      <c r="O20">
        <f t="shared" ca="1" si="6"/>
        <v>0</v>
      </c>
    </row>
    <row r="21" spans="1:15" x14ac:dyDescent="0.45">
      <c r="A21">
        <v>9</v>
      </c>
      <c r="B21">
        <f t="shared" ca="1" si="3"/>
        <v>3</v>
      </c>
      <c r="C21">
        <f t="shared" ca="1" si="2"/>
        <v>5</v>
      </c>
      <c r="D21">
        <f t="shared" ca="1" si="2"/>
        <v>2</v>
      </c>
      <c r="E21">
        <f t="shared" ca="1" si="2"/>
        <v>4</v>
      </c>
      <c r="F21">
        <f t="shared" ca="1" si="2"/>
        <v>3</v>
      </c>
      <c r="G21">
        <f t="shared" ca="1" si="2"/>
        <v>5</v>
      </c>
      <c r="H21">
        <f t="shared" ca="1" si="2"/>
        <v>3</v>
      </c>
      <c r="I21">
        <f t="shared" ca="1" si="2"/>
        <v>2</v>
      </c>
      <c r="J21">
        <f t="shared" ca="1" si="2"/>
        <v>3</v>
      </c>
      <c r="K21">
        <f t="shared" ca="1" si="2"/>
        <v>4</v>
      </c>
      <c r="L21">
        <f t="shared" ca="1" si="7"/>
        <v>34</v>
      </c>
      <c r="M21">
        <f t="shared" ca="1" si="5"/>
        <v>34</v>
      </c>
      <c r="O21">
        <f t="shared" ca="1" si="6"/>
        <v>0</v>
      </c>
    </row>
    <row r="22" spans="1:15" x14ac:dyDescent="0.45">
      <c r="A22">
        <v>10</v>
      </c>
      <c r="B22">
        <f t="shared" ca="1" si="3"/>
        <v>4</v>
      </c>
      <c r="C22">
        <f t="shared" ca="1" si="2"/>
        <v>5</v>
      </c>
      <c r="D22">
        <f t="shared" ca="1" si="2"/>
        <v>3</v>
      </c>
      <c r="E22">
        <f t="shared" ca="1" si="2"/>
        <v>4</v>
      </c>
      <c r="F22">
        <f t="shared" ca="1" si="2"/>
        <v>3</v>
      </c>
      <c r="G22">
        <f t="shared" ca="1" si="2"/>
        <v>3</v>
      </c>
      <c r="H22">
        <f t="shared" ca="1" si="2"/>
        <v>3</v>
      </c>
      <c r="I22">
        <f t="shared" ca="1" si="2"/>
        <v>3</v>
      </c>
      <c r="J22">
        <f t="shared" ca="1" si="2"/>
        <v>5</v>
      </c>
      <c r="K22">
        <f t="shared" ca="1" si="2"/>
        <v>4</v>
      </c>
      <c r="L22">
        <f t="shared" ca="1" si="7"/>
        <v>37</v>
      </c>
      <c r="M22">
        <f t="shared" ca="1" si="5"/>
        <v>37</v>
      </c>
      <c r="O22">
        <f t="shared" ca="1" si="6"/>
        <v>0</v>
      </c>
    </row>
    <row r="23" spans="1:15" x14ac:dyDescent="0.45">
      <c r="A23">
        <v>11</v>
      </c>
      <c r="B23">
        <f t="shared" ca="1" si="3"/>
        <v>4</v>
      </c>
      <c r="C23">
        <f t="shared" ca="1" si="2"/>
        <v>5</v>
      </c>
      <c r="D23">
        <f t="shared" ca="1" si="2"/>
        <v>2</v>
      </c>
      <c r="E23">
        <f t="shared" ca="1" si="2"/>
        <v>3</v>
      </c>
      <c r="F23">
        <f t="shared" ca="1" si="2"/>
        <v>1</v>
      </c>
      <c r="G23">
        <f t="shared" ca="1" si="2"/>
        <v>4</v>
      </c>
      <c r="H23">
        <f t="shared" ca="1" si="2"/>
        <v>4</v>
      </c>
      <c r="I23">
        <f t="shared" ca="1" si="2"/>
        <v>3</v>
      </c>
      <c r="J23">
        <f t="shared" ca="1" si="2"/>
        <v>4</v>
      </c>
      <c r="K23">
        <f t="shared" ca="1" si="2"/>
        <v>5</v>
      </c>
      <c r="L23">
        <f t="shared" ca="1" si="7"/>
        <v>35</v>
      </c>
      <c r="M23">
        <f t="shared" ca="1" si="5"/>
        <v>35</v>
      </c>
      <c r="O23">
        <f t="shared" ca="1" si="6"/>
        <v>0</v>
      </c>
    </row>
    <row r="24" spans="1:15" x14ac:dyDescent="0.45">
      <c r="A24">
        <v>12</v>
      </c>
      <c r="B24">
        <f t="shared" ca="1" si="3"/>
        <v>1</v>
      </c>
      <c r="C24">
        <f t="shared" ca="1" si="2"/>
        <v>1</v>
      </c>
      <c r="D24">
        <f t="shared" ca="1" si="2"/>
        <v>5</v>
      </c>
      <c r="E24">
        <f t="shared" ca="1" si="2"/>
        <v>1</v>
      </c>
      <c r="F24">
        <f t="shared" ca="1" si="2"/>
        <v>0</v>
      </c>
      <c r="G24">
        <f t="shared" ca="1" si="2"/>
        <v>3</v>
      </c>
      <c r="H24">
        <f t="shared" ca="1" si="2"/>
        <v>3</v>
      </c>
      <c r="I24">
        <f t="shared" ca="1" si="2"/>
        <v>3</v>
      </c>
      <c r="J24">
        <f t="shared" ca="1" si="2"/>
        <v>2</v>
      </c>
      <c r="K24">
        <f t="shared" ca="1" si="2"/>
        <v>5</v>
      </c>
      <c r="L24">
        <f t="shared" ca="1" si="7"/>
        <v>24</v>
      </c>
      <c r="M24">
        <f t="shared" ca="1" si="5"/>
        <v>24</v>
      </c>
      <c r="O24">
        <f t="shared" ca="1" si="6"/>
        <v>0</v>
      </c>
    </row>
    <row r="25" spans="1:15" x14ac:dyDescent="0.45">
      <c r="A25">
        <v>13</v>
      </c>
      <c r="B25">
        <f t="shared" ca="1" si="3"/>
        <v>2</v>
      </c>
      <c r="C25">
        <f t="shared" ca="1" si="2"/>
        <v>1</v>
      </c>
      <c r="D25">
        <f t="shared" ca="1" si="2"/>
        <v>2</v>
      </c>
      <c r="E25">
        <f t="shared" ca="1" si="2"/>
        <v>2</v>
      </c>
      <c r="F25">
        <f t="shared" ca="1" si="2"/>
        <v>3</v>
      </c>
      <c r="G25">
        <f t="shared" ca="1" si="2"/>
        <v>2</v>
      </c>
      <c r="H25">
        <f t="shared" ca="1" si="2"/>
        <v>2</v>
      </c>
      <c r="I25">
        <f t="shared" ca="1" si="2"/>
        <v>2</v>
      </c>
      <c r="J25">
        <f t="shared" ca="1" si="2"/>
        <v>3</v>
      </c>
      <c r="K25">
        <f t="shared" ca="1" si="2"/>
        <v>2</v>
      </c>
      <c r="L25">
        <f t="shared" ca="1" si="7"/>
        <v>21</v>
      </c>
      <c r="M25">
        <f t="shared" ca="1" si="5"/>
        <v>21</v>
      </c>
      <c r="O25">
        <f t="shared" ca="1" si="6"/>
        <v>0</v>
      </c>
    </row>
    <row r="26" spans="1:15" x14ac:dyDescent="0.45">
      <c r="A26">
        <v>14</v>
      </c>
      <c r="B26">
        <f t="shared" ca="1" si="3"/>
        <v>5</v>
      </c>
      <c r="C26">
        <f t="shared" ca="1" si="2"/>
        <v>2</v>
      </c>
      <c r="D26">
        <f t="shared" ca="1" si="2"/>
        <v>0</v>
      </c>
      <c r="E26">
        <f t="shared" ca="1" si="2"/>
        <v>3</v>
      </c>
      <c r="F26">
        <f t="shared" ca="1" si="2"/>
        <v>3</v>
      </c>
      <c r="G26">
        <f t="shared" ca="1" si="2"/>
        <v>5</v>
      </c>
      <c r="H26">
        <f t="shared" ca="1" si="2"/>
        <v>2</v>
      </c>
      <c r="I26">
        <f t="shared" ca="1" si="2"/>
        <v>3</v>
      </c>
      <c r="J26">
        <f t="shared" ca="1" si="2"/>
        <v>5</v>
      </c>
      <c r="K26">
        <f t="shared" ca="1" si="2"/>
        <v>4</v>
      </c>
      <c r="L26">
        <f t="shared" ca="1" si="7"/>
        <v>32</v>
      </c>
      <c r="M26">
        <f t="shared" ca="1" si="5"/>
        <v>32</v>
      </c>
      <c r="O26">
        <f t="shared" ca="1" si="6"/>
        <v>0</v>
      </c>
    </row>
    <row r="27" spans="1:15" x14ac:dyDescent="0.45">
      <c r="A27">
        <v>15</v>
      </c>
      <c r="B27">
        <f t="shared" ca="1" si="3"/>
        <v>2</v>
      </c>
      <c r="C27">
        <f t="shared" ca="1" si="2"/>
        <v>2</v>
      </c>
      <c r="D27">
        <f t="shared" ca="1" si="2"/>
        <v>3</v>
      </c>
      <c r="E27">
        <f t="shared" ca="1" si="2"/>
        <v>5</v>
      </c>
      <c r="F27">
        <f t="shared" ca="1" si="2"/>
        <v>2</v>
      </c>
      <c r="G27">
        <f t="shared" ca="1" si="2"/>
        <v>3</v>
      </c>
      <c r="H27">
        <f t="shared" ca="1" si="2"/>
        <v>5</v>
      </c>
      <c r="I27">
        <f t="shared" ca="1" si="2"/>
        <v>2</v>
      </c>
      <c r="J27">
        <f t="shared" ca="1" si="2"/>
        <v>3</v>
      </c>
      <c r="K27">
        <f t="shared" ca="1" si="2"/>
        <v>2</v>
      </c>
      <c r="L27">
        <f t="shared" ca="1" si="7"/>
        <v>29</v>
      </c>
      <c r="M27">
        <f t="shared" ca="1" si="5"/>
        <v>29</v>
      </c>
      <c r="O27">
        <f t="shared" ca="1" si="6"/>
        <v>0</v>
      </c>
    </row>
    <row r="28" spans="1:15" x14ac:dyDescent="0.45">
      <c r="A28">
        <v>16</v>
      </c>
      <c r="B28">
        <f t="shared" ca="1" si="3"/>
        <v>3</v>
      </c>
      <c r="C28">
        <f t="shared" ca="1" si="2"/>
        <v>3</v>
      </c>
      <c r="D28">
        <f t="shared" ca="1" si="2"/>
        <v>3</v>
      </c>
      <c r="E28">
        <f t="shared" ca="1" si="2"/>
        <v>2</v>
      </c>
      <c r="F28">
        <f t="shared" ca="1" si="2"/>
        <v>5</v>
      </c>
      <c r="G28">
        <f t="shared" ca="1" si="2"/>
        <v>2</v>
      </c>
      <c r="H28">
        <f t="shared" ca="1" si="2"/>
        <v>3</v>
      </c>
      <c r="I28">
        <f t="shared" ca="1" si="2"/>
        <v>3</v>
      </c>
      <c r="J28">
        <f t="shared" ca="1" si="2"/>
        <v>5</v>
      </c>
      <c r="K28">
        <f t="shared" ca="1" si="2"/>
        <v>0</v>
      </c>
      <c r="L28">
        <f t="shared" ref="L28:L34" ca="1" si="8">SUM(B28:K28)</f>
        <v>29</v>
      </c>
      <c r="M28">
        <f t="shared" ca="1" si="5"/>
        <v>29</v>
      </c>
      <c r="O28">
        <f t="shared" ca="1" si="6"/>
        <v>0</v>
      </c>
    </row>
    <row r="29" spans="1:15" x14ac:dyDescent="0.45">
      <c r="A29">
        <v>17</v>
      </c>
      <c r="B29">
        <f t="shared" ca="1" si="3"/>
        <v>1</v>
      </c>
      <c r="C29">
        <f t="shared" ca="1" si="3"/>
        <v>2</v>
      </c>
      <c r="D29">
        <f t="shared" ca="1" si="3"/>
        <v>4</v>
      </c>
      <c r="E29">
        <f t="shared" ca="1" si="3"/>
        <v>4</v>
      </c>
      <c r="F29">
        <f t="shared" ca="1" si="3"/>
        <v>5</v>
      </c>
      <c r="G29">
        <f t="shared" ca="1" si="3"/>
        <v>3</v>
      </c>
      <c r="H29">
        <f t="shared" ca="1" si="3"/>
        <v>3</v>
      </c>
      <c r="I29">
        <f t="shared" ca="1" si="3"/>
        <v>5</v>
      </c>
      <c r="J29">
        <f t="shared" ca="1" si="3"/>
        <v>4</v>
      </c>
      <c r="K29">
        <f t="shared" ca="1" si="3"/>
        <v>4</v>
      </c>
      <c r="L29">
        <f t="shared" ca="1" si="8"/>
        <v>35</v>
      </c>
      <c r="M29">
        <f t="shared" ca="1" si="5"/>
        <v>35</v>
      </c>
      <c r="O29">
        <f t="shared" ca="1" si="6"/>
        <v>0</v>
      </c>
    </row>
    <row r="30" spans="1:15" x14ac:dyDescent="0.45">
      <c r="A30">
        <v>18</v>
      </c>
      <c r="B30">
        <f t="shared" ref="B30:K45" ca="1" si="9">VLOOKUP(RAND(),$D$4:$E$9,2,1)</f>
        <v>3</v>
      </c>
      <c r="C30">
        <f t="shared" ca="1" si="9"/>
        <v>3</v>
      </c>
      <c r="D30">
        <f t="shared" ca="1" si="9"/>
        <v>2</v>
      </c>
      <c r="E30">
        <f t="shared" ca="1" si="9"/>
        <v>3</v>
      </c>
      <c r="F30">
        <f t="shared" ca="1" si="9"/>
        <v>3</v>
      </c>
      <c r="G30">
        <f t="shared" ca="1" si="9"/>
        <v>2</v>
      </c>
      <c r="H30">
        <f t="shared" ca="1" si="9"/>
        <v>3</v>
      </c>
      <c r="I30">
        <f t="shared" ca="1" si="9"/>
        <v>1</v>
      </c>
      <c r="J30">
        <f t="shared" ca="1" si="9"/>
        <v>4</v>
      </c>
      <c r="K30">
        <f t="shared" ca="1" si="9"/>
        <v>4</v>
      </c>
      <c r="L30">
        <f t="shared" ca="1" si="8"/>
        <v>28</v>
      </c>
      <c r="M30">
        <f t="shared" ca="1" si="5"/>
        <v>28</v>
      </c>
      <c r="O30">
        <f t="shared" ca="1" si="6"/>
        <v>0</v>
      </c>
    </row>
    <row r="31" spans="1:15" x14ac:dyDescent="0.45">
      <c r="A31">
        <v>19</v>
      </c>
      <c r="B31">
        <f t="shared" ca="1" si="9"/>
        <v>3</v>
      </c>
      <c r="C31">
        <f t="shared" ca="1" si="9"/>
        <v>2</v>
      </c>
      <c r="D31">
        <f t="shared" ca="1" si="9"/>
        <v>3</v>
      </c>
      <c r="E31">
        <f t="shared" ca="1" si="9"/>
        <v>3</v>
      </c>
      <c r="F31">
        <f t="shared" ca="1" si="9"/>
        <v>1</v>
      </c>
      <c r="G31">
        <f t="shared" ca="1" si="9"/>
        <v>0</v>
      </c>
      <c r="H31">
        <f t="shared" ca="1" si="9"/>
        <v>2</v>
      </c>
      <c r="I31">
        <f t="shared" ca="1" si="9"/>
        <v>1</v>
      </c>
      <c r="J31">
        <f t="shared" ca="1" si="9"/>
        <v>3</v>
      </c>
      <c r="K31">
        <f t="shared" ca="1" si="9"/>
        <v>3</v>
      </c>
      <c r="L31">
        <f t="shared" ca="1" si="8"/>
        <v>21</v>
      </c>
      <c r="M31">
        <f t="shared" ca="1" si="5"/>
        <v>21</v>
      </c>
      <c r="O31">
        <f t="shared" ca="1" si="6"/>
        <v>0</v>
      </c>
    </row>
    <row r="32" spans="1:15" x14ac:dyDescent="0.45">
      <c r="A32">
        <v>20</v>
      </c>
      <c r="B32">
        <f t="shared" ca="1" si="9"/>
        <v>3</v>
      </c>
      <c r="C32">
        <f t="shared" ca="1" si="9"/>
        <v>0</v>
      </c>
      <c r="D32">
        <f t="shared" ca="1" si="9"/>
        <v>3</v>
      </c>
      <c r="E32">
        <f t="shared" ca="1" si="9"/>
        <v>1</v>
      </c>
      <c r="F32">
        <f t="shared" ca="1" si="9"/>
        <v>5</v>
      </c>
      <c r="G32">
        <f t="shared" ca="1" si="9"/>
        <v>3</v>
      </c>
      <c r="H32">
        <f t="shared" ca="1" si="9"/>
        <v>3</v>
      </c>
      <c r="I32">
        <f t="shared" ca="1" si="9"/>
        <v>5</v>
      </c>
      <c r="J32">
        <f t="shared" ca="1" si="9"/>
        <v>5</v>
      </c>
      <c r="K32">
        <f t="shared" ca="1" si="9"/>
        <v>2</v>
      </c>
      <c r="L32">
        <f t="shared" ca="1" si="8"/>
        <v>30</v>
      </c>
      <c r="M32">
        <f t="shared" ca="1" si="5"/>
        <v>30</v>
      </c>
      <c r="O32">
        <f t="shared" ca="1" si="6"/>
        <v>0</v>
      </c>
    </row>
    <row r="33" spans="1:15" x14ac:dyDescent="0.45">
      <c r="A33">
        <v>21</v>
      </c>
      <c r="B33">
        <f t="shared" ca="1" si="9"/>
        <v>4</v>
      </c>
      <c r="C33">
        <f t="shared" ca="1" si="9"/>
        <v>5</v>
      </c>
      <c r="D33">
        <f t="shared" ca="1" si="9"/>
        <v>2</v>
      </c>
      <c r="E33">
        <f t="shared" ca="1" si="9"/>
        <v>2</v>
      </c>
      <c r="F33">
        <f t="shared" ca="1" si="9"/>
        <v>1</v>
      </c>
      <c r="G33">
        <f t="shared" ca="1" si="9"/>
        <v>5</v>
      </c>
      <c r="H33">
        <f t="shared" ca="1" si="9"/>
        <v>4</v>
      </c>
      <c r="I33">
        <f t="shared" ca="1" si="9"/>
        <v>0</v>
      </c>
      <c r="J33">
        <f t="shared" ca="1" si="9"/>
        <v>4</v>
      </c>
      <c r="K33">
        <f t="shared" ca="1" si="9"/>
        <v>2</v>
      </c>
      <c r="L33">
        <f t="shared" ca="1" si="8"/>
        <v>29</v>
      </c>
      <c r="M33">
        <f t="shared" ca="1" si="5"/>
        <v>29</v>
      </c>
      <c r="O33">
        <f t="shared" ca="1" si="6"/>
        <v>0</v>
      </c>
    </row>
    <row r="34" spans="1:15" x14ac:dyDescent="0.45">
      <c r="A34">
        <v>22</v>
      </c>
      <c r="B34">
        <f t="shared" ca="1" si="9"/>
        <v>4</v>
      </c>
      <c r="C34">
        <f t="shared" ca="1" si="9"/>
        <v>3</v>
      </c>
      <c r="D34">
        <f t="shared" ca="1" si="9"/>
        <v>5</v>
      </c>
      <c r="E34">
        <f t="shared" ca="1" si="9"/>
        <v>2</v>
      </c>
      <c r="F34">
        <f t="shared" ca="1" si="9"/>
        <v>2</v>
      </c>
      <c r="G34">
        <f t="shared" ca="1" si="9"/>
        <v>1</v>
      </c>
      <c r="H34">
        <f t="shared" ca="1" si="9"/>
        <v>3</v>
      </c>
      <c r="I34">
        <f t="shared" ca="1" si="9"/>
        <v>3</v>
      </c>
      <c r="J34">
        <f t="shared" ca="1" si="9"/>
        <v>5</v>
      </c>
      <c r="K34">
        <f t="shared" ca="1" si="9"/>
        <v>3</v>
      </c>
      <c r="L34">
        <f t="shared" ca="1" si="8"/>
        <v>31</v>
      </c>
      <c r="M34">
        <f t="shared" ca="1" si="5"/>
        <v>31</v>
      </c>
      <c r="O34">
        <f t="shared" ca="1" si="6"/>
        <v>0</v>
      </c>
    </row>
    <row r="35" spans="1:15" x14ac:dyDescent="0.45">
      <c r="A35">
        <v>23</v>
      </c>
      <c r="B35">
        <f ca="1">VLOOKUP(RAND(),$D$4:$E$9,2,1)</f>
        <v>2</v>
      </c>
      <c r="C35">
        <f t="shared" ca="1" si="9"/>
        <v>3</v>
      </c>
      <c r="D35">
        <f t="shared" ca="1" si="9"/>
        <v>3</v>
      </c>
      <c r="E35">
        <f t="shared" ca="1" si="9"/>
        <v>3</v>
      </c>
      <c r="F35">
        <f t="shared" ca="1" si="9"/>
        <v>5</v>
      </c>
      <c r="G35">
        <f t="shared" ca="1" si="9"/>
        <v>1</v>
      </c>
      <c r="H35">
        <f t="shared" ca="1" si="9"/>
        <v>3</v>
      </c>
      <c r="I35">
        <f t="shared" ca="1" si="9"/>
        <v>3</v>
      </c>
      <c r="J35">
        <f t="shared" ca="1" si="9"/>
        <v>3</v>
      </c>
      <c r="K35">
        <f t="shared" ca="1" si="9"/>
        <v>2</v>
      </c>
      <c r="L35">
        <f ca="1">SUM(B35:K35)</f>
        <v>28</v>
      </c>
      <c r="M35">
        <f ca="1">MIN(L35,$G$4)</f>
        <v>28</v>
      </c>
      <c r="O35">
        <f t="shared" ca="1" si="6"/>
        <v>0</v>
      </c>
    </row>
    <row r="36" spans="1:15" x14ac:dyDescent="0.45">
      <c r="A36">
        <v>24</v>
      </c>
      <c r="B36">
        <f t="shared" ref="B36:K51" ca="1" si="10">VLOOKUP(RAND(),$D$4:$E$9,2,1)</f>
        <v>2</v>
      </c>
      <c r="C36">
        <f t="shared" ca="1" si="9"/>
        <v>3</v>
      </c>
      <c r="D36">
        <f t="shared" ca="1" si="9"/>
        <v>3</v>
      </c>
      <c r="E36">
        <f t="shared" ca="1" si="9"/>
        <v>1</v>
      </c>
      <c r="F36">
        <f t="shared" ca="1" si="9"/>
        <v>3</v>
      </c>
      <c r="G36">
        <f t="shared" ca="1" si="9"/>
        <v>3</v>
      </c>
      <c r="H36">
        <f t="shared" ca="1" si="9"/>
        <v>2</v>
      </c>
      <c r="I36">
        <f t="shared" ca="1" si="9"/>
        <v>1</v>
      </c>
      <c r="J36">
        <f t="shared" ca="1" si="9"/>
        <v>5</v>
      </c>
      <c r="K36">
        <f t="shared" ca="1" si="9"/>
        <v>2</v>
      </c>
      <c r="L36">
        <f t="shared" ref="L36:L52" ca="1" si="11">SUM(B36:K36)</f>
        <v>25</v>
      </c>
      <c r="M36">
        <f t="shared" ca="1" si="5"/>
        <v>25</v>
      </c>
      <c r="O36">
        <f t="shared" ca="1" si="6"/>
        <v>0</v>
      </c>
    </row>
    <row r="37" spans="1:15" x14ac:dyDescent="0.45">
      <c r="A37">
        <v>25</v>
      </c>
      <c r="B37">
        <f t="shared" ca="1" si="10"/>
        <v>1</v>
      </c>
      <c r="C37">
        <f t="shared" ca="1" si="9"/>
        <v>3</v>
      </c>
      <c r="D37">
        <f t="shared" ca="1" si="9"/>
        <v>3</v>
      </c>
      <c r="E37">
        <f t="shared" ca="1" si="9"/>
        <v>1</v>
      </c>
      <c r="F37">
        <f t="shared" ca="1" si="9"/>
        <v>0</v>
      </c>
      <c r="G37">
        <f t="shared" ca="1" si="9"/>
        <v>5</v>
      </c>
      <c r="H37">
        <f t="shared" ca="1" si="9"/>
        <v>5</v>
      </c>
      <c r="I37">
        <f t="shared" ca="1" si="9"/>
        <v>3</v>
      </c>
      <c r="J37">
        <f t="shared" ca="1" si="9"/>
        <v>3</v>
      </c>
      <c r="K37">
        <f t="shared" ca="1" si="9"/>
        <v>5</v>
      </c>
      <c r="L37">
        <f t="shared" ca="1" si="11"/>
        <v>29</v>
      </c>
      <c r="M37">
        <f t="shared" ca="1" si="5"/>
        <v>29</v>
      </c>
      <c r="O37">
        <f t="shared" ca="1" si="6"/>
        <v>0</v>
      </c>
    </row>
    <row r="38" spans="1:15" x14ac:dyDescent="0.45">
      <c r="A38">
        <v>26</v>
      </c>
      <c r="B38">
        <f t="shared" ca="1" si="10"/>
        <v>3</v>
      </c>
      <c r="C38">
        <f t="shared" ca="1" si="9"/>
        <v>2</v>
      </c>
      <c r="D38">
        <f t="shared" ca="1" si="9"/>
        <v>4</v>
      </c>
      <c r="E38">
        <f t="shared" ca="1" si="9"/>
        <v>3</v>
      </c>
      <c r="F38">
        <f t="shared" ca="1" si="9"/>
        <v>5</v>
      </c>
      <c r="G38">
        <f t="shared" ca="1" si="9"/>
        <v>0</v>
      </c>
      <c r="H38">
        <f t="shared" ca="1" si="9"/>
        <v>1</v>
      </c>
      <c r="I38">
        <f t="shared" ca="1" si="9"/>
        <v>3</v>
      </c>
      <c r="J38">
        <f t="shared" ca="1" si="9"/>
        <v>5</v>
      </c>
      <c r="K38">
        <f t="shared" ca="1" si="9"/>
        <v>2</v>
      </c>
      <c r="L38">
        <f t="shared" ca="1" si="11"/>
        <v>28</v>
      </c>
      <c r="M38">
        <f t="shared" ca="1" si="5"/>
        <v>28</v>
      </c>
      <c r="O38">
        <f t="shared" ca="1" si="6"/>
        <v>0</v>
      </c>
    </row>
    <row r="39" spans="1:15" x14ac:dyDescent="0.45">
      <c r="A39">
        <v>27</v>
      </c>
      <c r="B39">
        <f t="shared" ca="1" si="10"/>
        <v>1</v>
      </c>
      <c r="C39">
        <f t="shared" ca="1" si="9"/>
        <v>1</v>
      </c>
      <c r="D39">
        <f t="shared" ca="1" si="9"/>
        <v>4</v>
      </c>
      <c r="E39">
        <f t="shared" ca="1" si="9"/>
        <v>1</v>
      </c>
      <c r="F39">
        <f t="shared" ca="1" si="9"/>
        <v>4</v>
      </c>
      <c r="G39">
        <f t="shared" ca="1" si="9"/>
        <v>3</v>
      </c>
      <c r="H39">
        <f t="shared" ca="1" si="9"/>
        <v>3</v>
      </c>
      <c r="I39">
        <f t="shared" ca="1" si="9"/>
        <v>3</v>
      </c>
      <c r="J39">
        <f t="shared" ca="1" si="9"/>
        <v>2</v>
      </c>
      <c r="K39">
        <f t="shared" ca="1" si="9"/>
        <v>1</v>
      </c>
      <c r="L39">
        <f t="shared" ca="1" si="11"/>
        <v>23</v>
      </c>
      <c r="M39">
        <f t="shared" ca="1" si="5"/>
        <v>23</v>
      </c>
      <c r="O39">
        <f t="shared" ca="1" si="6"/>
        <v>0</v>
      </c>
    </row>
    <row r="40" spans="1:15" x14ac:dyDescent="0.45">
      <c r="A40">
        <v>28</v>
      </c>
      <c r="B40">
        <f t="shared" ca="1" si="10"/>
        <v>2</v>
      </c>
      <c r="C40">
        <f t="shared" ca="1" si="9"/>
        <v>3</v>
      </c>
      <c r="D40">
        <f t="shared" ca="1" si="9"/>
        <v>4</v>
      </c>
      <c r="E40">
        <f t="shared" ca="1" si="9"/>
        <v>2</v>
      </c>
      <c r="F40">
        <f t="shared" ca="1" si="9"/>
        <v>2</v>
      </c>
      <c r="G40">
        <f t="shared" ca="1" si="9"/>
        <v>3</v>
      </c>
      <c r="H40">
        <f t="shared" ca="1" si="9"/>
        <v>5</v>
      </c>
      <c r="I40">
        <f t="shared" ca="1" si="9"/>
        <v>4</v>
      </c>
      <c r="J40">
        <f t="shared" ca="1" si="9"/>
        <v>1</v>
      </c>
      <c r="K40">
        <f t="shared" ca="1" si="9"/>
        <v>4</v>
      </c>
      <c r="L40">
        <f t="shared" ca="1" si="11"/>
        <v>30</v>
      </c>
      <c r="M40">
        <f t="shared" ca="1" si="5"/>
        <v>30</v>
      </c>
      <c r="O40">
        <f t="shared" ca="1" si="6"/>
        <v>0</v>
      </c>
    </row>
    <row r="41" spans="1:15" x14ac:dyDescent="0.45">
      <c r="A41">
        <v>29</v>
      </c>
      <c r="B41">
        <f t="shared" ca="1" si="10"/>
        <v>2</v>
      </c>
      <c r="C41">
        <f t="shared" ca="1" si="9"/>
        <v>4</v>
      </c>
      <c r="D41">
        <f t="shared" ca="1" si="9"/>
        <v>5</v>
      </c>
      <c r="E41">
        <f t="shared" ca="1" si="9"/>
        <v>3</v>
      </c>
      <c r="F41">
        <f t="shared" ca="1" si="9"/>
        <v>0</v>
      </c>
      <c r="G41">
        <f t="shared" ca="1" si="9"/>
        <v>2</v>
      </c>
      <c r="H41">
        <f t="shared" ca="1" si="9"/>
        <v>2</v>
      </c>
      <c r="I41">
        <f t="shared" ca="1" si="9"/>
        <v>4</v>
      </c>
      <c r="J41">
        <f t="shared" ca="1" si="9"/>
        <v>3</v>
      </c>
      <c r="K41">
        <f t="shared" ca="1" si="9"/>
        <v>2</v>
      </c>
      <c r="L41">
        <f t="shared" ca="1" si="11"/>
        <v>27</v>
      </c>
      <c r="M41">
        <f t="shared" ca="1" si="5"/>
        <v>27</v>
      </c>
      <c r="O41">
        <f t="shared" ca="1" si="6"/>
        <v>0</v>
      </c>
    </row>
    <row r="42" spans="1:15" x14ac:dyDescent="0.45">
      <c r="A42">
        <v>30</v>
      </c>
      <c r="B42">
        <f t="shared" ca="1" si="10"/>
        <v>4</v>
      </c>
      <c r="C42">
        <f t="shared" ca="1" si="9"/>
        <v>3</v>
      </c>
      <c r="D42">
        <f t="shared" ca="1" si="9"/>
        <v>5</v>
      </c>
      <c r="E42">
        <f t="shared" ca="1" si="9"/>
        <v>5</v>
      </c>
      <c r="F42">
        <f t="shared" ca="1" si="9"/>
        <v>2</v>
      </c>
      <c r="G42">
        <f t="shared" ca="1" si="9"/>
        <v>3</v>
      </c>
      <c r="H42">
        <f t="shared" ca="1" si="9"/>
        <v>4</v>
      </c>
      <c r="I42">
        <f t="shared" ca="1" si="9"/>
        <v>5</v>
      </c>
      <c r="J42">
        <f t="shared" ca="1" si="9"/>
        <v>2</v>
      </c>
      <c r="K42">
        <f t="shared" ca="1" si="9"/>
        <v>3</v>
      </c>
      <c r="L42">
        <f t="shared" ca="1" si="11"/>
        <v>36</v>
      </c>
      <c r="M42">
        <f t="shared" ca="1" si="5"/>
        <v>36</v>
      </c>
      <c r="O42">
        <f t="shared" ca="1" si="6"/>
        <v>0</v>
      </c>
    </row>
    <row r="43" spans="1:15" x14ac:dyDescent="0.45">
      <c r="A43">
        <v>31</v>
      </c>
      <c r="B43">
        <f t="shared" ca="1" si="10"/>
        <v>2</v>
      </c>
      <c r="C43">
        <f t="shared" ca="1" si="9"/>
        <v>2</v>
      </c>
      <c r="D43">
        <f t="shared" ca="1" si="9"/>
        <v>2</v>
      </c>
      <c r="E43">
        <f t="shared" ca="1" si="9"/>
        <v>2</v>
      </c>
      <c r="F43">
        <f t="shared" ca="1" si="9"/>
        <v>4</v>
      </c>
      <c r="G43">
        <f t="shared" ca="1" si="9"/>
        <v>3</v>
      </c>
      <c r="H43">
        <f t="shared" ca="1" si="9"/>
        <v>0</v>
      </c>
      <c r="I43">
        <f t="shared" ca="1" si="9"/>
        <v>3</v>
      </c>
      <c r="J43">
        <f t="shared" ca="1" si="9"/>
        <v>1</v>
      </c>
      <c r="K43">
        <f t="shared" ca="1" si="9"/>
        <v>0</v>
      </c>
      <c r="L43">
        <f t="shared" ca="1" si="11"/>
        <v>19</v>
      </c>
      <c r="M43">
        <f t="shared" ca="1" si="5"/>
        <v>19</v>
      </c>
      <c r="O43">
        <f t="shared" ca="1" si="6"/>
        <v>0</v>
      </c>
    </row>
    <row r="44" spans="1:15" x14ac:dyDescent="0.45">
      <c r="A44">
        <v>32</v>
      </c>
      <c r="B44">
        <f t="shared" ca="1" si="10"/>
        <v>1</v>
      </c>
      <c r="C44">
        <f t="shared" ca="1" si="9"/>
        <v>3</v>
      </c>
      <c r="D44">
        <f t="shared" ca="1" si="9"/>
        <v>5</v>
      </c>
      <c r="E44">
        <f t="shared" ca="1" si="9"/>
        <v>4</v>
      </c>
      <c r="F44">
        <f t="shared" ca="1" si="9"/>
        <v>2</v>
      </c>
      <c r="G44">
        <f t="shared" ca="1" si="9"/>
        <v>3</v>
      </c>
      <c r="H44">
        <f t="shared" ca="1" si="9"/>
        <v>0</v>
      </c>
      <c r="I44">
        <f t="shared" ca="1" si="9"/>
        <v>4</v>
      </c>
      <c r="J44">
        <f t="shared" ca="1" si="9"/>
        <v>5</v>
      </c>
      <c r="K44">
        <f t="shared" ca="1" si="9"/>
        <v>4</v>
      </c>
      <c r="L44">
        <f t="shared" ca="1" si="11"/>
        <v>31</v>
      </c>
      <c r="M44">
        <f t="shared" ca="1" si="5"/>
        <v>31</v>
      </c>
      <c r="O44">
        <f t="shared" ca="1" si="6"/>
        <v>0</v>
      </c>
    </row>
    <row r="45" spans="1:15" x14ac:dyDescent="0.45">
      <c r="A45">
        <v>33</v>
      </c>
      <c r="B45">
        <f t="shared" ca="1" si="10"/>
        <v>2</v>
      </c>
      <c r="C45">
        <f t="shared" ca="1" si="9"/>
        <v>3</v>
      </c>
      <c r="D45">
        <f t="shared" ca="1" si="9"/>
        <v>3</v>
      </c>
      <c r="E45">
        <f t="shared" ca="1" si="9"/>
        <v>2</v>
      </c>
      <c r="F45">
        <f t="shared" ca="1" si="9"/>
        <v>0</v>
      </c>
      <c r="G45">
        <f t="shared" ca="1" si="9"/>
        <v>3</v>
      </c>
      <c r="H45">
        <f t="shared" ca="1" si="9"/>
        <v>1</v>
      </c>
      <c r="I45">
        <f t="shared" ca="1" si="9"/>
        <v>3</v>
      </c>
      <c r="J45">
        <f t="shared" ca="1" si="9"/>
        <v>4</v>
      </c>
      <c r="K45">
        <f t="shared" ca="1" si="9"/>
        <v>5</v>
      </c>
      <c r="L45">
        <f t="shared" ca="1" si="11"/>
        <v>26</v>
      </c>
      <c r="M45">
        <f t="shared" ca="1" si="5"/>
        <v>26</v>
      </c>
      <c r="O45">
        <f t="shared" ca="1" si="6"/>
        <v>0</v>
      </c>
    </row>
    <row r="46" spans="1:15" x14ac:dyDescent="0.45">
      <c r="A46">
        <v>34</v>
      </c>
      <c r="B46">
        <f t="shared" ca="1" si="10"/>
        <v>5</v>
      </c>
      <c r="C46">
        <f t="shared" ca="1" si="10"/>
        <v>2</v>
      </c>
      <c r="D46">
        <f t="shared" ca="1" si="10"/>
        <v>4</v>
      </c>
      <c r="E46">
        <f t="shared" ca="1" si="10"/>
        <v>3</v>
      </c>
      <c r="F46">
        <f t="shared" ca="1" si="10"/>
        <v>5</v>
      </c>
      <c r="G46">
        <f t="shared" ca="1" si="10"/>
        <v>2</v>
      </c>
      <c r="H46">
        <f t="shared" ca="1" si="10"/>
        <v>3</v>
      </c>
      <c r="I46">
        <f t="shared" ca="1" si="10"/>
        <v>3</v>
      </c>
      <c r="J46">
        <f t="shared" ca="1" si="10"/>
        <v>4</v>
      </c>
      <c r="K46">
        <f t="shared" ca="1" si="10"/>
        <v>4</v>
      </c>
      <c r="L46">
        <f t="shared" ca="1" si="11"/>
        <v>35</v>
      </c>
      <c r="M46">
        <f t="shared" ca="1" si="5"/>
        <v>35</v>
      </c>
      <c r="O46">
        <f t="shared" ca="1" si="6"/>
        <v>0</v>
      </c>
    </row>
    <row r="47" spans="1:15" x14ac:dyDescent="0.45">
      <c r="A47">
        <v>35</v>
      </c>
      <c r="B47">
        <f t="shared" ca="1" si="10"/>
        <v>2</v>
      </c>
      <c r="C47">
        <f t="shared" ca="1" si="10"/>
        <v>0</v>
      </c>
      <c r="D47">
        <f t="shared" ca="1" si="10"/>
        <v>3</v>
      </c>
      <c r="E47">
        <f t="shared" ca="1" si="10"/>
        <v>0</v>
      </c>
      <c r="F47">
        <f t="shared" ca="1" si="10"/>
        <v>3</v>
      </c>
      <c r="G47">
        <f t="shared" ca="1" si="10"/>
        <v>3</v>
      </c>
      <c r="H47">
        <f t="shared" ca="1" si="10"/>
        <v>4</v>
      </c>
      <c r="I47">
        <f t="shared" ca="1" si="10"/>
        <v>3</v>
      </c>
      <c r="J47">
        <f t="shared" ca="1" si="10"/>
        <v>5</v>
      </c>
      <c r="K47">
        <f t="shared" ca="1" si="10"/>
        <v>4</v>
      </c>
      <c r="L47">
        <f t="shared" ca="1" si="11"/>
        <v>27</v>
      </c>
      <c r="M47">
        <f t="shared" ca="1" si="5"/>
        <v>27</v>
      </c>
      <c r="O47">
        <f t="shared" ca="1" si="6"/>
        <v>0</v>
      </c>
    </row>
    <row r="48" spans="1:15" x14ac:dyDescent="0.45">
      <c r="A48">
        <v>36</v>
      </c>
      <c r="B48">
        <f t="shared" ca="1" si="10"/>
        <v>4</v>
      </c>
      <c r="C48">
        <f t="shared" ca="1" si="10"/>
        <v>4</v>
      </c>
      <c r="D48">
        <f t="shared" ca="1" si="10"/>
        <v>4</v>
      </c>
      <c r="E48">
        <f t="shared" ca="1" si="10"/>
        <v>5</v>
      </c>
      <c r="F48">
        <f t="shared" ca="1" si="10"/>
        <v>3</v>
      </c>
      <c r="G48">
        <f t="shared" ca="1" si="10"/>
        <v>5</v>
      </c>
      <c r="H48">
        <f t="shared" ca="1" si="10"/>
        <v>1</v>
      </c>
      <c r="I48">
        <f t="shared" ca="1" si="10"/>
        <v>0</v>
      </c>
      <c r="J48">
        <f t="shared" ca="1" si="10"/>
        <v>3</v>
      </c>
      <c r="K48">
        <f t="shared" ca="1" si="10"/>
        <v>3</v>
      </c>
      <c r="L48">
        <f t="shared" ca="1" si="11"/>
        <v>32</v>
      </c>
      <c r="M48">
        <f t="shared" ca="1" si="5"/>
        <v>32</v>
      </c>
      <c r="O48">
        <f t="shared" ca="1" si="6"/>
        <v>0</v>
      </c>
    </row>
    <row r="49" spans="1:15" x14ac:dyDescent="0.45">
      <c r="A49">
        <v>37</v>
      </c>
      <c r="B49">
        <f t="shared" ca="1" si="10"/>
        <v>3</v>
      </c>
      <c r="C49">
        <f t="shared" ca="1" si="10"/>
        <v>3</v>
      </c>
      <c r="D49">
        <f t="shared" ca="1" si="10"/>
        <v>3</v>
      </c>
      <c r="E49">
        <f t="shared" ca="1" si="10"/>
        <v>3</v>
      </c>
      <c r="F49">
        <f t="shared" ca="1" si="10"/>
        <v>3</v>
      </c>
      <c r="G49">
        <f t="shared" ca="1" si="10"/>
        <v>3</v>
      </c>
      <c r="H49">
        <f t="shared" ca="1" si="10"/>
        <v>3</v>
      </c>
      <c r="I49">
        <f t="shared" ca="1" si="10"/>
        <v>3</v>
      </c>
      <c r="J49">
        <f t="shared" ca="1" si="10"/>
        <v>3</v>
      </c>
      <c r="K49">
        <f t="shared" ca="1" si="10"/>
        <v>2</v>
      </c>
      <c r="L49">
        <f t="shared" ca="1" si="11"/>
        <v>29</v>
      </c>
      <c r="M49">
        <f t="shared" ca="1" si="5"/>
        <v>29</v>
      </c>
      <c r="O49">
        <f t="shared" ca="1" si="6"/>
        <v>0</v>
      </c>
    </row>
    <row r="50" spans="1:15" x14ac:dyDescent="0.45">
      <c r="A50">
        <v>38</v>
      </c>
      <c r="B50">
        <f t="shared" ca="1" si="10"/>
        <v>2</v>
      </c>
      <c r="C50">
        <f t="shared" ca="1" si="10"/>
        <v>4</v>
      </c>
      <c r="D50">
        <f t="shared" ca="1" si="10"/>
        <v>3</v>
      </c>
      <c r="E50">
        <f t="shared" ca="1" si="10"/>
        <v>3</v>
      </c>
      <c r="F50">
        <f t="shared" ca="1" si="10"/>
        <v>1</v>
      </c>
      <c r="G50">
        <f t="shared" ca="1" si="10"/>
        <v>3</v>
      </c>
      <c r="H50">
        <f t="shared" ca="1" si="10"/>
        <v>3</v>
      </c>
      <c r="I50">
        <f t="shared" ca="1" si="10"/>
        <v>2</v>
      </c>
      <c r="J50">
        <f t="shared" ca="1" si="10"/>
        <v>3</v>
      </c>
      <c r="K50">
        <f t="shared" ca="1" si="10"/>
        <v>3</v>
      </c>
      <c r="L50">
        <f t="shared" ca="1" si="11"/>
        <v>27</v>
      </c>
      <c r="M50">
        <f t="shared" ca="1" si="5"/>
        <v>27</v>
      </c>
      <c r="O50">
        <f t="shared" ca="1" si="6"/>
        <v>0</v>
      </c>
    </row>
    <row r="51" spans="1:15" x14ac:dyDescent="0.45">
      <c r="A51">
        <v>39</v>
      </c>
      <c r="B51">
        <f t="shared" ca="1" si="10"/>
        <v>3</v>
      </c>
      <c r="C51">
        <f t="shared" ca="1" si="10"/>
        <v>5</v>
      </c>
      <c r="D51">
        <f t="shared" ca="1" si="10"/>
        <v>2</v>
      </c>
      <c r="E51">
        <f t="shared" ca="1" si="10"/>
        <v>3</v>
      </c>
      <c r="F51">
        <f t="shared" ca="1" si="10"/>
        <v>3</v>
      </c>
      <c r="G51">
        <f t="shared" ca="1" si="10"/>
        <v>3</v>
      </c>
      <c r="H51">
        <f t="shared" ca="1" si="10"/>
        <v>4</v>
      </c>
      <c r="I51">
        <f t="shared" ca="1" si="10"/>
        <v>2</v>
      </c>
      <c r="J51">
        <f t="shared" ca="1" si="10"/>
        <v>3</v>
      </c>
      <c r="K51">
        <f t="shared" ca="1" si="10"/>
        <v>4</v>
      </c>
      <c r="L51">
        <f t="shared" ca="1" si="11"/>
        <v>32</v>
      </c>
      <c r="M51">
        <f t="shared" ca="1" si="5"/>
        <v>32</v>
      </c>
      <c r="O51">
        <f t="shared" ca="1" si="6"/>
        <v>0</v>
      </c>
    </row>
    <row r="52" spans="1:15" x14ac:dyDescent="0.45">
      <c r="A52">
        <v>40</v>
      </c>
      <c r="B52">
        <f t="shared" ref="B52:K62" ca="1" si="12">VLOOKUP(RAND(),$D$4:$E$9,2,1)</f>
        <v>4</v>
      </c>
      <c r="C52">
        <f t="shared" ca="1" si="12"/>
        <v>3</v>
      </c>
      <c r="D52">
        <f t="shared" ca="1" si="12"/>
        <v>3</v>
      </c>
      <c r="E52">
        <f t="shared" ca="1" si="12"/>
        <v>5</v>
      </c>
      <c r="F52">
        <f t="shared" ca="1" si="12"/>
        <v>0</v>
      </c>
      <c r="G52">
        <f t="shared" ca="1" si="12"/>
        <v>3</v>
      </c>
      <c r="H52">
        <f t="shared" ca="1" si="12"/>
        <v>3</v>
      </c>
      <c r="I52">
        <f t="shared" ca="1" si="12"/>
        <v>2</v>
      </c>
      <c r="J52">
        <f t="shared" ca="1" si="12"/>
        <v>3</v>
      </c>
      <c r="K52">
        <f t="shared" ca="1" si="12"/>
        <v>3</v>
      </c>
      <c r="L52">
        <f t="shared" ca="1" si="11"/>
        <v>29</v>
      </c>
      <c r="M52">
        <f t="shared" ca="1" si="5"/>
        <v>29</v>
      </c>
      <c r="O52">
        <f t="shared" ca="1" si="6"/>
        <v>0</v>
      </c>
    </row>
    <row r="53" spans="1:15" x14ac:dyDescent="0.45">
      <c r="A53">
        <v>41</v>
      </c>
      <c r="B53">
        <f ca="1">VLOOKUP(RAND(),$D$4:$E$9,2,1)</f>
        <v>5</v>
      </c>
      <c r="C53">
        <f t="shared" ca="1" si="12"/>
        <v>4</v>
      </c>
      <c r="D53">
        <f t="shared" ca="1" si="12"/>
        <v>5</v>
      </c>
      <c r="E53">
        <f t="shared" ca="1" si="12"/>
        <v>4</v>
      </c>
      <c r="F53">
        <f t="shared" ca="1" si="12"/>
        <v>3</v>
      </c>
      <c r="G53">
        <f t="shared" ca="1" si="12"/>
        <v>4</v>
      </c>
      <c r="H53">
        <f t="shared" ca="1" si="12"/>
        <v>3</v>
      </c>
      <c r="I53">
        <f t="shared" ca="1" si="12"/>
        <v>0</v>
      </c>
      <c r="J53">
        <f t="shared" ca="1" si="12"/>
        <v>5</v>
      </c>
      <c r="K53">
        <f t="shared" ca="1" si="12"/>
        <v>4</v>
      </c>
      <c r="L53">
        <f ca="1">SUM(B53:K53)</f>
        <v>37</v>
      </c>
      <c r="M53">
        <f ca="1">MIN(L53,$G$4)</f>
        <v>37</v>
      </c>
      <c r="O53">
        <f t="shared" ca="1" si="6"/>
        <v>0</v>
      </c>
    </row>
    <row r="54" spans="1:15" x14ac:dyDescent="0.45">
      <c r="A54">
        <v>42</v>
      </c>
      <c r="B54">
        <f t="shared" ref="B54:B62" ca="1" si="13">VLOOKUP(RAND(),$D$4:$E$9,2,1)</f>
        <v>4</v>
      </c>
      <c r="C54">
        <f t="shared" ca="1" si="12"/>
        <v>1</v>
      </c>
      <c r="D54">
        <f t="shared" ca="1" si="12"/>
        <v>4</v>
      </c>
      <c r="E54">
        <f t="shared" ca="1" si="12"/>
        <v>3</v>
      </c>
      <c r="F54">
        <f t="shared" ca="1" si="12"/>
        <v>1</v>
      </c>
      <c r="G54">
        <f t="shared" ca="1" si="12"/>
        <v>4</v>
      </c>
      <c r="H54">
        <f t="shared" ca="1" si="12"/>
        <v>2</v>
      </c>
      <c r="I54">
        <f t="shared" ca="1" si="12"/>
        <v>2</v>
      </c>
      <c r="J54">
        <f t="shared" ca="1" si="12"/>
        <v>3</v>
      </c>
      <c r="K54">
        <f t="shared" ca="1" si="12"/>
        <v>4</v>
      </c>
      <c r="L54">
        <f t="shared" ref="L54:L62" ca="1" si="14">SUM(B54:K54)</f>
        <v>28</v>
      </c>
      <c r="M54">
        <f t="shared" ca="1" si="5"/>
        <v>28</v>
      </c>
      <c r="O54">
        <f t="shared" ca="1" si="6"/>
        <v>0</v>
      </c>
    </row>
    <row r="55" spans="1:15" x14ac:dyDescent="0.45">
      <c r="A55">
        <v>43</v>
      </c>
      <c r="B55">
        <f t="shared" ca="1" si="13"/>
        <v>5</v>
      </c>
      <c r="C55">
        <f t="shared" ca="1" si="12"/>
        <v>4</v>
      </c>
      <c r="D55">
        <f t="shared" ca="1" si="12"/>
        <v>4</v>
      </c>
      <c r="E55">
        <f t="shared" ca="1" si="12"/>
        <v>4</v>
      </c>
      <c r="F55">
        <f t="shared" ca="1" si="12"/>
        <v>3</v>
      </c>
      <c r="G55">
        <f t="shared" ca="1" si="12"/>
        <v>3</v>
      </c>
      <c r="H55">
        <f t="shared" ca="1" si="12"/>
        <v>4</v>
      </c>
      <c r="I55">
        <f t="shared" ca="1" si="12"/>
        <v>5</v>
      </c>
      <c r="J55">
        <f t="shared" ca="1" si="12"/>
        <v>3</v>
      </c>
      <c r="K55">
        <f t="shared" ca="1" si="12"/>
        <v>3</v>
      </c>
      <c r="L55">
        <f t="shared" ca="1" si="14"/>
        <v>38</v>
      </c>
      <c r="M55">
        <f t="shared" ca="1" si="5"/>
        <v>38</v>
      </c>
      <c r="O55">
        <f t="shared" ca="1" si="6"/>
        <v>0</v>
      </c>
    </row>
    <row r="56" spans="1:15" x14ac:dyDescent="0.45">
      <c r="A56">
        <v>44</v>
      </c>
      <c r="B56">
        <f t="shared" ca="1" si="13"/>
        <v>1</v>
      </c>
      <c r="C56">
        <f t="shared" ca="1" si="12"/>
        <v>4</v>
      </c>
      <c r="D56">
        <f t="shared" ca="1" si="12"/>
        <v>3</v>
      </c>
      <c r="E56">
        <f t="shared" ca="1" si="12"/>
        <v>1</v>
      </c>
      <c r="F56">
        <f t="shared" ca="1" si="12"/>
        <v>4</v>
      </c>
      <c r="G56">
        <f t="shared" ca="1" si="12"/>
        <v>4</v>
      </c>
      <c r="H56">
        <f t="shared" ca="1" si="12"/>
        <v>5</v>
      </c>
      <c r="I56">
        <f t="shared" ca="1" si="12"/>
        <v>4</v>
      </c>
      <c r="J56">
        <f t="shared" ca="1" si="12"/>
        <v>3</v>
      </c>
      <c r="K56">
        <f t="shared" ca="1" si="12"/>
        <v>4</v>
      </c>
      <c r="L56">
        <f t="shared" ca="1" si="14"/>
        <v>33</v>
      </c>
      <c r="M56">
        <f t="shared" ca="1" si="5"/>
        <v>33</v>
      </c>
      <c r="O56">
        <f t="shared" ca="1" si="6"/>
        <v>0</v>
      </c>
    </row>
    <row r="57" spans="1:15" x14ac:dyDescent="0.45">
      <c r="A57">
        <v>45</v>
      </c>
      <c r="B57">
        <f t="shared" ca="1" si="13"/>
        <v>4</v>
      </c>
      <c r="C57">
        <f t="shared" ca="1" si="12"/>
        <v>5</v>
      </c>
      <c r="D57">
        <f t="shared" ca="1" si="12"/>
        <v>4</v>
      </c>
      <c r="E57">
        <f t="shared" ca="1" si="12"/>
        <v>3</v>
      </c>
      <c r="F57">
        <f t="shared" ca="1" si="12"/>
        <v>3</v>
      </c>
      <c r="G57">
        <f t="shared" ca="1" si="12"/>
        <v>1</v>
      </c>
      <c r="H57">
        <f t="shared" ca="1" si="12"/>
        <v>4</v>
      </c>
      <c r="I57">
        <f t="shared" ca="1" si="12"/>
        <v>4</v>
      </c>
      <c r="J57">
        <f t="shared" ca="1" si="12"/>
        <v>2</v>
      </c>
      <c r="K57">
        <f t="shared" ca="1" si="12"/>
        <v>2</v>
      </c>
      <c r="L57">
        <f t="shared" ca="1" si="14"/>
        <v>32</v>
      </c>
      <c r="M57">
        <f t="shared" ca="1" si="5"/>
        <v>32</v>
      </c>
      <c r="O57">
        <f t="shared" ca="1" si="6"/>
        <v>0</v>
      </c>
    </row>
    <row r="58" spans="1:15" x14ac:dyDescent="0.45">
      <c r="A58">
        <v>46</v>
      </c>
      <c r="B58">
        <f t="shared" ca="1" si="13"/>
        <v>4</v>
      </c>
      <c r="C58">
        <f t="shared" ca="1" si="12"/>
        <v>3</v>
      </c>
      <c r="D58">
        <f t="shared" ca="1" si="12"/>
        <v>2</v>
      </c>
      <c r="E58">
        <f t="shared" ca="1" si="12"/>
        <v>3</v>
      </c>
      <c r="F58">
        <f t="shared" ca="1" si="12"/>
        <v>4</v>
      </c>
      <c r="G58">
        <f t="shared" ca="1" si="12"/>
        <v>1</v>
      </c>
      <c r="H58">
        <f t="shared" ca="1" si="12"/>
        <v>4</v>
      </c>
      <c r="I58">
        <f t="shared" ca="1" si="12"/>
        <v>3</v>
      </c>
      <c r="J58">
        <f t="shared" ca="1" si="12"/>
        <v>2</v>
      </c>
      <c r="K58">
        <f t="shared" ca="1" si="12"/>
        <v>3</v>
      </c>
      <c r="L58">
        <f t="shared" ca="1" si="14"/>
        <v>29</v>
      </c>
      <c r="M58">
        <f t="shared" ca="1" si="5"/>
        <v>29</v>
      </c>
      <c r="O58">
        <f t="shared" ca="1" si="6"/>
        <v>0</v>
      </c>
    </row>
    <row r="59" spans="1:15" x14ac:dyDescent="0.45">
      <c r="A59">
        <v>47</v>
      </c>
      <c r="B59">
        <f t="shared" ca="1" si="13"/>
        <v>3</v>
      </c>
      <c r="C59">
        <f t="shared" ca="1" si="12"/>
        <v>1</v>
      </c>
      <c r="D59">
        <f t="shared" ca="1" si="12"/>
        <v>1</v>
      </c>
      <c r="E59">
        <f t="shared" ca="1" si="12"/>
        <v>3</v>
      </c>
      <c r="F59">
        <f t="shared" ca="1" si="12"/>
        <v>4</v>
      </c>
      <c r="G59">
        <f t="shared" ca="1" si="12"/>
        <v>3</v>
      </c>
      <c r="H59">
        <f t="shared" ca="1" si="12"/>
        <v>1</v>
      </c>
      <c r="I59">
        <f t="shared" ca="1" si="12"/>
        <v>3</v>
      </c>
      <c r="J59">
        <f t="shared" ca="1" si="12"/>
        <v>5</v>
      </c>
      <c r="K59">
        <f t="shared" ca="1" si="12"/>
        <v>3</v>
      </c>
      <c r="L59">
        <f t="shared" ca="1" si="14"/>
        <v>27</v>
      </c>
      <c r="M59">
        <f t="shared" ca="1" si="5"/>
        <v>27</v>
      </c>
      <c r="O59">
        <f t="shared" ca="1" si="6"/>
        <v>0</v>
      </c>
    </row>
    <row r="60" spans="1:15" x14ac:dyDescent="0.45">
      <c r="A60">
        <v>48</v>
      </c>
      <c r="B60">
        <f t="shared" ca="1" si="13"/>
        <v>5</v>
      </c>
      <c r="C60">
        <f t="shared" ca="1" si="12"/>
        <v>5</v>
      </c>
      <c r="D60">
        <f t="shared" ca="1" si="12"/>
        <v>3</v>
      </c>
      <c r="E60">
        <f t="shared" ca="1" si="12"/>
        <v>1</v>
      </c>
      <c r="F60">
        <f t="shared" ca="1" si="12"/>
        <v>2</v>
      </c>
      <c r="G60">
        <f t="shared" ca="1" si="12"/>
        <v>3</v>
      </c>
      <c r="H60">
        <f t="shared" ca="1" si="12"/>
        <v>1</v>
      </c>
      <c r="I60">
        <f t="shared" ca="1" si="12"/>
        <v>2</v>
      </c>
      <c r="J60">
        <f t="shared" ca="1" si="12"/>
        <v>2</v>
      </c>
      <c r="K60">
        <f t="shared" ca="1" si="12"/>
        <v>4</v>
      </c>
      <c r="L60">
        <f t="shared" ca="1" si="14"/>
        <v>28</v>
      </c>
      <c r="M60">
        <f t="shared" ca="1" si="5"/>
        <v>28</v>
      </c>
      <c r="O60">
        <f t="shared" ca="1" si="6"/>
        <v>0</v>
      </c>
    </row>
    <row r="61" spans="1:15" x14ac:dyDescent="0.45">
      <c r="A61">
        <v>49</v>
      </c>
      <c r="B61">
        <f t="shared" ca="1" si="13"/>
        <v>4</v>
      </c>
      <c r="C61">
        <f t="shared" ca="1" si="12"/>
        <v>3</v>
      </c>
      <c r="D61">
        <f t="shared" ca="1" si="12"/>
        <v>5</v>
      </c>
      <c r="E61">
        <f t="shared" ca="1" si="12"/>
        <v>4</v>
      </c>
      <c r="F61">
        <f t="shared" ca="1" si="12"/>
        <v>1</v>
      </c>
      <c r="G61">
        <f t="shared" ca="1" si="12"/>
        <v>2</v>
      </c>
      <c r="H61">
        <f t="shared" ca="1" si="12"/>
        <v>4</v>
      </c>
      <c r="I61">
        <f t="shared" ca="1" si="12"/>
        <v>3</v>
      </c>
      <c r="J61">
        <f t="shared" ca="1" si="12"/>
        <v>3</v>
      </c>
      <c r="K61">
        <f t="shared" ca="1" si="12"/>
        <v>2</v>
      </c>
      <c r="L61">
        <f t="shared" ca="1" si="14"/>
        <v>31</v>
      </c>
      <c r="M61">
        <f t="shared" ca="1" si="5"/>
        <v>31</v>
      </c>
      <c r="O61">
        <f t="shared" ca="1" si="6"/>
        <v>0</v>
      </c>
    </row>
    <row r="62" spans="1:15" x14ac:dyDescent="0.45">
      <c r="A62">
        <v>50</v>
      </c>
      <c r="B62">
        <f t="shared" ca="1" si="13"/>
        <v>4</v>
      </c>
      <c r="C62">
        <f t="shared" ca="1" si="12"/>
        <v>3</v>
      </c>
      <c r="D62">
        <f t="shared" ca="1" si="12"/>
        <v>3</v>
      </c>
      <c r="E62">
        <f t="shared" ca="1" si="12"/>
        <v>2</v>
      </c>
      <c r="F62">
        <f t="shared" ca="1" si="12"/>
        <v>2</v>
      </c>
      <c r="G62">
        <f t="shared" ca="1" si="12"/>
        <v>5</v>
      </c>
      <c r="H62">
        <f t="shared" ca="1" si="12"/>
        <v>1</v>
      </c>
      <c r="I62">
        <f t="shared" ca="1" si="12"/>
        <v>5</v>
      </c>
      <c r="J62">
        <f t="shared" ca="1" si="12"/>
        <v>2</v>
      </c>
      <c r="K62">
        <f t="shared" ca="1" si="12"/>
        <v>5</v>
      </c>
      <c r="L62">
        <f t="shared" ca="1" si="14"/>
        <v>32</v>
      </c>
      <c r="M62">
        <f t="shared" ca="1" si="5"/>
        <v>32</v>
      </c>
      <c r="O62">
        <f t="shared" ca="1" si="6"/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4"/>
  <sheetViews>
    <sheetView workbookViewId="0">
      <selection activeCell="Z38" sqref="Z38"/>
    </sheetView>
  </sheetViews>
  <sheetFormatPr defaultColWidth="8.73046875" defaultRowHeight="13.9" x14ac:dyDescent="0.4"/>
  <cols>
    <col min="1" max="7" width="8.73046875" style="6"/>
    <col min="8" max="9" width="9.53125" style="6" customWidth="1"/>
    <col min="10" max="10" width="8.73046875" style="6"/>
    <col min="11" max="12" width="9.73046875" style="6" customWidth="1"/>
    <col min="13" max="13" width="8.73046875" style="6"/>
    <col min="14" max="15" width="9.53125" style="6" customWidth="1"/>
    <col min="16" max="16384" width="8.73046875" style="6"/>
  </cols>
  <sheetData>
    <row r="1" spans="1:18" x14ac:dyDescent="0.4">
      <c r="A1" s="6" t="s">
        <v>30</v>
      </c>
      <c r="C1" s="7" t="s">
        <v>31</v>
      </c>
      <c r="D1" s="8">
        <v>20</v>
      </c>
      <c r="F1" s="7" t="s">
        <v>32</v>
      </c>
      <c r="G1" s="8">
        <v>10</v>
      </c>
      <c r="H1" s="7" t="s">
        <v>36</v>
      </c>
      <c r="I1" s="6" t="s">
        <v>33</v>
      </c>
      <c r="J1" s="6" t="s">
        <v>34</v>
      </c>
      <c r="K1" s="6" t="s">
        <v>35</v>
      </c>
      <c r="L1" s="6" t="s">
        <v>37</v>
      </c>
      <c r="M1" s="6" t="s">
        <v>38</v>
      </c>
      <c r="O1" s="6" t="s">
        <v>39</v>
      </c>
      <c r="R1" s="7" t="s">
        <v>40</v>
      </c>
    </row>
    <row r="2" spans="1:18" x14ac:dyDescent="0.4">
      <c r="H2" s="7"/>
      <c r="I2" s="9">
        <f>12/200</f>
        <v>0.06</v>
      </c>
      <c r="J2" s="9">
        <f>8</f>
        <v>8</v>
      </c>
      <c r="K2" s="9">
        <f>10</f>
        <v>10</v>
      </c>
      <c r="L2" s="10">
        <f ca="1">AVERAGE(L5:L204)</f>
        <v>11.154999999999999</v>
      </c>
      <c r="M2" s="10">
        <f ca="1">AVERAGE(M5:M204)</f>
        <v>0.05</v>
      </c>
      <c r="O2" s="10">
        <f ca="1">AVERAGE(O5:O204)</f>
        <v>0.14499999999999999</v>
      </c>
      <c r="R2" s="11">
        <f ca="1">L2*I2+M2*J2+O2*K2</f>
        <v>2.5192999999999999</v>
      </c>
    </row>
    <row r="3" spans="1:18" x14ac:dyDescent="0.4">
      <c r="A3" s="6" t="s">
        <v>41</v>
      </c>
      <c r="G3" s="6" t="s">
        <v>44</v>
      </c>
      <c r="H3" s="7"/>
    </row>
    <row r="4" spans="1:18" x14ac:dyDescent="0.4">
      <c r="A4" s="12" t="s">
        <v>3</v>
      </c>
      <c r="B4" s="12" t="s">
        <v>42</v>
      </c>
      <c r="C4" s="12" t="s">
        <v>5</v>
      </c>
      <c r="D4" s="12" t="s">
        <v>2</v>
      </c>
      <c r="E4" s="12" t="s">
        <v>3</v>
      </c>
      <c r="G4" s="12" t="s">
        <v>21</v>
      </c>
      <c r="H4" s="12" t="s">
        <v>45</v>
      </c>
      <c r="I4" s="12" t="s">
        <v>46</v>
      </c>
      <c r="J4" s="12" t="s">
        <v>22</v>
      </c>
      <c r="K4" s="12" t="s">
        <v>3</v>
      </c>
      <c r="L4" s="12" t="s">
        <v>23</v>
      </c>
      <c r="M4" s="12" t="s">
        <v>24</v>
      </c>
      <c r="N4" s="12" t="s">
        <v>47</v>
      </c>
      <c r="O4" s="12" t="s">
        <v>48</v>
      </c>
      <c r="P4" s="12" t="s">
        <v>22</v>
      </c>
      <c r="Q4" s="12" t="s">
        <v>25</v>
      </c>
      <c r="R4" s="12" t="s">
        <v>49</v>
      </c>
    </row>
    <row r="5" spans="1:18" x14ac:dyDescent="0.4">
      <c r="A5" s="6">
        <v>0</v>
      </c>
      <c r="B5" s="6">
        <v>0.05</v>
      </c>
      <c r="C5" s="6">
        <f>B5</f>
        <v>0.05</v>
      </c>
      <c r="D5" s="6">
        <v>0</v>
      </c>
      <c r="E5" s="6">
        <v>0</v>
      </c>
      <c r="G5" s="6">
        <v>1</v>
      </c>
      <c r="H5" s="6">
        <v>0</v>
      </c>
      <c r="I5" s="6">
        <f>D1</f>
        <v>20</v>
      </c>
      <c r="J5" s="6">
        <f ca="1">RAND()</f>
        <v>0.44433167766841986</v>
      </c>
      <c r="K5" s="6">
        <f ca="1">VLOOKUP(J5,$D$5:$E$10,2)</f>
        <v>3</v>
      </c>
      <c r="L5" s="6">
        <f ca="1">MAX(0,I5-K5)</f>
        <v>17</v>
      </c>
      <c r="M5" s="6">
        <f ca="1">MAX(0,K5-I5)</f>
        <v>0</v>
      </c>
      <c r="N5" s="6">
        <f ca="1">L5</f>
        <v>17</v>
      </c>
      <c r="O5" s="6">
        <f ca="1">IF(N5&lt;$G$1,1,0)</f>
        <v>0</v>
      </c>
      <c r="P5" s="6" t="str">
        <f ca="1">IF(O5=1,RAND(),"-")</f>
        <v>-</v>
      </c>
      <c r="Q5" s="6" t="str">
        <f ca="1">IF(O5=0,"-",VLOOKUP(P5,$D$13:$E$15,2))</f>
        <v>-</v>
      </c>
      <c r="R5" s="6" t="str">
        <f ca="1">IF(ISNUMBER(Q5),Q5+G5,Q5)</f>
        <v>-</v>
      </c>
    </row>
    <row r="6" spans="1:18" x14ac:dyDescent="0.4">
      <c r="A6" s="6">
        <v>1</v>
      </c>
      <c r="B6" s="6">
        <v>0.1</v>
      </c>
      <c r="C6" s="6">
        <f>B6+C5</f>
        <v>0.15000000000000002</v>
      </c>
      <c r="D6" s="6">
        <f>C5</f>
        <v>0.05</v>
      </c>
      <c r="E6" s="6">
        <v>1</v>
      </c>
      <c r="G6" s="6">
        <v>2</v>
      </c>
      <c r="H6" s="6">
        <f ca="1">IF(ISNUMBER(VLOOKUP(G6-1,$R$5:R5,1,0)),1,0)</f>
        <v>0</v>
      </c>
      <c r="I6" s="6">
        <f ca="1">L5+H6*$D$1</f>
        <v>17</v>
      </c>
      <c r="J6" s="6">
        <f ca="1">RAND()</f>
        <v>0.2689569873653147</v>
      </c>
      <c r="K6" s="6">
        <f ca="1">VLOOKUP(J6,$D$5:$E$10,2)</f>
        <v>2</v>
      </c>
      <c r="L6" s="6">
        <f ca="1">MAX(0,I6-K6)</f>
        <v>15</v>
      </c>
      <c r="M6" s="6">
        <f ca="1">MAX(0,K6-I6)</f>
        <v>0</v>
      </c>
      <c r="N6" s="6">
        <f ca="1">L6+(SUM($O$5:O5)-SUMIF($H$5:H6,"&gt;0"))*$D$1</f>
        <v>15</v>
      </c>
      <c r="O6" s="6">
        <f ca="1">IF(AND(N6&lt;$G$1,SUM($O$5:O5)=SUMIF($H$5:H6,"&gt;0")),1,0)</f>
        <v>0</v>
      </c>
      <c r="P6" s="6" t="str">
        <f ca="1">IF(O6=1,RAND(),"-")</f>
        <v>-</v>
      </c>
      <c r="Q6" s="6" t="str">
        <f ca="1">IF(O6=0,"-",VLOOKUP(P6,$D$13:$E$15,2))</f>
        <v>-</v>
      </c>
      <c r="R6" s="6" t="str">
        <f t="shared" ref="R6:R69" ca="1" si="0">IF(ISNUMBER(Q6),Q6+G6,Q6)</f>
        <v>-</v>
      </c>
    </row>
    <row r="7" spans="1:18" x14ac:dyDescent="0.4">
      <c r="A7" s="6">
        <v>2</v>
      </c>
      <c r="B7" s="6">
        <v>0.2</v>
      </c>
      <c r="C7" s="6">
        <f t="shared" ref="C7:C10" si="1">B7+C6</f>
        <v>0.35000000000000003</v>
      </c>
      <c r="D7" s="6">
        <f t="shared" ref="D7:D10" si="2">C6</f>
        <v>0.15000000000000002</v>
      </c>
      <c r="E7" s="6">
        <v>2</v>
      </c>
      <c r="G7" s="6">
        <v>3</v>
      </c>
      <c r="H7" s="6">
        <f ca="1">IF(ISNUMBER(VLOOKUP(G7-1,$R$5:R6,1,0)),1,0)</f>
        <v>0</v>
      </c>
      <c r="I7" s="6">
        <f t="shared" ref="I7:I70" ca="1" si="3">L6+H7*$D$1</f>
        <v>15</v>
      </c>
      <c r="J7" s="6">
        <f t="shared" ref="J7:J70" ca="1" si="4">RAND()</f>
        <v>0.7540212566752077</v>
      </c>
      <c r="K7" s="6">
        <f t="shared" ref="K7:K70" ca="1" si="5">VLOOKUP(J7,$D$5:$E$10,2)</f>
        <v>4</v>
      </c>
      <c r="L7" s="6">
        <f t="shared" ref="L7:L70" ca="1" si="6">MAX(0,I7-K7)</f>
        <v>11</v>
      </c>
      <c r="M7" s="6">
        <f t="shared" ref="M7:M70" ca="1" si="7">MAX(0,K7-I7)</f>
        <v>0</v>
      </c>
      <c r="N7" s="6">
        <f ca="1">L7+(SUM($O$5:O6)-SUMIF($H$5:H7,"&gt;0"))*$D$1</f>
        <v>11</v>
      </c>
      <c r="O7" s="6">
        <f ca="1">IF(AND(N7&lt;$G$1,SUM($O$5:O6)=SUMIF($H$5:H7,"&gt;0")),1,0)</f>
        <v>0</v>
      </c>
      <c r="P7" s="6" t="str">
        <f t="shared" ref="P7:P70" ca="1" si="8">IF(O7=1,RAND(),"-")</f>
        <v>-</v>
      </c>
      <c r="Q7" s="6" t="str">
        <f ca="1">IF(O7=0,"-",VLOOKUP(P7,$D$13:$E$15,2))</f>
        <v>-</v>
      </c>
      <c r="R7" s="6" t="str">
        <f t="shared" ca="1" si="0"/>
        <v>-</v>
      </c>
    </row>
    <row r="8" spans="1:18" x14ac:dyDescent="0.4">
      <c r="A8" s="6">
        <v>3</v>
      </c>
      <c r="B8" s="6">
        <v>0.4</v>
      </c>
      <c r="C8" s="6">
        <f t="shared" si="1"/>
        <v>0.75</v>
      </c>
      <c r="D8" s="6">
        <f t="shared" si="2"/>
        <v>0.35000000000000003</v>
      </c>
      <c r="E8" s="6">
        <v>3</v>
      </c>
      <c r="G8" s="6">
        <v>4</v>
      </c>
      <c r="H8" s="6">
        <f ca="1">IF(ISNUMBER(VLOOKUP(G8-1,$R$5:R7,1,0)),1,0)</f>
        <v>0</v>
      </c>
      <c r="I8" s="6">
        <f t="shared" ca="1" si="3"/>
        <v>11</v>
      </c>
      <c r="J8" s="6">
        <f t="shared" ca="1" si="4"/>
        <v>0.22120950164564546</v>
      </c>
      <c r="K8" s="6">
        <f t="shared" ca="1" si="5"/>
        <v>2</v>
      </c>
      <c r="L8" s="6">
        <f t="shared" ca="1" si="6"/>
        <v>9</v>
      </c>
      <c r="M8" s="6">
        <f t="shared" ca="1" si="7"/>
        <v>0</v>
      </c>
      <c r="N8" s="6">
        <f ca="1">L8+(SUM($O$5:O7)-SUMIF($H$5:H8,"&gt;0"))*$D$1</f>
        <v>9</v>
      </c>
      <c r="O8" s="6">
        <f ca="1">IF(AND(N8&lt;$G$1,SUM($O$5:O7)=SUMIF($H$5:H8,"&gt;0")),1,0)</f>
        <v>1</v>
      </c>
      <c r="P8" s="6">
        <f t="shared" ca="1" si="8"/>
        <v>0.1998393270987997</v>
      </c>
      <c r="Q8" s="6">
        <f t="shared" ref="Q8:Q71" ca="1" si="9">IF(O8=0,"-",VLOOKUP(P8,$D$13:$E$15,2))</f>
        <v>1</v>
      </c>
      <c r="R8" s="6">
        <f t="shared" ca="1" si="0"/>
        <v>5</v>
      </c>
    </row>
    <row r="9" spans="1:18" x14ac:dyDescent="0.4">
      <c r="A9" s="6">
        <v>4</v>
      </c>
      <c r="B9" s="6">
        <v>0.15</v>
      </c>
      <c r="C9" s="6">
        <f t="shared" si="1"/>
        <v>0.9</v>
      </c>
      <c r="D9" s="6">
        <f t="shared" si="2"/>
        <v>0.75</v>
      </c>
      <c r="E9" s="6">
        <v>4</v>
      </c>
      <c r="G9" s="6">
        <v>5</v>
      </c>
      <c r="H9" s="6">
        <f ca="1">IF(ISNUMBER(VLOOKUP(G9-1,$R$5:R8,1,0)),1,0)</f>
        <v>0</v>
      </c>
      <c r="I9" s="6">
        <f t="shared" ca="1" si="3"/>
        <v>9</v>
      </c>
      <c r="J9" s="6">
        <f t="shared" ca="1" si="4"/>
        <v>0.98465150878040042</v>
      </c>
      <c r="K9" s="6">
        <f t="shared" ca="1" si="5"/>
        <v>5</v>
      </c>
      <c r="L9" s="6">
        <f t="shared" ca="1" si="6"/>
        <v>4</v>
      </c>
      <c r="M9" s="6">
        <f t="shared" ca="1" si="7"/>
        <v>0</v>
      </c>
      <c r="N9" s="6">
        <f ca="1">L9+(SUM($O$5:O8)-SUMIF($H$5:H9,"&gt;0"))*$D$1</f>
        <v>24</v>
      </c>
      <c r="O9" s="6">
        <f ca="1">IF(AND(N9&lt;$G$1,SUM($O$5:O8)=SUMIF($H$5:H9,"&gt;0")),1,0)</f>
        <v>0</v>
      </c>
      <c r="P9" s="6" t="str">
        <f t="shared" ca="1" si="8"/>
        <v>-</v>
      </c>
      <c r="Q9" s="6" t="str">
        <f t="shared" ca="1" si="9"/>
        <v>-</v>
      </c>
      <c r="R9" s="6" t="str">
        <f t="shared" ca="1" si="0"/>
        <v>-</v>
      </c>
    </row>
    <row r="10" spans="1:18" x14ac:dyDescent="0.4">
      <c r="A10" s="13">
        <v>5</v>
      </c>
      <c r="B10" s="13">
        <v>0.1</v>
      </c>
      <c r="C10" s="13">
        <f t="shared" si="1"/>
        <v>1</v>
      </c>
      <c r="D10" s="13">
        <f t="shared" si="2"/>
        <v>0.9</v>
      </c>
      <c r="E10" s="13">
        <v>5</v>
      </c>
      <c r="G10" s="6">
        <v>6</v>
      </c>
      <c r="H10" s="6">
        <f ca="1">IF(ISNUMBER(VLOOKUP(G10-1,$R$5:R9,1,0)),1,0)</f>
        <v>1</v>
      </c>
      <c r="I10" s="6">
        <f t="shared" ca="1" si="3"/>
        <v>24</v>
      </c>
      <c r="J10" s="6">
        <f t="shared" ca="1" si="4"/>
        <v>0.38173117428219827</v>
      </c>
      <c r="K10" s="6">
        <f t="shared" ca="1" si="5"/>
        <v>3</v>
      </c>
      <c r="L10" s="6">
        <f t="shared" ca="1" si="6"/>
        <v>21</v>
      </c>
      <c r="M10" s="6">
        <f t="shared" ca="1" si="7"/>
        <v>0</v>
      </c>
      <c r="N10" s="6">
        <f ca="1">L10+(SUM($O$5:O9)-SUMIF($H$5:H10,"&gt;0"))*$D$1</f>
        <v>21</v>
      </c>
      <c r="O10" s="6">
        <f ca="1">IF(AND(N10&lt;$G$1,SUM($O$5:O9)=SUMIF($H$5:H10,"&gt;0")),1,0)</f>
        <v>0</v>
      </c>
      <c r="P10" s="6" t="str">
        <f t="shared" ca="1" si="8"/>
        <v>-</v>
      </c>
      <c r="Q10" s="6" t="str">
        <f t="shared" ca="1" si="9"/>
        <v>-</v>
      </c>
      <c r="R10" s="6" t="str">
        <f t="shared" ca="1" si="0"/>
        <v>-</v>
      </c>
    </row>
    <row r="11" spans="1:18" x14ac:dyDescent="0.4">
      <c r="G11" s="6">
        <v>7</v>
      </c>
      <c r="H11" s="6">
        <f ca="1">IF(ISNUMBER(VLOOKUP(G11-1,$R$5:R10,1,0)),1,0)</f>
        <v>0</v>
      </c>
      <c r="I11" s="6">
        <f t="shared" ca="1" si="3"/>
        <v>21</v>
      </c>
      <c r="J11" s="6">
        <f t="shared" ca="1" si="4"/>
        <v>0.95409593581700125</v>
      </c>
      <c r="K11" s="6">
        <f t="shared" ca="1" si="5"/>
        <v>5</v>
      </c>
      <c r="L11" s="6">
        <f t="shared" ca="1" si="6"/>
        <v>16</v>
      </c>
      <c r="M11" s="6">
        <f t="shared" ca="1" si="7"/>
        <v>0</v>
      </c>
      <c r="N11" s="6">
        <f ca="1">L11+(SUM($O$5:O10)-SUMIF($H$5:H11,"&gt;0"))*$D$1</f>
        <v>16</v>
      </c>
      <c r="O11" s="6">
        <f ca="1">IF(AND(N11&lt;$G$1,SUM($O$5:O10)=SUMIF($H$5:H11,"&gt;0")),1,0)</f>
        <v>0</v>
      </c>
      <c r="P11" s="6" t="str">
        <f t="shared" ca="1" si="8"/>
        <v>-</v>
      </c>
      <c r="Q11" s="6" t="str">
        <f t="shared" ca="1" si="9"/>
        <v>-</v>
      </c>
      <c r="R11" s="6" t="str">
        <f t="shared" ca="1" si="0"/>
        <v>-</v>
      </c>
    </row>
    <row r="12" spans="1:18" x14ac:dyDescent="0.4">
      <c r="A12" s="12" t="s">
        <v>25</v>
      </c>
      <c r="B12" s="12" t="s">
        <v>42</v>
      </c>
      <c r="C12" s="12" t="s">
        <v>5</v>
      </c>
      <c r="D12" s="12" t="s">
        <v>2</v>
      </c>
      <c r="E12" s="12" t="s">
        <v>25</v>
      </c>
      <c r="G12" s="6">
        <v>8</v>
      </c>
      <c r="H12" s="6">
        <f ca="1">IF(ISNUMBER(VLOOKUP(G12-1,$R$5:R11,1,0)),1,0)</f>
        <v>0</v>
      </c>
      <c r="I12" s="6">
        <f t="shared" ca="1" si="3"/>
        <v>16</v>
      </c>
      <c r="J12" s="6">
        <f t="shared" ca="1" si="4"/>
        <v>0.81302034262756129</v>
      </c>
      <c r="K12" s="6">
        <f t="shared" ca="1" si="5"/>
        <v>4</v>
      </c>
      <c r="L12" s="6">
        <f t="shared" ca="1" si="6"/>
        <v>12</v>
      </c>
      <c r="M12" s="6">
        <f t="shared" ca="1" si="7"/>
        <v>0</v>
      </c>
      <c r="N12" s="6">
        <f ca="1">L12+(SUM($O$5:O11)-SUMIF($H$5:H12,"&gt;0"))*$D$1</f>
        <v>12</v>
      </c>
      <c r="O12" s="6">
        <f ca="1">IF(AND(N12&lt;$G$1,SUM($O$5:O11)=SUMIF($H$5:H12,"&gt;0")),1,0)</f>
        <v>0</v>
      </c>
      <c r="P12" s="6" t="str">
        <f t="shared" ca="1" si="8"/>
        <v>-</v>
      </c>
      <c r="Q12" s="6" t="str">
        <f t="shared" ca="1" si="9"/>
        <v>-</v>
      </c>
      <c r="R12" s="6" t="str">
        <f t="shared" ca="1" si="0"/>
        <v>-</v>
      </c>
    </row>
    <row r="13" spans="1:18" x14ac:dyDescent="0.4">
      <c r="A13" s="6">
        <v>1</v>
      </c>
      <c r="B13" s="6">
        <v>0.2</v>
      </c>
      <c r="C13" s="6">
        <f>B13</f>
        <v>0.2</v>
      </c>
      <c r="D13" s="6">
        <v>0</v>
      </c>
      <c r="E13" s="6">
        <v>1</v>
      </c>
      <c r="G13" s="6">
        <v>9</v>
      </c>
      <c r="H13" s="6">
        <f ca="1">IF(ISNUMBER(VLOOKUP(G13-1,$R$5:R12,1,0)),1,0)</f>
        <v>0</v>
      </c>
      <c r="I13" s="6">
        <f t="shared" ca="1" si="3"/>
        <v>12</v>
      </c>
      <c r="J13" s="6">
        <f t="shared" ca="1" si="4"/>
        <v>0.82931230262728162</v>
      </c>
      <c r="K13" s="6">
        <f t="shared" ca="1" si="5"/>
        <v>4</v>
      </c>
      <c r="L13" s="6">
        <f t="shared" ca="1" si="6"/>
        <v>8</v>
      </c>
      <c r="M13" s="6">
        <f t="shared" ca="1" si="7"/>
        <v>0</v>
      </c>
      <c r="N13" s="6">
        <f ca="1">L13+(SUM($O$5:O12)-SUMIF($H$5:H13,"&gt;0"))*$D$1</f>
        <v>8</v>
      </c>
      <c r="O13" s="6">
        <f ca="1">IF(AND(N13&lt;$G$1,SUM($O$5:O12)=SUMIF($H$5:H13,"&gt;0")),1,0)</f>
        <v>1</v>
      </c>
      <c r="P13" s="6">
        <f t="shared" ca="1" si="8"/>
        <v>1.9181274775440071E-2</v>
      </c>
      <c r="Q13" s="6">
        <f t="shared" ca="1" si="9"/>
        <v>1</v>
      </c>
      <c r="R13" s="6">
        <f t="shared" ca="1" si="0"/>
        <v>10</v>
      </c>
    </row>
    <row r="14" spans="1:18" x14ac:dyDescent="0.4">
      <c r="A14" s="6">
        <v>2</v>
      </c>
      <c r="B14" s="6">
        <v>0.5</v>
      </c>
      <c r="C14" s="6">
        <f>B14+C13</f>
        <v>0.7</v>
      </c>
      <c r="D14" s="6">
        <f>C13</f>
        <v>0.2</v>
      </c>
      <c r="E14" s="6">
        <v>2</v>
      </c>
      <c r="G14" s="6">
        <v>10</v>
      </c>
      <c r="H14" s="6">
        <f ca="1">IF(ISNUMBER(VLOOKUP(G14-1,$R$5:R13,1,0)),1,0)</f>
        <v>0</v>
      </c>
      <c r="I14" s="6">
        <f t="shared" ca="1" si="3"/>
        <v>8</v>
      </c>
      <c r="J14" s="6">
        <f t="shared" ca="1" si="4"/>
        <v>0.19182456686031879</v>
      </c>
      <c r="K14" s="6">
        <f t="shared" ca="1" si="5"/>
        <v>2</v>
      </c>
      <c r="L14" s="6">
        <f t="shared" ca="1" si="6"/>
        <v>6</v>
      </c>
      <c r="M14" s="6">
        <f t="shared" ca="1" si="7"/>
        <v>0</v>
      </c>
      <c r="N14" s="6">
        <f ca="1">L14+(SUM($O$5:O13)-SUMIF($H$5:H14,"&gt;0"))*$D$1</f>
        <v>26</v>
      </c>
      <c r="O14" s="6">
        <f ca="1">IF(AND(N14&lt;$G$1,SUM($O$5:O13)=SUMIF($H$5:H14,"&gt;0")),1,0)</f>
        <v>0</v>
      </c>
      <c r="P14" s="6" t="str">
        <f t="shared" ca="1" si="8"/>
        <v>-</v>
      </c>
      <c r="Q14" s="6" t="str">
        <f t="shared" ca="1" si="9"/>
        <v>-</v>
      </c>
      <c r="R14" s="6" t="str">
        <f t="shared" ca="1" si="0"/>
        <v>-</v>
      </c>
    </row>
    <row r="15" spans="1:18" x14ac:dyDescent="0.4">
      <c r="A15" s="13">
        <v>3</v>
      </c>
      <c r="B15" s="13">
        <v>0.3</v>
      </c>
      <c r="C15" s="13">
        <f t="shared" ref="C15" si="10">B15+C14</f>
        <v>1</v>
      </c>
      <c r="D15" s="13">
        <f t="shared" ref="D15" si="11">C14</f>
        <v>0.7</v>
      </c>
      <c r="E15" s="13">
        <v>3</v>
      </c>
      <c r="G15" s="6">
        <v>11</v>
      </c>
      <c r="H15" s="6">
        <f ca="1">IF(ISNUMBER(VLOOKUP(G15-1,$R$5:R14,1,0)),1,0)</f>
        <v>1</v>
      </c>
      <c r="I15" s="6">
        <f t="shared" ca="1" si="3"/>
        <v>26</v>
      </c>
      <c r="J15" s="6">
        <f t="shared" ca="1" si="4"/>
        <v>0.87912728898081027</v>
      </c>
      <c r="K15" s="6">
        <f t="shared" ca="1" si="5"/>
        <v>4</v>
      </c>
      <c r="L15" s="6">
        <f t="shared" ca="1" si="6"/>
        <v>22</v>
      </c>
      <c r="M15" s="6">
        <f t="shared" ca="1" si="7"/>
        <v>0</v>
      </c>
      <c r="N15" s="6">
        <f ca="1">L15+(SUM($O$5:O14)-SUMIF($H$5:H15,"&gt;0"))*$D$1</f>
        <v>22</v>
      </c>
      <c r="O15" s="6">
        <f ca="1">IF(AND(N15&lt;$G$1,SUM($O$5:O14)=SUMIF($H$5:H15,"&gt;0")),1,0)</f>
        <v>0</v>
      </c>
      <c r="P15" s="6" t="str">
        <f t="shared" ca="1" si="8"/>
        <v>-</v>
      </c>
      <c r="Q15" s="6" t="str">
        <f t="shared" ca="1" si="9"/>
        <v>-</v>
      </c>
      <c r="R15" s="6" t="str">
        <f t="shared" ca="1" si="0"/>
        <v>-</v>
      </c>
    </row>
    <row r="16" spans="1:18" x14ac:dyDescent="0.4">
      <c r="G16" s="6">
        <v>12</v>
      </c>
      <c r="H16" s="6">
        <f ca="1">IF(ISNUMBER(VLOOKUP(G16-1,$R$5:R15,1,0)),1,0)</f>
        <v>0</v>
      </c>
      <c r="I16" s="6">
        <f t="shared" ca="1" si="3"/>
        <v>22</v>
      </c>
      <c r="J16" s="6">
        <f t="shared" ca="1" si="4"/>
        <v>0.98955507087605399</v>
      </c>
      <c r="K16" s="6">
        <f t="shared" ca="1" si="5"/>
        <v>5</v>
      </c>
      <c r="L16" s="6">
        <f t="shared" ca="1" si="6"/>
        <v>17</v>
      </c>
      <c r="M16" s="6">
        <f t="shared" ca="1" si="7"/>
        <v>0</v>
      </c>
      <c r="N16" s="6">
        <f ca="1">L16+(SUM($O$5:O15)-SUMIF($H$5:H16,"&gt;0"))*$D$1</f>
        <v>17</v>
      </c>
      <c r="O16" s="6">
        <f ca="1">IF(AND(N16&lt;$G$1,SUM($O$5:O15)=SUMIF($H$5:H16,"&gt;0")),1,0)</f>
        <v>0</v>
      </c>
      <c r="P16" s="6" t="str">
        <f t="shared" ca="1" si="8"/>
        <v>-</v>
      </c>
      <c r="Q16" s="6" t="str">
        <f t="shared" ca="1" si="9"/>
        <v>-</v>
      </c>
      <c r="R16" s="6" t="str">
        <f t="shared" ca="1" si="0"/>
        <v>-</v>
      </c>
    </row>
    <row r="17" spans="1:18" x14ac:dyDescent="0.4">
      <c r="A17" s="6" t="s">
        <v>43</v>
      </c>
      <c r="G17" s="6">
        <v>13</v>
      </c>
      <c r="H17" s="6">
        <f ca="1">IF(ISNUMBER(VLOOKUP(G17-1,$R$5:R16,1,0)),1,0)</f>
        <v>0</v>
      </c>
      <c r="I17" s="6">
        <f t="shared" ca="1" si="3"/>
        <v>17</v>
      </c>
      <c r="J17" s="6">
        <f t="shared" ca="1" si="4"/>
        <v>0.5026388125911454</v>
      </c>
      <c r="K17" s="6">
        <f t="shared" ca="1" si="5"/>
        <v>3</v>
      </c>
      <c r="L17" s="6">
        <f t="shared" ca="1" si="6"/>
        <v>14</v>
      </c>
      <c r="M17" s="6">
        <f t="shared" ca="1" si="7"/>
        <v>0</v>
      </c>
      <c r="N17" s="6">
        <f ca="1">L17+(SUM($O$5:O16)-SUMIF($H$5:H17,"&gt;0"))*$D$1</f>
        <v>14</v>
      </c>
      <c r="O17" s="6">
        <f ca="1">IF(AND(N17&lt;$G$1,SUM($O$5:O16)=SUMIF($H$5:H17,"&gt;0")),1,0)</f>
        <v>0</v>
      </c>
      <c r="P17" s="6" t="str">
        <f t="shared" ca="1" si="8"/>
        <v>-</v>
      </c>
      <c r="Q17" s="6" t="str">
        <f t="shared" ca="1" si="9"/>
        <v>-</v>
      </c>
      <c r="R17" s="6" t="str">
        <f t="shared" ca="1" si="0"/>
        <v>-</v>
      </c>
    </row>
    <row r="18" spans="1:18" x14ac:dyDescent="0.4">
      <c r="A18" s="11">
        <f ca="1">R2</f>
        <v>2.5192999999999999</v>
      </c>
      <c r="B18" s="8">
        <v>5</v>
      </c>
      <c r="C18" s="8">
        <v>10</v>
      </c>
      <c r="D18" s="8">
        <v>15</v>
      </c>
      <c r="E18" s="8">
        <v>20</v>
      </c>
      <c r="G18" s="6">
        <v>14</v>
      </c>
      <c r="H18" s="6">
        <f ca="1">IF(ISNUMBER(VLOOKUP(G18-1,$R$5:R17,1,0)),1,0)</f>
        <v>0</v>
      </c>
      <c r="I18" s="6">
        <f t="shared" ca="1" si="3"/>
        <v>14</v>
      </c>
      <c r="J18" s="6">
        <f t="shared" ca="1" si="4"/>
        <v>0.35975448906208107</v>
      </c>
      <c r="K18" s="6">
        <f t="shared" ca="1" si="5"/>
        <v>3</v>
      </c>
      <c r="L18" s="6">
        <f t="shared" ca="1" si="6"/>
        <v>11</v>
      </c>
      <c r="M18" s="6">
        <f t="shared" ca="1" si="7"/>
        <v>0</v>
      </c>
      <c r="N18" s="6">
        <f ca="1">L18+(SUM($O$5:O17)-SUMIF($H$5:H18,"&gt;0"))*$D$1</f>
        <v>11</v>
      </c>
      <c r="O18" s="6">
        <f ca="1">IF(AND(N18&lt;$G$1,SUM($O$5:O17)=SUMIF($H$5:H18,"&gt;0")),1,0)</f>
        <v>0</v>
      </c>
      <c r="P18" s="6" t="str">
        <f t="shared" ca="1" si="8"/>
        <v>-</v>
      </c>
      <c r="Q18" s="6" t="str">
        <f t="shared" ca="1" si="9"/>
        <v>-</v>
      </c>
      <c r="R18" s="6" t="str">
        <f t="shared" ca="1" si="0"/>
        <v>-</v>
      </c>
    </row>
    <row r="19" spans="1:18" x14ac:dyDescent="0.4">
      <c r="A19" s="8">
        <v>10</v>
      </c>
      <c r="B19" s="6">
        <f t="dataTable" ref="B19:E23" dt2D="1" dtr="1" r1="G1" r2="D1" ca="1"/>
        <v>7.6415000000000006</v>
      </c>
      <c r="C19" s="6">
        <v>4.1610000000000005</v>
      </c>
      <c r="D19" s="6">
        <v>3.5077000000000003</v>
      </c>
      <c r="E19" s="6">
        <v>3.7255000000000003</v>
      </c>
      <c r="G19" s="6">
        <v>15</v>
      </c>
      <c r="H19" s="6">
        <f ca="1">IF(ISNUMBER(VLOOKUP(G19-1,$R$5:R18,1,0)),1,0)</f>
        <v>0</v>
      </c>
      <c r="I19" s="6">
        <f t="shared" ca="1" si="3"/>
        <v>11</v>
      </c>
      <c r="J19" s="6">
        <f t="shared" ca="1" si="4"/>
        <v>0.8189751683329195</v>
      </c>
      <c r="K19" s="6">
        <f t="shared" ca="1" si="5"/>
        <v>4</v>
      </c>
      <c r="L19" s="6">
        <f t="shared" ca="1" si="6"/>
        <v>7</v>
      </c>
      <c r="M19" s="6">
        <f t="shared" ca="1" si="7"/>
        <v>0</v>
      </c>
      <c r="N19" s="6">
        <f ca="1">L19+(SUM($O$5:O18)-SUMIF($H$5:H19,"&gt;0"))*$D$1</f>
        <v>7</v>
      </c>
      <c r="O19" s="6">
        <f ca="1">IF(AND(N19&lt;$G$1,SUM($O$5:O18)=SUMIF($H$5:H19,"&gt;0")),1,0)</f>
        <v>1</v>
      </c>
      <c r="P19" s="6">
        <f t="shared" ca="1" si="8"/>
        <v>0.95247844798031922</v>
      </c>
      <c r="Q19" s="6">
        <f t="shared" ca="1" si="9"/>
        <v>3</v>
      </c>
      <c r="R19" s="6">
        <f t="shared" ca="1" si="0"/>
        <v>18</v>
      </c>
    </row>
    <row r="20" spans="1:18" x14ac:dyDescent="0.4">
      <c r="A20" s="8">
        <v>20</v>
      </c>
      <c r="B20" s="6">
        <v>5.0728</v>
      </c>
      <c r="C20" s="6">
        <v>2.4324000000000003</v>
      </c>
      <c r="D20" s="6">
        <v>2.4120999999999997</v>
      </c>
      <c r="E20" s="6">
        <v>2.6642000000000001</v>
      </c>
      <c r="G20" s="6">
        <v>16</v>
      </c>
      <c r="H20" s="6">
        <f ca="1">IF(ISNUMBER(VLOOKUP(G20-1,$R$5:R19,1,0)),1,0)</f>
        <v>0</v>
      </c>
      <c r="I20" s="6">
        <f t="shared" ca="1" si="3"/>
        <v>7</v>
      </c>
      <c r="J20" s="6">
        <f t="shared" ca="1" si="4"/>
        <v>0.29461045277111109</v>
      </c>
      <c r="K20" s="6">
        <f t="shared" ca="1" si="5"/>
        <v>2</v>
      </c>
      <c r="L20" s="6">
        <f t="shared" ca="1" si="6"/>
        <v>5</v>
      </c>
      <c r="M20" s="6">
        <f t="shared" ca="1" si="7"/>
        <v>0</v>
      </c>
      <c r="N20" s="6">
        <f ca="1">L20+(SUM($O$5:O19)-SUMIF($H$5:H20,"&gt;0"))*$D$1</f>
        <v>25</v>
      </c>
      <c r="O20" s="6">
        <f ca="1">IF(AND(N20&lt;$G$1,SUM($O$5:O19)=SUMIF($H$5:H20,"&gt;0")),1,0)</f>
        <v>0</v>
      </c>
      <c r="P20" s="6" t="str">
        <f t="shared" ca="1" si="8"/>
        <v>-</v>
      </c>
      <c r="Q20" s="6" t="str">
        <f t="shared" ca="1" si="9"/>
        <v>-</v>
      </c>
      <c r="R20" s="6" t="str">
        <f t="shared" ca="1" si="0"/>
        <v>-</v>
      </c>
    </row>
    <row r="21" spans="1:18" x14ac:dyDescent="0.4">
      <c r="A21" s="8">
        <v>30</v>
      </c>
      <c r="B21" s="6">
        <v>4.3305000000000007</v>
      </c>
      <c r="C21" s="6">
        <v>2.1214</v>
      </c>
      <c r="D21" s="6">
        <v>2.157</v>
      </c>
      <c r="E21" s="6">
        <v>2.4659</v>
      </c>
      <c r="G21" s="6">
        <v>17</v>
      </c>
      <c r="H21" s="6">
        <f ca="1">IF(ISNUMBER(VLOOKUP(G21-1,$R$5:R20,1,0)),1,0)</f>
        <v>0</v>
      </c>
      <c r="I21" s="6">
        <f t="shared" ca="1" si="3"/>
        <v>5</v>
      </c>
      <c r="J21" s="6">
        <f t="shared" ca="1" si="4"/>
        <v>0.50120321390898959</v>
      </c>
      <c r="K21" s="6">
        <f t="shared" ca="1" si="5"/>
        <v>3</v>
      </c>
      <c r="L21" s="6">
        <f t="shared" ca="1" si="6"/>
        <v>2</v>
      </c>
      <c r="M21" s="6">
        <f t="shared" ca="1" si="7"/>
        <v>0</v>
      </c>
      <c r="N21" s="6">
        <f ca="1">L21+(SUM($O$5:O20)-SUMIF($H$5:H21,"&gt;0"))*$D$1</f>
        <v>22</v>
      </c>
      <c r="O21" s="6">
        <f ca="1">IF(AND(N21&lt;$G$1,SUM($O$5:O20)=SUMIF($H$5:H21,"&gt;0")),1,0)</f>
        <v>0</v>
      </c>
      <c r="P21" s="6" t="str">
        <f t="shared" ca="1" si="8"/>
        <v>-</v>
      </c>
      <c r="Q21" s="6" t="str">
        <f t="shared" ca="1" si="9"/>
        <v>-</v>
      </c>
      <c r="R21" s="6" t="str">
        <f t="shared" ca="1" si="0"/>
        <v>-</v>
      </c>
    </row>
    <row r="22" spans="1:18" x14ac:dyDescent="0.4">
      <c r="A22" s="8">
        <v>40</v>
      </c>
      <c r="B22" s="6">
        <v>3.3801999999999999</v>
      </c>
      <c r="C22" s="6">
        <v>2.3984999999999999</v>
      </c>
      <c r="D22" s="6">
        <v>2.1842000000000001</v>
      </c>
      <c r="E22" s="6">
        <v>2.5712999999999999</v>
      </c>
      <c r="G22" s="6">
        <v>18</v>
      </c>
      <c r="H22" s="6">
        <f ca="1">IF(ISNUMBER(VLOOKUP(G22-1,$R$5:R21,1,0)),1,0)</f>
        <v>0</v>
      </c>
      <c r="I22" s="6">
        <f t="shared" ca="1" si="3"/>
        <v>2</v>
      </c>
      <c r="J22" s="6">
        <f t="shared" ca="1" si="4"/>
        <v>0.35704767585983366</v>
      </c>
      <c r="K22" s="6">
        <f t="shared" ca="1" si="5"/>
        <v>3</v>
      </c>
      <c r="L22" s="6">
        <f t="shared" ca="1" si="6"/>
        <v>0</v>
      </c>
      <c r="M22" s="6">
        <f t="shared" ca="1" si="7"/>
        <v>1</v>
      </c>
      <c r="N22" s="6">
        <f ca="1">L22+(SUM($O$5:O21)-SUMIF($H$5:H22,"&gt;0"))*$D$1</f>
        <v>20</v>
      </c>
      <c r="O22" s="6">
        <f ca="1">IF(AND(N22&lt;$G$1,SUM($O$5:O21)=SUMIF($H$5:H22,"&gt;0")),1,0)</f>
        <v>0</v>
      </c>
      <c r="P22" s="6" t="str">
        <f t="shared" ca="1" si="8"/>
        <v>-</v>
      </c>
      <c r="Q22" s="6" t="str">
        <f t="shared" ca="1" si="9"/>
        <v>-</v>
      </c>
      <c r="R22" s="6" t="str">
        <f t="shared" ca="1" si="0"/>
        <v>-</v>
      </c>
    </row>
    <row r="23" spans="1:18" x14ac:dyDescent="0.4">
      <c r="A23" s="8">
        <v>50</v>
      </c>
      <c r="B23" s="6">
        <v>3.0183</v>
      </c>
      <c r="C23" s="6">
        <v>2.5595999999999997</v>
      </c>
      <c r="D23" s="6">
        <v>2.3481999999999998</v>
      </c>
      <c r="E23" s="6">
        <v>2.6062000000000003</v>
      </c>
      <c r="G23" s="6">
        <v>19</v>
      </c>
      <c r="H23" s="6">
        <f ca="1">IF(ISNUMBER(VLOOKUP(G23-1,$R$5:R22,1,0)),1,0)</f>
        <v>1</v>
      </c>
      <c r="I23" s="6">
        <f t="shared" ca="1" si="3"/>
        <v>20</v>
      </c>
      <c r="J23" s="6">
        <f t="shared" ca="1" si="4"/>
        <v>0.90012984558578202</v>
      </c>
      <c r="K23" s="6">
        <f t="shared" ca="1" si="5"/>
        <v>5</v>
      </c>
      <c r="L23" s="6">
        <f t="shared" ca="1" si="6"/>
        <v>15</v>
      </c>
      <c r="M23" s="6">
        <f t="shared" ca="1" si="7"/>
        <v>0</v>
      </c>
      <c r="N23" s="6">
        <f ca="1">L23+(SUM($O$5:O22)-SUMIF($H$5:H23,"&gt;0"))*$D$1</f>
        <v>15</v>
      </c>
      <c r="O23" s="6">
        <f ca="1">IF(AND(N23&lt;$G$1,SUM($O$5:O22)=SUMIF($H$5:H23,"&gt;0")),1,0)</f>
        <v>0</v>
      </c>
      <c r="P23" s="6" t="str">
        <f t="shared" ca="1" si="8"/>
        <v>-</v>
      </c>
      <c r="Q23" s="6" t="str">
        <f t="shared" ca="1" si="9"/>
        <v>-</v>
      </c>
      <c r="R23" s="6" t="str">
        <f t="shared" ca="1" si="0"/>
        <v>-</v>
      </c>
    </row>
    <row r="24" spans="1:18" x14ac:dyDescent="0.4">
      <c r="G24" s="6">
        <v>20</v>
      </c>
      <c r="H24" s="6">
        <f ca="1">IF(ISNUMBER(VLOOKUP(G24-1,$R$5:R23,1,0)),1,0)</f>
        <v>0</v>
      </c>
      <c r="I24" s="6">
        <f t="shared" ca="1" si="3"/>
        <v>15</v>
      </c>
      <c r="J24" s="6">
        <f t="shared" ca="1" si="4"/>
        <v>0.87085564534112936</v>
      </c>
      <c r="K24" s="6">
        <f t="shared" ca="1" si="5"/>
        <v>4</v>
      </c>
      <c r="L24" s="6">
        <f t="shared" ca="1" si="6"/>
        <v>11</v>
      </c>
      <c r="M24" s="6">
        <f t="shared" ca="1" si="7"/>
        <v>0</v>
      </c>
      <c r="N24" s="6">
        <f ca="1">L24+(SUM($O$5:O23)-SUMIF($H$5:H24,"&gt;0"))*$D$1</f>
        <v>11</v>
      </c>
      <c r="O24" s="6">
        <f ca="1">IF(AND(N24&lt;$G$1,SUM($O$5:O23)=SUMIF($H$5:H24,"&gt;0")),1,0)</f>
        <v>0</v>
      </c>
      <c r="P24" s="6" t="str">
        <f t="shared" ca="1" si="8"/>
        <v>-</v>
      </c>
      <c r="Q24" s="6" t="str">
        <f t="shared" ca="1" si="9"/>
        <v>-</v>
      </c>
      <c r="R24" s="6" t="str">
        <f t="shared" ca="1" si="0"/>
        <v>-</v>
      </c>
    </row>
    <row r="25" spans="1:18" x14ac:dyDescent="0.4">
      <c r="G25" s="6">
        <v>21</v>
      </c>
      <c r="H25" s="6">
        <f ca="1">IF(ISNUMBER(VLOOKUP(G25-1,$R$5:R24,1,0)),1,0)</f>
        <v>0</v>
      </c>
      <c r="I25" s="6">
        <f t="shared" ca="1" si="3"/>
        <v>11</v>
      </c>
      <c r="J25" s="6">
        <f t="shared" ca="1" si="4"/>
        <v>0.67162322921023598</v>
      </c>
      <c r="K25" s="6">
        <f t="shared" ca="1" si="5"/>
        <v>3</v>
      </c>
      <c r="L25" s="6">
        <f t="shared" ca="1" si="6"/>
        <v>8</v>
      </c>
      <c r="M25" s="6">
        <f t="shared" ca="1" si="7"/>
        <v>0</v>
      </c>
      <c r="N25" s="6">
        <f ca="1">L25+(SUM($O$5:O24)-SUMIF($H$5:H25,"&gt;0"))*$D$1</f>
        <v>8</v>
      </c>
      <c r="O25" s="6">
        <f ca="1">IF(AND(N25&lt;$G$1,SUM($O$5:O24)=SUMIF($H$5:H25,"&gt;0")),1,0)</f>
        <v>1</v>
      </c>
      <c r="P25" s="6">
        <f t="shared" ca="1" si="8"/>
        <v>0.12881423289548355</v>
      </c>
      <c r="Q25" s="6">
        <f t="shared" ca="1" si="9"/>
        <v>1</v>
      </c>
      <c r="R25" s="6">
        <f t="shared" ca="1" si="0"/>
        <v>22</v>
      </c>
    </row>
    <row r="26" spans="1:18" x14ac:dyDescent="0.4">
      <c r="G26" s="6">
        <v>22</v>
      </c>
      <c r="H26" s="6">
        <f ca="1">IF(ISNUMBER(VLOOKUP(G26-1,$R$5:R25,1,0)),1,0)</f>
        <v>0</v>
      </c>
      <c r="I26" s="6">
        <f t="shared" ca="1" si="3"/>
        <v>8</v>
      </c>
      <c r="J26" s="6">
        <f t="shared" ca="1" si="4"/>
        <v>0.39186371040464751</v>
      </c>
      <c r="K26" s="6">
        <f t="shared" ca="1" si="5"/>
        <v>3</v>
      </c>
      <c r="L26" s="6">
        <f t="shared" ca="1" si="6"/>
        <v>5</v>
      </c>
      <c r="M26" s="6">
        <f t="shared" ca="1" si="7"/>
        <v>0</v>
      </c>
      <c r="N26" s="6">
        <f ca="1">L26+(SUM($O$5:O25)-SUMIF($H$5:H26,"&gt;0"))*$D$1</f>
        <v>25</v>
      </c>
      <c r="O26" s="6">
        <f ca="1">IF(AND(N26&lt;$G$1,SUM($O$5:O25)=SUMIF($H$5:H26,"&gt;0")),1,0)</f>
        <v>0</v>
      </c>
      <c r="P26" s="6" t="str">
        <f t="shared" ca="1" si="8"/>
        <v>-</v>
      </c>
      <c r="Q26" s="6" t="str">
        <f t="shared" ca="1" si="9"/>
        <v>-</v>
      </c>
      <c r="R26" s="6" t="str">
        <f t="shared" ca="1" si="0"/>
        <v>-</v>
      </c>
    </row>
    <row r="27" spans="1:18" x14ac:dyDescent="0.4">
      <c r="G27" s="6">
        <v>23</v>
      </c>
      <c r="H27" s="6">
        <f ca="1">IF(ISNUMBER(VLOOKUP(G27-1,$R$5:R26,1,0)),1,0)</f>
        <v>1</v>
      </c>
      <c r="I27" s="6">
        <f t="shared" ca="1" si="3"/>
        <v>25</v>
      </c>
      <c r="J27" s="6">
        <f t="shared" ca="1" si="4"/>
        <v>0.57679165639247554</v>
      </c>
      <c r="K27" s="6">
        <f t="shared" ca="1" si="5"/>
        <v>3</v>
      </c>
      <c r="L27" s="6">
        <f t="shared" ca="1" si="6"/>
        <v>22</v>
      </c>
      <c r="M27" s="6">
        <f t="shared" ca="1" si="7"/>
        <v>0</v>
      </c>
      <c r="N27" s="6">
        <f ca="1">L27+(SUM($O$5:O26)-SUMIF($H$5:H27,"&gt;0"))*$D$1</f>
        <v>22</v>
      </c>
      <c r="O27" s="6">
        <f ca="1">IF(AND(N27&lt;$G$1,SUM($O$5:O26)=SUMIF($H$5:H27,"&gt;0")),1,0)</f>
        <v>0</v>
      </c>
      <c r="P27" s="6" t="str">
        <f t="shared" ca="1" si="8"/>
        <v>-</v>
      </c>
      <c r="Q27" s="6" t="str">
        <f t="shared" ca="1" si="9"/>
        <v>-</v>
      </c>
      <c r="R27" s="6" t="str">
        <f t="shared" ca="1" si="0"/>
        <v>-</v>
      </c>
    </row>
    <row r="28" spans="1:18" x14ac:dyDescent="0.4">
      <c r="G28" s="6">
        <v>24</v>
      </c>
      <c r="H28" s="6">
        <f ca="1">IF(ISNUMBER(VLOOKUP(G28-1,$R$5:R27,1,0)),1,0)</f>
        <v>0</v>
      </c>
      <c r="I28" s="6">
        <f t="shared" ca="1" si="3"/>
        <v>22</v>
      </c>
      <c r="J28" s="6">
        <f t="shared" ca="1" si="4"/>
        <v>8.1409368556780826E-2</v>
      </c>
      <c r="K28" s="6">
        <f t="shared" ca="1" si="5"/>
        <v>1</v>
      </c>
      <c r="L28" s="6">
        <f t="shared" ca="1" si="6"/>
        <v>21</v>
      </c>
      <c r="M28" s="6">
        <f t="shared" ca="1" si="7"/>
        <v>0</v>
      </c>
      <c r="N28" s="6">
        <f ca="1">L28+(SUM($O$5:O27)-SUMIF($H$5:H28,"&gt;0"))*$D$1</f>
        <v>21</v>
      </c>
      <c r="O28" s="6">
        <f ca="1">IF(AND(N28&lt;$G$1,SUM($O$5:O27)=SUMIF($H$5:H28,"&gt;0")),1,0)</f>
        <v>0</v>
      </c>
      <c r="P28" s="6" t="str">
        <f t="shared" ca="1" si="8"/>
        <v>-</v>
      </c>
      <c r="Q28" s="6" t="str">
        <f t="shared" ca="1" si="9"/>
        <v>-</v>
      </c>
      <c r="R28" s="6" t="str">
        <f t="shared" ca="1" si="0"/>
        <v>-</v>
      </c>
    </row>
    <row r="29" spans="1:18" x14ac:dyDescent="0.4">
      <c r="G29" s="6">
        <v>25</v>
      </c>
      <c r="H29" s="6">
        <f ca="1">IF(ISNUMBER(VLOOKUP(G29-1,$R$5:R28,1,0)),1,0)</f>
        <v>0</v>
      </c>
      <c r="I29" s="6">
        <f t="shared" ca="1" si="3"/>
        <v>21</v>
      </c>
      <c r="J29" s="6">
        <f t="shared" ca="1" si="4"/>
        <v>0.26513311462508971</v>
      </c>
      <c r="K29" s="6">
        <f t="shared" ca="1" si="5"/>
        <v>2</v>
      </c>
      <c r="L29" s="6">
        <f t="shared" ca="1" si="6"/>
        <v>19</v>
      </c>
      <c r="M29" s="6">
        <f t="shared" ca="1" si="7"/>
        <v>0</v>
      </c>
      <c r="N29" s="6">
        <f ca="1">L29+(SUM($O$5:O28)-SUMIF($H$5:H29,"&gt;0"))*$D$1</f>
        <v>19</v>
      </c>
      <c r="O29" s="6">
        <f ca="1">IF(AND(N29&lt;$G$1,SUM($O$5:O28)=SUMIF($H$5:H29,"&gt;0")),1,0)</f>
        <v>0</v>
      </c>
      <c r="P29" s="6" t="str">
        <f t="shared" ca="1" si="8"/>
        <v>-</v>
      </c>
      <c r="Q29" s="6" t="str">
        <f t="shared" ca="1" si="9"/>
        <v>-</v>
      </c>
      <c r="R29" s="6" t="str">
        <f t="shared" ca="1" si="0"/>
        <v>-</v>
      </c>
    </row>
    <row r="30" spans="1:18" x14ac:dyDescent="0.4">
      <c r="G30" s="6">
        <v>26</v>
      </c>
      <c r="H30" s="6">
        <f ca="1">IF(ISNUMBER(VLOOKUP(G30-1,$R$5:R29,1,0)),1,0)</f>
        <v>0</v>
      </c>
      <c r="I30" s="6">
        <f t="shared" ca="1" si="3"/>
        <v>19</v>
      </c>
      <c r="J30" s="6">
        <f t="shared" ca="1" si="4"/>
        <v>0.86080068240245233</v>
      </c>
      <c r="K30" s="6">
        <f t="shared" ca="1" si="5"/>
        <v>4</v>
      </c>
      <c r="L30" s="6">
        <f t="shared" ca="1" si="6"/>
        <v>15</v>
      </c>
      <c r="M30" s="6">
        <f t="shared" ca="1" si="7"/>
        <v>0</v>
      </c>
      <c r="N30" s="6">
        <f ca="1">L30+(SUM($O$5:O29)-SUMIF($H$5:H30,"&gt;0"))*$D$1</f>
        <v>15</v>
      </c>
      <c r="O30" s="6">
        <f ca="1">IF(AND(N30&lt;$G$1,SUM($O$5:O29)=SUMIF($H$5:H30,"&gt;0")),1,0)</f>
        <v>0</v>
      </c>
      <c r="P30" s="6" t="str">
        <f t="shared" ca="1" si="8"/>
        <v>-</v>
      </c>
      <c r="Q30" s="6" t="str">
        <f t="shared" ca="1" si="9"/>
        <v>-</v>
      </c>
      <c r="R30" s="6" t="str">
        <f t="shared" ca="1" si="0"/>
        <v>-</v>
      </c>
    </row>
    <row r="31" spans="1:18" x14ac:dyDescent="0.4">
      <c r="G31" s="6">
        <v>27</v>
      </c>
      <c r="H31" s="6">
        <f ca="1">IF(ISNUMBER(VLOOKUP(G31-1,$R$5:R30,1,0)),1,0)</f>
        <v>0</v>
      </c>
      <c r="I31" s="6">
        <f t="shared" ca="1" si="3"/>
        <v>15</v>
      </c>
      <c r="J31" s="6">
        <f t="shared" ca="1" si="4"/>
        <v>0.63400224010213024</v>
      </c>
      <c r="K31" s="6">
        <f t="shared" ca="1" si="5"/>
        <v>3</v>
      </c>
      <c r="L31" s="6">
        <f t="shared" ca="1" si="6"/>
        <v>12</v>
      </c>
      <c r="M31" s="6">
        <f t="shared" ca="1" si="7"/>
        <v>0</v>
      </c>
      <c r="N31" s="6">
        <f ca="1">L31+(SUM($O$5:O30)-SUMIF($H$5:H31,"&gt;0"))*$D$1</f>
        <v>12</v>
      </c>
      <c r="O31" s="6">
        <f ca="1">IF(AND(N31&lt;$G$1,SUM($O$5:O30)=SUMIF($H$5:H31,"&gt;0")),1,0)</f>
        <v>0</v>
      </c>
      <c r="P31" s="6" t="str">
        <f t="shared" ca="1" si="8"/>
        <v>-</v>
      </c>
      <c r="Q31" s="6" t="str">
        <f t="shared" ca="1" si="9"/>
        <v>-</v>
      </c>
      <c r="R31" s="6" t="str">
        <f t="shared" ca="1" si="0"/>
        <v>-</v>
      </c>
    </row>
    <row r="32" spans="1:18" x14ac:dyDescent="0.4">
      <c r="G32" s="6">
        <v>28</v>
      </c>
      <c r="H32" s="6">
        <f ca="1">IF(ISNUMBER(VLOOKUP(G32-1,$R$5:R31,1,0)),1,0)</f>
        <v>0</v>
      </c>
      <c r="I32" s="6">
        <f t="shared" ca="1" si="3"/>
        <v>12</v>
      </c>
      <c r="J32" s="6">
        <f t="shared" ca="1" si="4"/>
        <v>0.55249152848282046</v>
      </c>
      <c r="K32" s="6">
        <f t="shared" ca="1" si="5"/>
        <v>3</v>
      </c>
      <c r="L32" s="6">
        <f t="shared" ca="1" si="6"/>
        <v>9</v>
      </c>
      <c r="M32" s="6">
        <f t="shared" ca="1" si="7"/>
        <v>0</v>
      </c>
      <c r="N32" s="6">
        <f ca="1">L32+(SUM($O$5:O31)-SUMIF($H$5:H32,"&gt;0"))*$D$1</f>
        <v>9</v>
      </c>
      <c r="O32" s="6">
        <f ca="1">IF(AND(N32&lt;$G$1,SUM($O$5:O31)=SUMIF($H$5:H32,"&gt;0")),1,0)</f>
        <v>1</v>
      </c>
      <c r="P32" s="6">
        <f t="shared" ca="1" si="8"/>
        <v>0.99870956356006324</v>
      </c>
      <c r="Q32" s="6">
        <f t="shared" ca="1" si="9"/>
        <v>3</v>
      </c>
      <c r="R32" s="6">
        <f t="shared" ca="1" si="0"/>
        <v>31</v>
      </c>
    </row>
    <row r="33" spans="7:18" x14ac:dyDescent="0.4">
      <c r="G33" s="6">
        <v>29</v>
      </c>
      <c r="H33" s="6">
        <f ca="1">IF(ISNUMBER(VLOOKUP(G33-1,$R$5:R32,1,0)),1,0)</f>
        <v>0</v>
      </c>
      <c r="I33" s="6">
        <f t="shared" ca="1" si="3"/>
        <v>9</v>
      </c>
      <c r="J33" s="6">
        <f t="shared" ca="1" si="4"/>
        <v>0.58146160983743633</v>
      </c>
      <c r="K33" s="6">
        <f t="shared" ca="1" si="5"/>
        <v>3</v>
      </c>
      <c r="L33" s="6">
        <f t="shared" ca="1" si="6"/>
        <v>6</v>
      </c>
      <c r="M33" s="6">
        <f t="shared" ca="1" si="7"/>
        <v>0</v>
      </c>
      <c r="N33" s="6">
        <f ca="1">L33+(SUM($O$5:O32)-SUMIF($H$5:H33,"&gt;0"))*$D$1</f>
        <v>26</v>
      </c>
      <c r="O33" s="6">
        <f ca="1">IF(AND(N33&lt;$G$1,SUM($O$5:O32)=SUMIF($H$5:H33,"&gt;0")),1,0)</f>
        <v>0</v>
      </c>
      <c r="P33" s="6" t="str">
        <f t="shared" ca="1" si="8"/>
        <v>-</v>
      </c>
      <c r="Q33" s="6" t="str">
        <f t="shared" ca="1" si="9"/>
        <v>-</v>
      </c>
      <c r="R33" s="6" t="str">
        <f t="shared" ca="1" si="0"/>
        <v>-</v>
      </c>
    </row>
    <row r="34" spans="7:18" x14ac:dyDescent="0.4">
      <c r="G34" s="6">
        <v>30</v>
      </c>
      <c r="H34" s="6">
        <f ca="1">IF(ISNUMBER(VLOOKUP(G34-1,$R$5:R33,1,0)),1,0)</f>
        <v>0</v>
      </c>
      <c r="I34" s="6">
        <f t="shared" ca="1" si="3"/>
        <v>6</v>
      </c>
      <c r="J34" s="6">
        <f t="shared" ca="1" si="4"/>
        <v>0.64896185108590743</v>
      </c>
      <c r="K34" s="6">
        <f t="shared" ca="1" si="5"/>
        <v>3</v>
      </c>
      <c r="L34" s="6">
        <f t="shared" ca="1" si="6"/>
        <v>3</v>
      </c>
      <c r="M34" s="6">
        <f t="shared" ca="1" si="7"/>
        <v>0</v>
      </c>
      <c r="N34" s="6">
        <f ca="1">L34+(SUM($O$5:O33)-SUMIF($H$5:H34,"&gt;0"))*$D$1</f>
        <v>23</v>
      </c>
      <c r="O34" s="6">
        <f ca="1">IF(AND(N34&lt;$G$1,SUM($O$5:O33)=SUMIF($H$5:H34,"&gt;0")),1,0)</f>
        <v>0</v>
      </c>
      <c r="P34" s="6" t="str">
        <f t="shared" ca="1" si="8"/>
        <v>-</v>
      </c>
      <c r="Q34" s="6" t="str">
        <f t="shared" ca="1" si="9"/>
        <v>-</v>
      </c>
      <c r="R34" s="6" t="str">
        <f t="shared" ca="1" si="0"/>
        <v>-</v>
      </c>
    </row>
    <row r="35" spans="7:18" x14ac:dyDescent="0.4">
      <c r="G35" s="6">
        <v>31</v>
      </c>
      <c r="H35" s="6">
        <f ca="1">IF(ISNUMBER(VLOOKUP(G35-1,$R$5:R34,1,0)),1,0)</f>
        <v>0</v>
      </c>
      <c r="I35" s="6">
        <f t="shared" ca="1" si="3"/>
        <v>3</v>
      </c>
      <c r="J35" s="6">
        <f t="shared" ca="1" si="4"/>
        <v>0.25874790140749016</v>
      </c>
      <c r="K35" s="6">
        <f t="shared" ca="1" si="5"/>
        <v>2</v>
      </c>
      <c r="L35" s="6">
        <f t="shared" ca="1" si="6"/>
        <v>1</v>
      </c>
      <c r="M35" s="6">
        <f t="shared" ca="1" si="7"/>
        <v>0</v>
      </c>
      <c r="N35" s="6">
        <f ca="1">L35+(SUM($O$5:O34)-SUMIF($H$5:H35,"&gt;0"))*$D$1</f>
        <v>21</v>
      </c>
      <c r="O35" s="6">
        <f ca="1">IF(AND(N35&lt;$G$1,SUM($O$5:O34)=SUMIF($H$5:H35,"&gt;0")),1,0)</f>
        <v>0</v>
      </c>
      <c r="P35" s="6" t="str">
        <f t="shared" ca="1" si="8"/>
        <v>-</v>
      </c>
      <c r="Q35" s="6" t="str">
        <f t="shared" ca="1" si="9"/>
        <v>-</v>
      </c>
      <c r="R35" s="6" t="str">
        <f t="shared" ca="1" si="0"/>
        <v>-</v>
      </c>
    </row>
    <row r="36" spans="7:18" x14ac:dyDescent="0.4">
      <c r="G36" s="6">
        <v>32</v>
      </c>
      <c r="H36" s="6">
        <f ca="1">IF(ISNUMBER(VLOOKUP(G36-1,$R$5:R35,1,0)),1,0)</f>
        <v>1</v>
      </c>
      <c r="I36" s="6">
        <f t="shared" ca="1" si="3"/>
        <v>21</v>
      </c>
      <c r="J36" s="6">
        <f t="shared" ca="1" si="4"/>
        <v>5.5184613589904452E-2</v>
      </c>
      <c r="K36" s="6">
        <f t="shared" ca="1" si="5"/>
        <v>1</v>
      </c>
      <c r="L36" s="6">
        <f t="shared" ca="1" si="6"/>
        <v>20</v>
      </c>
      <c r="M36" s="6">
        <f t="shared" ca="1" si="7"/>
        <v>0</v>
      </c>
      <c r="N36" s="6">
        <f ca="1">L36+(SUM($O$5:O35)-SUMIF($H$5:H36,"&gt;0"))*$D$1</f>
        <v>20</v>
      </c>
      <c r="O36" s="6">
        <f ca="1">IF(AND(N36&lt;$G$1,SUM($O$5:O35)=SUMIF($H$5:H36,"&gt;0")),1,0)</f>
        <v>0</v>
      </c>
      <c r="P36" s="6" t="str">
        <f t="shared" ca="1" si="8"/>
        <v>-</v>
      </c>
      <c r="Q36" s="6" t="str">
        <f t="shared" ca="1" si="9"/>
        <v>-</v>
      </c>
      <c r="R36" s="6" t="str">
        <f t="shared" ca="1" si="0"/>
        <v>-</v>
      </c>
    </row>
    <row r="37" spans="7:18" x14ac:dyDescent="0.4">
      <c r="G37" s="6">
        <v>33</v>
      </c>
      <c r="H37" s="6">
        <f ca="1">IF(ISNUMBER(VLOOKUP(G37-1,$R$5:R36,1,0)),1,0)</f>
        <v>0</v>
      </c>
      <c r="I37" s="6">
        <f t="shared" ca="1" si="3"/>
        <v>20</v>
      </c>
      <c r="J37" s="6">
        <f t="shared" ca="1" si="4"/>
        <v>0.79215758380969148</v>
      </c>
      <c r="K37" s="6">
        <f t="shared" ca="1" si="5"/>
        <v>4</v>
      </c>
      <c r="L37" s="6">
        <f t="shared" ca="1" si="6"/>
        <v>16</v>
      </c>
      <c r="M37" s="6">
        <f t="shared" ca="1" si="7"/>
        <v>0</v>
      </c>
      <c r="N37" s="6">
        <f ca="1">L37+(SUM($O$5:O36)-SUMIF($H$5:H37,"&gt;0"))*$D$1</f>
        <v>16</v>
      </c>
      <c r="O37" s="6">
        <f ca="1">IF(AND(N37&lt;$G$1,SUM($O$5:O36)=SUMIF($H$5:H37,"&gt;0")),1,0)</f>
        <v>0</v>
      </c>
      <c r="P37" s="6" t="str">
        <f t="shared" ca="1" si="8"/>
        <v>-</v>
      </c>
      <c r="Q37" s="6" t="str">
        <f t="shared" ca="1" si="9"/>
        <v>-</v>
      </c>
      <c r="R37" s="6" t="str">
        <f t="shared" ca="1" si="0"/>
        <v>-</v>
      </c>
    </row>
    <row r="38" spans="7:18" x14ac:dyDescent="0.4">
      <c r="G38" s="6">
        <v>34</v>
      </c>
      <c r="H38" s="6">
        <f ca="1">IF(ISNUMBER(VLOOKUP(G38-1,$R$5:R37,1,0)),1,0)</f>
        <v>0</v>
      </c>
      <c r="I38" s="6">
        <f t="shared" ca="1" si="3"/>
        <v>16</v>
      </c>
      <c r="J38" s="6">
        <f t="shared" ca="1" si="4"/>
        <v>0.7232608433814316</v>
      </c>
      <c r="K38" s="6">
        <f t="shared" ca="1" si="5"/>
        <v>3</v>
      </c>
      <c r="L38" s="6">
        <f t="shared" ca="1" si="6"/>
        <v>13</v>
      </c>
      <c r="M38" s="6">
        <f t="shared" ca="1" si="7"/>
        <v>0</v>
      </c>
      <c r="N38" s="6">
        <f ca="1">L38+(SUM($O$5:O37)-SUMIF($H$5:H38,"&gt;0"))*$D$1</f>
        <v>13</v>
      </c>
      <c r="O38" s="6">
        <f ca="1">IF(AND(N38&lt;$G$1,SUM($O$5:O37)=SUMIF($H$5:H38,"&gt;0")),1,0)</f>
        <v>0</v>
      </c>
      <c r="P38" s="6" t="str">
        <f t="shared" ca="1" si="8"/>
        <v>-</v>
      </c>
      <c r="Q38" s="6" t="str">
        <f t="shared" ca="1" si="9"/>
        <v>-</v>
      </c>
      <c r="R38" s="6" t="str">
        <f t="shared" ca="1" si="0"/>
        <v>-</v>
      </c>
    </row>
    <row r="39" spans="7:18" x14ac:dyDescent="0.4">
      <c r="G39" s="6">
        <v>35</v>
      </c>
      <c r="H39" s="6">
        <f ca="1">IF(ISNUMBER(VLOOKUP(G39-1,$R$5:R38,1,0)),1,0)</f>
        <v>0</v>
      </c>
      <c r="I39" s="6">
        <f t="shared" ca="1" si="3"/>
        <v>13</v>
      </c>
      <c r="J39" s="6">
        <f t="shared" ca="1" si="4"/>
        <v>0.22863814707639107</v>
      </c>
      <c r="K39" s="6">
        <f t="shared" ca="1" si="5"/>
        <v>2</v>
      </c>
      <c r="L39" s="6">
        <f t="shared" ca="1" si="6"/>
        <v>11</v>
      </c>
      <c r="M39" s="6">
        <f t="shared" ca="1" si="7"/>
        <v>0</v>
      </c>
      <c r="N39" s="6">
        <f ca="1">L39+(SUM($O$5:O38)-SUMIF($H$5:H39,"&gt;0"))*$D$1</f>
        <v>11</v>
      </c>
      <c r="O39" s="6">
        <f ca="1">IF(AND(N39&lt;$G$1,SUM($O$5:O38)=SUMIF($H$5:H39,"&gt;0")),1,0)</f>
        <v>0</v>
      </c>
      <c r="P39" s="6" t="str">
        <f t="shared" ca="1" si="8"/>
        <v>-</v>
      </c>
      <c r="Q39" s="6" t="str">
        <f t="shared" ca="1" si="9"/>
        <v>-</v>
      </c>
      <c r="R39" s="6" t="str">
        <f t="shared" ca="1" si="0"/>
        <v>-</v>
      </c>
    </row>
    <row r="40" spans="7:18" x14ac:dyDescent="0.4">
      <c r="G40" s="6">
        <v>36</v>
      </c>
      <c r="H40" s="6">
        <f ca="1">IF(ISNUMBER(VLOOKUP(G40-1,$R$5:R39,1,0)),1,0)</f>
        <v>0</v>
      </c>
      <c r="I40" s="6">
        <f t="shared" ca="1" si="3"/>
        <v>11</v>
      </c>
      <c r="J40" s="6">
        <f t="shared" ca="1" si="4"/>
        <v>0.35071483600991815</v>
      </c>
      <c r="K40" s="6">
        <f t="shared" ca="1" si="5"/>
        <v>3</v>
      </c>
      <c r="L40" s="6">
        <f t="shared" ca="1" si="6"/>
        <v>8</v>
      </c>
      <c r="M40" s="6">
        <f t="shared" ca="1" si="7"/>
        <v>0</v>
      </c>
      <c r="N40" s="6">
        <f ca="1">L40+(SUM($O$5:O39)-SUMIF($H$5:H40,"&gt;0"))*$D$1</f>
        <v>8</v>
      </c>
      <c r="O40" s="6">
        <f ca="1">IF(AND(N40&lt;$G$1,SUM($O$5:O39)=SUMIF($H$5:H40,"&gt;0")),1,0)</f>
        <v>1</v>
      </c>
      <c r="P40" s="6">
        <f t="shared" ca="1" si="8"/>
        <v>0.95550858452860954</v>
      </c>
      <c r="Q40" s="6">
        <f t="shared" ca="1" si="9"/>
        <v>3</v>
      </c>
      <c r="R40" s="6">
        <f t="shared" ca="1" si="0"/>
        <v>39</v>
      </c>
    </row>
    <row r="41" spans="7:18" x14ac:dyDescent="0.4">
      <c r="G41" s="6">
        <v>37</v>
      </c>
      <c r="H41" s="6">
        <f ca="1">IF(ISNUMBER(VLOOKUP(G41-1,$R$5:R40,1,0)),1,0)</f>
        <v>0</v>
      </c>
      <c r="I41" s="6">
        <f t="shared" ca="1" si="3"/>
        <v>8</v>
      </c>
      <c r="J41" s="6">
        <f t="shared" ca="1" si="4"/>
        <v>0.66084861777530057</v>
      </c>
      <c r="K41" s="6">
        <f t="shared" ca="1" si="5"/>
        <v>3</v>
      </c>
      <c r="L41" s="6">
        <f t="shared" ca="1" si="6"/>
        <v>5</v>
      </c>
      <c r="M41" s="6">
        <f t="shared" ca="1" si="7"/>
        <v>0</v>
      </c>
      <c r="N41" s="6">
        <f ca="1">L41+(SUM($O$5:O40)-SUMIF($H$5:H41,"&gt;0"))*$D$1</f>
        <v>25</v>
      </c>
      <c r="O41" s="6">
        <f ca="1">IF(AND(N41&lt;$G$1,SUM($O$5:O40)=SUMIF($H$5:H41,"&gt;0")),1,0)</f>
        <v>0</v>
      </c>
      <c r="P41" s="6" t="str">
        <f t="shared" ca="1" si="8"/>
        <v>-</v>
      </c>
      <c r="Q41" s="6" t="str">
        <f t="shared" ca="1" si="9"/>
        <v>-</v>
      </c>
      <c r="R41" s="6" t="str">
        <f t="shared" ca="1" si="0"/>
        <v>-</v>
      </c>
    </row>
    <row r="42" spans="7:18" x14ac:dyDescent="0.4">
      <c r="G42" s="6">
        <v>38</v>
      </c>
      <c r="H42" s="6">
        <f ca="1">IF(ISNUMBER(VLOOKUP(G42-1,$R$5:R41,1,0)),1,0)</f>
        <v>0</v>
      </c>
      <c r="I42" s="6">
        <f t="shared" ca="1" si="3"/>
        <v>5</v>
      </c>
      <c r="J42" s="6">
        <f t="shared" ca="1" si="4"/>
        <v>0.64807795025835957</v>
      </c>
      <c r="K42" s="6">
        <f t="shared" ca="1" si="5"/>
        <v>3</v>
      </c>
      <c r="L42" s="6">
        <f t="shared" ca="1" si="6"/>
        <v>2</v>
      </c>
      <c r="M42" s="6">
        <f t="shared" ca="1" si="7"/>
        <v>0</v>
      </c>
      <c r="N42" s="6">
        <f ca="1">L42+(SUM($O$5:O41)-SUMIF($H$5:H42,"&gt;0"))*$D$1</f>
        <v>22</v>
      </c>
      <c r="O42" s="6">
        <f ca="1">IF(AND(N42&lt;$G$1,SUM($O$5:O41)=SUMIF($H$5:H42,"&gt;0")),1,0)</f>
        <v>0</v>
      </c>
      <c r="P42" s="6" t="str">
        <f t="shared" ca="1" si="8"/>
        <v>-</v>
      </c>
      <c r="Q42" s="6" t="str">
        <f t="shared" ca="1" si="9"/>
        <v>-</v>
      </c>
      <c r="R42" s="6" t="str">
        <f t="shared" ca="1" si="0"/>
        <v>-</v>
      </c>
    </row>
    <row r="43" spans="7:18" x14ac:dyDescent="0.4">
      <c r="G43" s="6">
        <v>39</v>
      </c>
      <c r="H43" s="6">
        <f ca="1">IF(ISNUMBER(VLOOKUP(G43-1,$R$5:R42,1,0)),1,0)</f>
        <v>0</v>
      </c>
      <c r="I43" s="6">
        <f t="shared" ca="1" si="3"/>
        <v>2</v>
      </c>
      <c r="J43" s="6">
        <f t="shared" ca="1" si="4"/>
        <v>0.84770624644477244</v>
      </c>
      <c r="K43" s="6">
        <f t="shared" ca="1" si="5"/>
        <v>4</v>
      </c>
      <c r="L43" s="6">
        <f t="shared" ca="1" si="6"/>
        <v>0</v>
      </c>
      <c r="M43" s="6">
        <f t="shared" ca="1" si="7"/>
        <v>2</v>
      </c>
      <c r="N43" s="6">
        <f ca="1">L43+(SUM($O$5:O42)-SUMIF($H$5:H43,"&gt;0"))*$D$1</f>
        <v>20</v>
      </c>
      <c r="O43" s="6">
        <f ca="1">IF(AND(N43&lt;$G$1,SUM($O$5:O42)=SUMIF($H$5:H43,"&gt;0")),1,0)</f>
        <v>0</v>
      </c>
      <c r="P43" s="6" t="str">
        <f t="shared" ca="1" si="8"/>
        <v>-</v>
      </c>
      <c r="Q43" s="6" t="str">
        <f t="shared" ca="1" si="9"/>
        <v>-</v>
      </c>
      <c r="R43" s="6" t="str">
        <f t="shared" ca="1" si="0"/>
        <v>-</v>
      </c>
    </row>
    <row r="44" spans="7:18" x14ac:dyDescent="0.4">
      <c r="G44" s="6">
        <v>40</v>
      </c>
      <c r="H44" s="6">
        <f ca="1">IF(ISNUMBER(VLOOKUP(G44-1,$R$5:R43,1,0)),1,0)</f>
        <v>1</v>
      </c>
      <c r="I44" s="6">
        <f t="shared" ca="1" si="3"/>
        <v>20</v>
      </c>
      <c r="J44" s="6">
        <f t="shared" ca="1" si="4"/>
        <v>0.23382644391947915</v>
      </c>
      <c r="K44" s="6">
        <f t="shared" ca="1" si="5"/>
        <v>2</v>
      </c>
      <c r="L44" s="6">
        <f t="shared" ca="1" si="6"/>
        <v>18</v>
      </c>
      <c r="M44" s="6">
        <f t="shared" ca="1" si="7"/>
        <v>0</v>
      </c>
      <c r="N44" s="6">
        <f ca="1">L44+(SUM($O$5:O43)-SUMIF($H$5:H44,"&gt;0"))*$D$1</f>
        <v>18</v>
      </c>
      <c r="O44" s="6">
        <f ca="1">IF(AND(N44&lt;$G$1,SUM($O$5:O43)=SUMIF($H$5:H44,"&gt;0")),1,0)</f>
        <v>0</v>
      </c>
      <c r="P44" s="6" t="str">
        <f t="shared" ca="1" si="8"/>
        <v>-</v>
      </c>
      <c r="Q44" s="6" t="str">
        <f t="shared" ca="1" si="9"/>
        <v>-</v>
      </c>
      <c r="R44" s="6" t="str">
        <f t="shared" ca="1" si="0"/>
        <v>-</v>
      </c>
    </row>
    <row r="45" spans="7:18" x14ac:dyDescent="0.4">
      <c r="G45" s="6">
        <v>41</v>
      </c>
      <c r="H45" s="6">
        <f ca="1">IF(ISNUMBER(VLOOKUP(G45-1,$R$5:R44,1,0)),1,0)</f>
        <v>0</v>
      </c>
      <c r="I45" s="6">
        <f t="shared" ca="1" si="3"/>
        <v>18</v>
      </c>
      <c r="J45" s="6">
        <f t="shared" ca="1" si="4"/>
        <v>0.45546423022345106</v>
      </c>
      <c r="K45" s="6">
        <f t="shared" ca="1" si="5"/>
        <v>3</v>
      </c>
      <c r="L45" s="6">
        <f t="shared" ca="1" si="6"/>
        <v>15</v>
      </c>
      <c r="M45" s="6">
        <f t="shared" ca="1" si="7"/>
        <v>0</v>
      </c>
      <c r="N45" s="6">
        <f ca="1">L45+(SUM($O$5:O44)-SUMIF($H$5:H45,"&gt;0"))*$D$1</f>
        <v>15</v>
      </c>
      <c r="O45" s="6">
        <f ca="1">IF(AND(N45&lt;$G$1,SUM($O$5:O44)=SUMIF($H$5:H45,"&gt;0")),1,0)</f>
        <v>0</v>
      </c>
      <c r="P45" s="6" t="str">
        <f t="shared" ca="1" si="8"/>
        <v>-</v>
      </c>
      <c r="Q45" s="6" t="str">
        <f t="shared" ca="1" si="9"/>
        <v>-</v>
      </c>
      <c r="R45" s="6" t="str">
        <f t="shared" ca="1" si="0"/>
        <v>-</v>
      </c>
    </row>
    <row r="46" spans="7:18" x14ac:dyDescent="0.4">
      <c r="G46" s="6">
        <v>42</v>
      </c>
      <c r="H46" s="6">
        <f ca="1">IF(ISNUMBER(VLOOKUP(G46-1,$R$5:R45,1,0)),1,0)</f>
        <v>0</v>
      </c>
      <c r="I46" s="6">
        <f t="shared" ca="1" si="3"/>
        <v>15</v>
      </c>
      <c r="J46" s="6">
        <f t="shared" ca="1" si="4"/>
        <v>0.73118432737290906</v>
      </c>
      <c r="K46" s="6">
        <f t="shared" ca="1" si="5"/>
        <v>3</v>
      </c>
      <c r="L46" s="6">
        <f t="shared" ca="1" si="6"/>
        <v>12</v>
      </c>
      <c r="M46" s="6">
        <f t="shared" ca="1" si="7"/>
        <v>0</v>
      </c>
      <c r="N46" s="6">
        <f ca="1">L46+(SUM($O$5:O45)-SUMIF($H$5:H46,"&gt;0"))*$D$1</f>
        <v>12</v>
      </c>
      <c r="O46" s="6">
        <f ca="1">IF(AND(N46&lt;$G$1,SUM($O$5:O45)=SUMIF($H$5:H46,"&gt;0")),1,0)</f>
        <v>0</v>
      </c>
      <c r="P46" s="6" t="str">
        <f t="shared" ca="1" si="8"/>
        <v>-</v>
      </c>
      <c r="Q46" s="6" t="str">
        <f t="shared" ca="1" si="9"/>
        <v>-</v>
      </c>
      <c r="R46" s="6" t="str">
        <f t="shared" ca="1" si="0"/>
        <v>-</v>
      </c>
    </row>
    <row r="47" spans="7:18" x14ac:dyDescent="0.4">
      <c r="G47" s="6">
        <v>43</v>
      </c>
      <c r="H47" s="6">
        <f ca="1">IF(ISNUMBER(VLOOKUP(G47-1,$R$5:R46,1,0)),1,0)</f>
        <v>0</v>
      </c>
      <c r="I47" s="6">
        <f t="shared" ca="1" si="3"/>
        <v>12</v>
      </c>
      <c r="J47" s="6">
        <f t="shared" ca="1" si="4"/>
        <v>0.96598584587774816</v>
      </c>
      <c r="K47" s="6">
        <f t="shared" ca="1" si="5"/>
        <v>5</v>
      </c>
      <c r="L47" s="6">
        <f t="shared" ca="1" si="6"/>
        <v>7</v>
      </c>
      <c r="M47" s="6">
        <f t="shared" ca="1" si="7"/>
        <v>0</v>
      </c>
      <c r="N47" s="6">
        <f ca="1">L47+(SUM($O$5:O46)-SUMIF($H$5:H47,"&gt;0"))*$D$1</f>
        <v>7</v>
      </c>
      <c r="O47" s="6">
        <f ca="1">IF(AND(N47&lt;$G$1,SUM($O$5:O46)=SUMIF($H$5:H47,"&gt;0")),1,0)</f>
        <v>1</v>
      </c>
      <c r="P47" s="6">
        <f t="shared" ca="1" si="8"/>
        <v>0.21455567081965377</v>
      </c>
      <c r="Q47" s="6">
        <f t="shared" ca="1" si="9"/>
        <v>2</v>
      </c>
      <c r="R47" s="6">
        <f t="shared" ca="1" si="0"/>
        <v>45</v>
      </c>
    </row>
    <row r="48" spans="7:18" x14ac:dyDescent="0.4">
      <c r="G48" s="6">
        <v>44</v>
      </c>
      <c r="H48" s="6">
        <f ca="1">IF(ISNUMBER(VLOOKUP(G48-1,$R$5:R47,1,0)),1,0)</f>
        <v>0</v>
      </c>
      <c r="I48" s="6">
        <f t="shared" ca="1" si="3"/>
        <v>7</v>
      </c>
      <c r="J48" s="6">
        <f t="shared" ca="1" si="4"/>
        <v>0.71670766244072959</v>
      </c>
      <c r="K48" s="6">
        <f t="shared" ca="1" si="5"/>
        <v>3</v>
      </c>
      <c r="L48" s="6">
        <f t="shared" ca="1" si="6"/>
        <v>4</v>
      </c>
      <c r="M48" s="6">
        <f t="shared" ca="1" si="7"/>
        <v>0</v>
      </c>
      <c r="N48" s="6">
        <f ca="1">L48+(SUM($O$5:O47)-SUMIF($H$5:H48,"&gt;0"))*$D$1</f>
        <v>24</v>
      </c>
      <c r="O48" s="6">
        <f ca="1">IF(AND(N48&lt;$G$1,SUM($O$5:O47)=SUMIF($H$5:H48,"&gt;0")),1,0)</f>
        <v>0</v>
      </c>
      <c r="P48" s="6" t="str">
        <f t="shared" ca="1" si="8"/>
        <v>-</v>
      </c>
      <c r="Q48" s="6" t="str">
        <f t="shared" ca="1" si="9"/>
        <v>-</v>
      </c>
      <c r="R48" s="6" t="str">
        <f t="shared" ca="1" si="0"/>
        <v>-</v>
      </c>
    </row>
    <row r="49" spans="7:18" x14ac:dyDescent="0.4">
      <c r="G49" s="6">
        <v>45</v>
      </c>
      <c r="H49" s="6">
        <f ca="1">IF(ISNUMBER(VLOOKUP(G49-1,$R$5:R48,1,0)),1,0)</f>
        <v>0</v>
      </c>
      <c r="I49" s="6">
        <f t="shared" ca="1" si="3"/>
        <v>4</v>
      </c>
      <c r="J49" s="6">
        <f t="shared" ca="1" si="4"/>
        <v>0.69026583568360067</v>
      </c>
      <c r="K49" s="6">
        <f t="shared" ca="1" si="5"/>
        <v>3</v>
      </c>
      <c r="L49" s="6">
        <f t="shared" ca="1" si="6"/>
        <v>1</v>
      </c>
      <c r="M49" s="6">
        <f t="shared" ca="1" si="7"/>
        <v>0</v>
      </c>
      <c r="N49" s="6">
        <f ca="1">L49+(SUM($O$5:O48)-SUMIF($H$5:H49,"&gt;0"))*$D$1</f>
        <v>21</v>
      </c>
      <c r="O49" s="6">
        <f ca="1">IF(AND(N49&lt;$G$1,SUM($O$5:O48)=SUMIF($H$5:H49,"&gt;0")),1,0)</f>
        <v>0</v>
      </c>
      <c r="P49" s="6" t="str">
        <f t="shared" ca="1" si="8"/>
        <v>-</v>
      </c>
      <c r="Q49" s="6" t="str">
        <f t="shared" ca="1" si="9"/>
        <v>-</v>
      </c>
      <c r="R49" s="6" t="str">
        <f t="shared" ca="1" si="0"/>
        <v>-</v>
      </c>
    </row>
    <row r="50" spans="7:18" x14ac:dyDescent="0.4">
      <c r="G50" s="6">
        <v>46</v>
      </c>
      <c r="H50" s="6">
        <f ca="1">IF(ISNUMBER(VLOOKUP(G50-1,$R$5:R49,1,0)),1,0)</f>
        <v>1</v>
      </c>
      <c r="I50" s="6">
        <f t="shared" ca="1" si="3"/>
        <v>21</v>
      </c>
      <c r="J50" s="6">
        <f t="shared" ca="1" si="4"/>
        <v>0.74027404642311856</v>
      </c>
      <c r="K50" s="6">
        <f t="shared" ca="1" si="5"/>
        <v>3</v>
      </c>
      <c r="L50" s="6">
        <f t="shared" ca="1" si="6"/>
        <v>18</v>
      </c>
      <c r="M50" s="6">
        <f t="shared" ca="1" si="7"/>
        <v>0</v>
      </c>
      <c r="N50" s="6">
        <f ca="1">L50+(SUM($O$5:O49)-SUMIF($H$5:H50,"&gt;0"))*$D$1</f>
        <v>18</v>
      </c>
      <c r="O50" s="6">
        <f ca="1">IF(AND(N50&lt;$G$1,SUM($O$5:O49)=SUMIF($H$5:H50,"&gt;0")),1,0)</f>
        <v>0</v>
      </c>
      <c r="P50" s="6" t="str">
        <f t="shared" ca="1" si="8"/>
        <v>-</v>
      </c>
      <c r="Q50" s="6" t="str">
        <f t="shared" ca="1" si="9"/>
        <v>-</v>
      </c>
      <c r="R50" s="6" t="str">
        <f t="shared" ca="1" si="0"/>
        <v>-</v>
      </c>
    </row>
    <row r="51" spans="7:18" x14ac:dyDescent="0.4">
      <c r="G51" s="6">
        <v>47</v>
      </c>
      <c r="H51" s="6">
        <f ca="1">IF(ISNUMBER(VLOOKUP(G51-1,$R$5:R50,1,0)),1,0)</f>
        <v>0</v>
      </c>
      <c r="I51" s="6">
        <f t="shared" ca="1" si="3"/>
        <v>18</v>
      </c>
      <c r="J51" s="6">
        <f t="shared" ca="1" si="4"/>
        <v>4.4964635997581825E-2</v>
      </c>
      <c r="K51" s="6">
        <f t="shared" ca="1" si="5"/>
        <v>0</v>
      </c>
      <c r="L51" s="6">
        <f t="shared" ca="1" si="6"/>
        <v>18</v>
      </c>
      <c r="M51" s="6">
        <f t="shared" ca="1" si="7"/>
        <v>0</v>
      </c>
      <c r="N51" s="6">
        <f ca="1">L51+(SUM($O$5:O50)-SUMIF($H$5:H51,"&gt;0"))*$D$1</f>
        <v>18</v>
      </c>
      <c r="O51" s="6">
        <f ca="1">IF(AND(N51&lt;$G$1,SUM($O$5:O50)=SUMIF($H$5:H51,"&gt;0")),1,0)</f>
        <v>0</v>
      </c>
      <c r="P51" s="6" t="str">
        <f t="shared" ca="1" si="8"/>
        <v>-</v>
      </c>
      <c r="Q51" s="6" t="str">
        <f t="shared" ca="1" si="9"/>
        <v>-</v>
      </c>
      <c r="R51" s="6" t="str">
        <f t="shared" ca="1" si="0"/>
        <v>-</v>
      </c>
    </row>
    <row r="52" spans="7:18" x14ac:dyDescent="0.4">
      <c r="G52" s="6">
        <v>48</v>
      </c>
      <c r="H52" s="6">
        <f ca="1">IF(ISNUMBER(VLOOKUP(G52-1,$R$5:R51,1,0)),1,0)</f>
        <v>0</v>
      </c>
      <c r="I52" s="6">
        <f t="shared" ca="1" si="3"/>
        <v>18</v>
      </c>
      <c r="J52" s="6">
        <f t="shared" ca="1" si="4"/>
        <v>0.3556224265983593</v>
      </c>
      <c r="K52" s="6">
        <f t="shared" ca="1" si="5"/>
        <v>3</v>
      </c>
      <c r="L52" s="6">
        <f t="shared" ca="1" si="6"/>
        <v>15</v>
      </c>
      <c r="M52" s="6">
        <f t="shared" ca="1" si="7"/>
        <v>0</v>
      </c>
      <c r="N52" s="6">
        <f ca="1">L52+(SUM($O$5:O51)-SUMIF($H$5:H52,"&gt;0"))*$D$1</f>
        <v>15</v>
      </c>
      <c r="O52" s="6">
        <f ca="1">IF(AND(N52&lt;$G$1,SUM($O$5:O51)=SUMIF($H$5:H52,"&gt;0")),1,0)</f>
        <v>0</v>
      </c>
      <c r="P52" s="6" t="str">
        <f t="shared" ca="1" si="8"/>
        <v>-</v>
      </c>
      <c r="Q52" s="6" t="str">
        <f t="shared" ca="1" si="9"/>
        <v>-</v>
      </c>
      <c r="R52" s="6" t="str">
        <f t="shared" ca="1" si="0"/>
        <v>-</v>
      </c>
    </row>
    <row r="53" spans="7:18" x14ac:dyDescent="0.4">
      <c r="G53" s="6">
        <v>49</v>
      </c>
      <c r="H53" s="6">
        <f ca="1">IF(ISNUMBER(VLOOKUP(G53-1,$R$5:R52,1,0)),1,0)</f>
        <v>0</v>
      </c>
      <c r="I53" s="6">
        <f t="shared" ca="1" si="3"/>
        <v>15</v>
      </c>
      <c r="J53" s="6">
        <f t="shared" ca="1" si="4"/>
        <v>0.74933227495007226</v>
      </c>
      <c r="K53" s="6">
        <f t="shared" ca="1" si="5"/>
        <v>3</v>
      </c>
      <c r="L53" s="6">
        <f t="shared" ca="1" si="6"/>
        <v>12</v>
      </c>
      <c r="M53" s="6">
        <f t="shared" ca="1" si="7"/>
        <v>0</v>
      </c>
      <c r="N53" s="6">
        <f ca="1">L53+(SUM($O$5:O52)-SUMIF($H$5:H53,"&gt;0"))*$D$1</f>
        <v>12</v>
      </c>
      <c r="O53" s="6">
        <f ca="1">IF(AND(N53&lt;$G$1,SUM($O$5:O52)=SUMIF($H$5:H53,"&gt;0")),1,0)</f>
        <v>0</v>
      </c>
      <c r="P53" s="6" t="str">
        <f t="shared" ca="1" si="8"/>
        <v>-</v>
      </c>
      <c r="Q53" s="6" t="str">
        <f t="shared" ca="1" si="9"/>
        <v>-</v>
      </c>
      <c r="R53" s="6" t="str">
        <f t="shared" ca="1" si="0"/>
        <v>-</v>
      </c>
    </row>
    <row r="54" spans="7:18" x14ac:dyDescent="0.4">
      <c r="G54" s="6">
        <v>50</v>
      </c>
      <c r="H54" s="6">
        <f ca="1">IF(ISNUMBER(VLOOKUP(G54-1,$R$5:R53,1,0)),1,0)</f>
        <v>0</v>
      </c>
      <c r="I54" s="6">
        <f t="shared" ca="1" si="3"/>
        <v>12</v>
      </c>
      <c r="J54" s="6">
        <f t="shared" ca="1" si="4"/>
        <v>0.73775196357036288</v>
      </c>
      <c r="K54" s="6">
        <f t="shared" ca="1" si="5"/>
        <v>3</v>
      </c>
      <c r="L54" s="6">
        <f t="shared" ca="1" si="6"/>
        <v>9</v>
      </c>
      <c r="M54" s="6">
        <f t="shared" ca="1" si="7"/>
        <v>0</v>
      </c>
      <c r="N54" s="6">
        <f ca="1">L54+(SUM($O$5:O53)-SUMIF($H$5:H54,"&gt;0"))*$D$1</f>
        <v>9</v>
      </c>
      <c r="O54" s="6">
        <f ca="1">IF(AND(N54&lt;$G$1,SUM($O$5:O53)=SUMIF($H$5:H54,"&gt;0")),1,0)</f>
        <v>1</v>
      </c>
      <c r="P54" s="6">
        <f t="shared" ca="1" si="8"/>
        <v>0.79216224369404309</v>
      </c>
      <c r="Q54" s="6">
        <f t="shared" ca="1" si="9"/>
        <v>3</v>
      </c>
      <c r="R54" s="6">
        <f t="shared" ca="1" si="0"/>
        <v>53</v>
      </c>
    </row>
    <row r="55" spans="7:18" x14ac:dyDescent="0.4">
      <c r="G55" s="6">
        <v>51</v>
      </c>
      <c r="H55" s="6">
        <f ca="1">IF(ISNUMBER(VLOOKUP(G55-1,$R$5:R54,1,0)),1,0)</f>
        <v>0</v>
      </c>
      <c r="I55" s="6">
        <f t="shared" ca="1" si="3"/>
        <v>9</v>
      </c>
      <c r="J55" s="6">
        <f t="shared" ca="1" si="4"/>
        <v>0.16516138456056195</v>
      </c>
      <c r="K55" s="6">
        <f t="shared" ca="1" si="5"/>
        <v>2</v>
      </c>
      <c r="L55" s="6">
        <f t="shared" ca="1" si="6"/>
        <v>7</v>
      </c>
      <c r="M55" s="6">
        <f t="shared" ca="1" si="7"/>
        <v>0</v>
      </c>
      <c r="N55" s="6">
        <f ca="1">L55+(SUM($O$5:O54)-SUMIF($H$5:H55,"&gt;0"))*$D$1</f>
        <v>27</v>
      </c>
      <c r="O55" s="6">
        <f ca="1">IF(AND(N55&lt;$G$1,SUM($O$5:O54)=SUMIF($H$5:H55,"&gt;0")),1,0)</f>
        <v>0</v>
      </c>
      <c r="P55" s="6" t="str">
        <f t="shared" ca="1" si="8"/>
        <v>-</v>
      </c>
      <c r="Q55" s="6" t="str">
        <f t="shared" ca="1" si="9"/>
        <v>-</v>
      </c>
      <c r="R55" s="6" t="str">
        <f t="shared" ca="1" si="0"/>
        <v>-</v>
      </c>
    </row>
    <row r="56" spans="7:18" x14ac:dyDescent="0.4">
      <c r="G56" s="6">
        <v>52</v>
      </c>
      <c r="H56" s="6">
        <f ca="1">IF(ISNUMBER(VLOOKUP(G56-1,$R$5:R55,1,0)),1,0)</f>
        <v>0</v>
      </c>
      <c r="I56" s="6">
        <f t="shared" ca="1" si="3"/>
        <v>7</v>
      </c>
      <c r="J56" s="6">
        <f t="shared" ca="1" si="4"/>
        <v>0.87288433983902325</v>
      </c>
      <c r="K56" s="6">
        <f t="shared" ca="1" si="5"/>
        <v>4</v>
      </c>
      <c r="L56" s="6">
        <f t="shared" ca="1" si="6"/>
        <v>3</v>
      </c>
      <c r="M56" s="6">
        <f t="shared" ca="1" si="7"/>
        <v>0</v>
      </c>
      <c r="N56" s="6">
        <f ca="1">L56+(SUM($O$5:O55)-SUMIF($H$5:H56,"&gt;0"))*$D$1</f>
        <v>23</v>
      </c>
      <c r="O56" s="6">
        <f ca="1">IF(AND(N56&lt;$G$1,SUM($O$5:O55)=SUMIF($H$5:H56,"&gt;0")),1,0)</f>
        <v>0</v>
      </c>
      <c r="P56" s="6" t="str">
        <f t="shared" ca="1" si="8"/>
        <v>-</v>
      </c>
      <c r="Q56" s="6" t="str">
        <f t="shared" ca="1" si="9"/>
        <v>-</v>
      </c>
      <c r="R56" s="6" t="str">
        <f t="shared" ca="1" si="0"/>
        <v>-</v>
      </c>
    </row>
    <row r="57" spans="7:18" x14ac:dyDescent="0.4">
      <c r="G57" s="6">
        <v>53</v>
      </c>
      <c r="H57" s="6">
        <f ca="1">IF(ISNUMBER(VLOOKUP(G57-1,$R$5:R56,1,0)),1,0)</f>
        <v>0</v>
      </c>
      <c r="I57" s="6">
        <f t="shared" ca="1" si="3"/>
        <v>3</v>
      </c>
      <c r="J57" s="6">
        <f t="shared" ca="1" si="4"/>
        <v>0.46832972190419753</v>
      </c>
      <c r="K57" s="6">
        <f t="shared" ca="1" si="5"/>
        <v>3</v>
      </c>
      <c r="L57" s="6">
        <f t="shared" ca="1" si="6"/>
        <v>0</v>
      </c>
      <c r="M57" s="6">
        <f t="shared" ca="1" si="7"/>
        <v>0</v>
      </c>
      <c r="N57" s="6">
        <f ca="1">L57+(SUM($O$5:O56)-SUMIF($H$5:H57,"&gt;0"))*$D$1</f>
        <v>20</v>
      </c>
      <c r="O57" s="6">
        <f ca="1">IF(AND(N57&lt;$G$1,SUM($O$5:O56)=SUMIF($H$5:H57,"&gt;0")),1,0)</f>
        <v>0</v>
      </c>
      <c r="P57" s="6" t="str">
        <f t="shared" ca="1" si="8"/>
        <v>-</v>
      </c>
      <c r="Q57" s="6" t="str">
        <f t="shared" ca="1" si="9"/>
        <v>-</v>
      </c>
      <c r="R57" s="6" t="str">
        <f t="shared" ca="1" si="0"/>
        <v>-</v>
      </c>
    </row>
    <row r="58" spans="7:18" x14ac:dyDescent="0.4">
      <c r="G58" s="6">
        <v>54</v>
      </c>
      <c r="H58" s="6">
        <f ca="1">IF(ISNUMBER(VLOOKUP(G58-1,$R$5:R57,1,0)),1,0)</f>
        <v>1</v>
      </c>
      <c r="I58" s="6">
        <f t="shared" ca="1" si="3"/>
        <v>20</v>
      </c>
      <c r="J58" s="6">
        <f t="shared" ca="1" si="4"/>
        <v>0.87938089170469191</v>
      </c>
      <c r="K58" s="6">
        <f t="shared" ca="1" si="5"/>
        <v>4</v>
      </c>
      <c r="L58" s="6">
        <f t="shared" ca="1" si="6"/>
        <v>16</v>
      </c>
      <c r="M58" s="6">
        <f t="shared" ca="1" si="7"/>
        <v>0</v>
      </c>
      <c r="N58" s="6">
        <f ca="1">L58+(SUM($O$5:O57)-SUMIF($H$5:H58,"&gt;0"))*$D$1</f>
        <v>16</v>
      </c>
      <c r="O58" s="6">
        <f ca="1">IF(AND(N58&lt;$G$1,SUM($O$5:O57)=SUMIF($H$5:H58,"&gt;0")),1,0)</f>
        <v>0</v>
      </c>
      <c r="P58" s="6" t="str">
        <f t="shared" ca="1" si="8"/>
        <v>-</v>
      </c>
      <c r="Q58" s="6" t="str">
        <f t="shared" ca="1" si="9"/>
        <v>-</v>
      </c>
      <c r="R58" s="6" t="str">
        <f t="shared" ca="1" si="0"/>
        <v>-</v>
      </c>
    </row>
    <row r="59" spans="7:18" x14ac:dyDescent="0.4">
      <c r="G59" s="6">
        <v>55</v>
      </c>
      <c r="H59" s="6">
        <f ca="1">IF(ISNUMBER(VLOOKUP(G59-1,$R$5:R58,1,0)),1,0)</f>
        <v>0</v>
      </c>
      <c r="I59" s="6">
        <f t="shared" ca="1" si="3"/>
        <v>16</v>
      </c>
      <c r="J59" s="6">
        <f t="shared" ca="1" si="4"/>
        <v>0.10586602470800655</v>
      </c>
      <c r="K59" s="6">
        <f t="shared" ca="1" si="5"/>
        <v>1</v>
      </c>
      <c r="L59" s="6">
        <f t="shared" ca="1" si="6"/>
        <v>15</v>
      </c>
      <c r="M59" s="6">
        <f t="shared" ca="1" si="7"/>
        <v>0</v>
      </c>
      <c r="N59" s="6">
        <f ca="1">L59+(SUM($O$5:O58)-SUMIF($H$5:H59,"&gt;0"))*$D$1</f>
        <v>15</v>
      </c>
      <c r="O59" s="6">
        <f ca="1">IF(AND(N59&lt;$G$1,SUM($O$5:O58)=SUMIF($H$5:H59,"&gt;0")),1,0)</f>
        <v>0</v>
      </c>
      <c r="P59" s="6" t="str">
        <f t="shared" ca="1" si="8"/>
        <v>-</v>
      </c>
      <c r="Q59" s="6" t="str">
        <f t="shared" ca="1" si="9"/>
        <v>-</v>
      </c>
      <c r="R59" s="6" t="str">
        <f t="shared" ca="1" si="0"/>
        <v>-</v>
      </c>
    </row>
    <row r="60" spans="7:18" x14ac:dyDescent="0.4">
      <c r="G60" s="6">
        <v>56</v>
      </c>
      <c r="H60" s="6">
        <f ca="1">IF(ISNUMBER(VLOOKUP(G60-1,$R$5:R59,1,0)),1,0)</f>
        <v>0</v>
      </c>
      <c r="I60" s="6">
        <f t="shared" ca="1" si="3"/>
        <v>15</v>
      </c>
      <c r="J60" s="6">
        <f t="shared" ca="1" si="4"/>
        <v>0.91284957239508935</v>
      </c>
      <c r="K60" s="6">
        <f t="shared" ca="1" si="5"/>
        <v>5</v>
      </c>
      <c r="L60" s="6">
        <f t="shared" ca="1" si="6"/>
        <v>10</v>
      </c>
      <c r="M60" s="6">
        <f t="shared" ca="1" si="7"/>
        <v>0</v>
      </c>
      <c r="N60" s="6">
        <f ca="1">L60+(SUM($O$5:O59)-SUMIF($H$5:H60,"&gt;0"))*$D$1</f>
        <v>10</v>
      </c>
      <c r="O60" s="6">
        <f ca="1">IF(AND(N60&lt;$G$1,SUM($O$5:O59)=SUMIF($H$5:H60,"&gt;0")),1,0)</f>
        <v>0</v>
      </c>
      <c r="P60" s="6" t="str">
        <f t="shared" ca="1" si="8"/>
        <v>-</v>
      </c>
      <c r="Q60" s="6" t="str">
        <f t="shared" ca="1" si="9"/>
        <v>-</v>
      </c>
      <c r="R60" s="6" t="str">
        <f t="shared" ca="1" si="0"/>
        <v>-</v>
      </c>
    </row>
    <row r="61" spans="7:18" x14ac:dyDescent="0.4">
      <c r="G61" s="6">
        <v>57</v>
      </c>
      <c r="H61" s="6">
        <f ca="1">IF(ISNUMBER(VLOOKUP(G61-1,$R$5:R60,1,0)),1,0)</f>
        <v>0</v>
      </c>
      <c r="I61" s="6">
        <f t="shared" ca="1" si="3"/>
        <v>10</v>
      </c>
      <c r="J61" s="6">
        <f t="shared" ca="1" si="4"/>
        <v>0.45395948231244643</v>
      </c>
      <c r="K61" s="6">
        <f t="shared" ca="1" si="5"/>
        <v>3</v>
      </c>
      <c r="L61" s="6">
        <f t="shared" ca="1" si="6"/>
        <v>7</v>
      </c>
      <c r="M61" s="6">
        <f t="shared" ca="1" si="7"/>
        <v>0</v>
      </c>
      <c r="N61" s="6">
        <f ca="1">L61+(SUM($O$5:O60)-SUMIF($H$5:H61,"&gt;0"))*$D$1</f>
        <v>7</v>
      </c>
      <c r="O61" s="6">
        <f ca="1">IF(AND(N61&lt;$G$1,SUM($O$5:O60)=SUMIF($H$5:H61,"&gt;0")),1,0)</f>
        <v>1</v>
      </c>
      <c r="P61" s="6">
        <f t="shared" ca="1" si="8"/>
        <v>0.75515738150464773</v>
      </c>
      <c r="Q61" s="6">
        <f t="shared" ca="1" si="9"/>
        <v>3</v>
      </c>
      <c r="R61" s="6">
        <f t="shared" ca="1" si="0"/>
        <v>60</v>
      </c>
    </row>
    <row r="62" spans="7:18" x14ac:dyDescent="0.4">
      <c r="G62" s="6">
        <v>58</v>
      </c>
      <c r="H62" s="6">
        <f ca="1">IF(ISNUMBER(VLOOKUP(G62-1,$R$5:R61,1,0)),1,0)</f>
        <v>0</v>
      </c>
      <c r="I62" s="6">
        <f t="shared" ca="1" si="3"/>
        <v>7</v>
      </c>
      <c r="J62" s="6">
        <f t="shared" ca="1" si="4"/>
        <v>0.83505687102423554</v>
      </c>
      <c r="K62" s="6">
        <f t="shared" ca="1" si="5"/>
        <v>4</v>
      </c>
      <c r="L62" s="6">
        <f t="shared" ca="1" si="6"/>
        <v>3</v>
      </c>
      <c r="M62" s="6">
        <f t="shared" ca="1" si="7"/>
        <v>0</v>
      </c>
      <c r="N62" s="6">
        <f ca="1">L62+(SUM($O$5:O61)-SUMIF($H$5:H62,"&gt;0"))*$D$1</f>
        <v>23</v>
      </c>
      <c r="O62" s="6">
        <f ca="1">IF(AND(N62&lt;$G$1,SUM($O$5:O61)=SUMIF($H$5:H62,"&gt;0")),1,0)</f>
        <v>0</v>
      </c>
      <c r="P62" s="6" t="str">
        <f t="shared" ca="1" si="8"/>
        <v>-</v>
      </c>
      <c r="Q62" s="6" t="str">
        <f t="shared" ca="1" si="9"/>
        <v>-</v>
      </c>
      <c r="R62" s="6" t="str">
        <f t="shared" ca="1" si="0"/>
        <v>-</v>
      </c>
    </row>
    <row r="63" spans="7:18" x14ac:dyDescent="0.4">
      <c r="G63" s="6">
        <v>59</v>
      </c>
      <c r="H63" s="6">
        <f ca="1">IF(ISNUMBER(VLOOKUP(G63-1,$R$5:R62,1,0)),1,0)</f>
        <v>0</v>
      </c>
      <c r="I63" s="6">
        <f t="shared" ca="1" si="3"/>
        <v>3</v>
      </c>
      <c r="J63" s="6">
        <f t="shared" ca="1" si="4"/>
        <v>0.46050027410845962</v>
      </c>
      <c r="K63" s="6">
        <f t="shared" ca="1" si="5"/>
        <v>3</v>
      </c>
      <c r="L63" s="6">
        <f t="shared" ca="1" si="6"/>
        <v>0</v>
      </c>
      <c r="M63" s="6">
        <f t="shared" ca="1" si="7"/>
        <v>0</v>
      </c>
      <c r="N63" s="6">
        <f ca="1">L63+(SUM($O$5:O62)-SUMIF($H$5:H63,"&gt;0"))*$D$1</f>
        <v>20</v>
      </c>
      <c r="O63" s="6">
        <f ca="1">IF(AND(N63&lt;$G$1,SUM($O$5:O62)=SUMIF($H$5:H63,"&gt;0")),1,0)</f>
        <v>0</v>
      </c>
      <c r="P63" s="6" t="str">
        <f t="shared" ca="1" si="8"/>
        <v>-</v>
      </c>
      <c r="Q63" s="6" t="str">
        <f t="shared" ca="1" si="9"/>
        <v>-</v>
      </c>
      <c r="R63" s="6" t="str">
        <f t="shared" ca="1" si="0"/>
        <v>-</v>
      </c>
    </row>
    <row r="64" spans="7:18" x14ac:dyDescent="0.4">
      <c r="G64" s="6">
        <v>60</v>
      </c>
      <c r="H64" s="6">
        <f ca="1">IF(ISNUMBER(VLOOKUP(G64-1,$R$5:R63,1,0)),1,0)</f>
        <v>0</v>
      </c>
      <c r="I64" s="6">
        <f t="shared" ca="1" si="3"/>
        <v>0</v>
      </c>
      <c r="J64" s="6">
        <f t="shared" ca="1" si="4"/>
        <v>0.92761644763355766</v>
      </c>
      <c r="K64" s="6">
        <f t="shared" ca="1" si="5"/>
        <v>5</v>
      </c>
      <c r="L64" s="6">
        <f t="shared" ca="1" si="6"/>
        <v>0</v>
      </c>
      <c r="M64" s="6">
        <f t="shared" ca="1" si="7"/>
        <v>5</v>
      </c>
      <c r="N64" s="6">
        <f ca="1">L64+(SUM($O$5:O63)-SUMIF($H$5:H64,"&gt;0"))*$D$1</f>
        <v>20</v>
      </c>
      <c r="O64" s="6">
        <f ca="1">IF(AND(N64&lt;$G$1,SUM($O$5:O63)=SUMIF($H$5:H64,"&gt;0")),1,0)</f>
        <v>0</v>
      </c>
      <c r="P64" s="6" t="str">
        <f t="shared" ca="1" si="8"/>
        <v>-</v>
      </c>
      <c r="Q64" s="6" t="str">
        <f t="shared" ca="1" si="9"/>
        <v>-</v>
      </c>
      <c r="R64" s="6" t="str">
        <f t="shared" ca="1" si="0"/>
        <v>-</v>
      </c>
    </row>
    <row r="65" spans="7:18" x14ac:dyDescent="0.4">
      <c r="G65" s="6">
        <v>61</v>
      </c>
      <c r="H65" s="6">
        <f ca="1">IF(ISNUMBER(VLOOKUP(G65-1,$R$5:R64,1,0)),1,0)</f>
        <v>1</v>
      </c>
      <c r="I65" s="6">
        <f t="shared" ca="1" si="3"/>
        <v>20</v>
      </c>
      <c r="J65" s="6">
        <f t="shared" ca="1" si="4"/>
        <v>0.80192123811275773</v>
      </c>
      <c r="K65" s="6">
        <f t="shared" ca="1" si="5"/>
        <v>4</v>
      </c>
      <c r="L65" s="6">
        <f t="shared" ca="1" si="6"/>
        <v>16</v>
      </c>
      <c r="M65" s="6">
        <f t="shared" ca="1" si="7"/>
        <v>0</v>
      </c>
      <c r="N65" s="6">
        <f ca="1">L65+(SUM($O$5:O64)-SUMIF($H$5:H65,"&gt;0"))*$D$1</f>
        <v>16</v>
      </c>
      <c r="O65" s="6">
        <f ca="1">IF(AND(N65&lt;$G$1,SUM($O$5:O64)=SUMIF($H$5:H65,"&gt;0")),1,0)</f>
        <v>0</v>
      </c>
      <c r="P65" s="6" t="str">
        <f t="shared" ca="1" si="8"/>
        <v>-</v>
      </c>
      <c r="Q65" s="6" t="str">
        <f t="shared" ca="1" si="9"/>
        <v>-</v>
      </c>
      <c r="R65" s="6" t="str">
        <f t="shared" ca="1" si="0"/>
        <v>-</v>
      </c>
    </row>
    <row r="66" spans="7:18" x14ac:dyDescent="0.4">
      <c r="G66" s="6">
        <v>62</v>
      </c>
      <c r="H66" s="6">
        <f ca="1">IF(ISNUMBER(VLOOKUP(G66-1,$R$5:R65,1,0)),1,0)</f>
        <v>0</v>
      </c>
      <c r="I66" s="6">
        <f t="shared" ca="1" si="3"/>
        <v>16</v>
      </c>
      <c r="J66" s="6">
        <f t="shared" ca="1" si="4"/>
        <v>0.49790976416717314</v>
      </c>
      <c r="K66" s="6">
        <f t="shared" ca="1" si="5"/>
        <v>3</v>
      </c>
      <c r="L66" s="6">
        <f t="shared" ca="1" si="6"/>
        <v>13</v>
      </c>
      <c r="M66" s="6">
        <f t="shared" ca="1" si="7"/>
        <v>0</v>
      </c>
      <c r="N66" s="6">
        <f ca="1">L66+(SUM($O$5:O65)-SUMIF($H$5:H66,"&gt;0"))*$D$1</f>
        <v>13</v>
      </c>
      <c r="O66" s="6">
        <f ca="1">IF(AND(N66&lt;$G$1,SUM($O$5:O65)=SUMIF($H$5:H66,"&gt;0")),1,0)</f>
        <v>0</v>
      </c>
      <c r="P66" s="6" t="str">
        <f t="shared" ca="1" si="8"/>
        <v>-</v>
      </c>
      <c r="Q66" s="6" t="str">
        <f t="shared" ca="1" si="9"/>
        <v>-</v>
      </c>
      <c r="R66" s="6" t="str">
        <f t="shared" ca="1" si="0"/>
        <v>-</v>
      </c>
    </row>
    <row r="67" spans="7:18" x14ac:dyDescent="0.4">
      <c r="G67" s="6">
        <v>63</v>
      </c>
      <c r="H67" s="6">
        <f ca="1">IF(ISNUMBER(VLOOKUP(G67-1,$R$5:R66,1,0)),1,0)</f>
        <v>0</v>
      </c>
      <c r="I67" s="6">
        <f t="shared" ca="1" si="3"/>
        <v>13</v>
      </c>
      <c r="J67" s="6">
        <f t="shared" ca="1" si="4"/>
        <v>0.319257547593358</v>
      </c>
      <c r="K67" s="6">
        <f t="shared" ca="1" si="5"/>
        <v>2</v>
      </c>
      <c r="L67" s="6">
        <f t="shared" ca="1" si="6"/>
        <v>11</v>
      </c>
      <c r="M67" s="6">
        <f t="shared" ca="1" si="7"/>
        <v>0</v>
      </c>
      <c r="N67" s="6">
        <f ca="1">L67+(SUM($O$5:O66)-SUMIF($H$5:H67,"&gt;0"))*$D$1</f>
        <v>11</v>
      </c>
      <c r="O67" s="6">
        <f ca="1">IF(AND(N67&lt;$G$1,SUM($O$5:O66)=SUMIF($H$5:H67,"&gt;0")),1,0)</f>
        <v>0</v>
      </c>
      <c r="P67" s="6" t="str">
        <f t="shared" ca="1" si="8"/>
        <v>-</v>
      </c>
      <c r="Q67" s="6" t="str">
        <f t="shared" ca="1" si="9"/>
        <v>-</v>
      </c>
      <c r="R67" s="6" t="str">
        <f t="shared" ca="1" si="0"/>
        <v>-</v>
      </c>
    </row>
    <row r="68" spans="7:18" x14ac:dyDescent="0.4">
      <c r="G68" s="6">
        <v>64</v>
      </c>
      <c r="H68" s="6">
        <f ca="1">IF(ISNUMBER(VLOOKUP(G68-1,$R$5:R67,1,0)),1,0)</f>
        <v>0</v>
      </c>
      <c r="I68" s="6">
        <f t="shared" ca="1" si="3"/>
        <v>11</v>
      </c>
      <c r="J68" s="6">
        <f t="shared" ca="1" si="4"/>
        <v>0.94524178934248604</v>
      </c>
      <c r="K68" s="6">
        <f t="shared" ca="1" si="5"/>
        <v>5</v>
      </c>
      <c r="L68" s="6">
        <f t="shared" ca="1" si="6"/>
        <v>6</v>
      </c>
      <c r="M68" s="6">
        <f t="shared" ca="1" si="7"/>
        <v>0</v>
      </c>
      <c r="N68" s="6">
        <f ca="1">L68+(SUM($O$5:O67)-SUMIF($H$5:H68,"&gt;0"))*$D$1</f>
        <v>6</v>
      </c>
      <c r="O68" s="6">
        <f ca="1">IF(AND(N68&lt;$G$1,SUM($O$5:O67)=SUMIF($H$5:H68,"&gt;0")),1,0)</f>
        <v>1</v>
      </c>
      <c r="P68" s="6">
        <f t="shared" ca="1" si="8"/>
        <v>4.6468543000030893E-2</v>
      </c>
      <c r="Q68" s="6">
        <f t="shared" ca="1" si="9"/>
        <v>1</v>
      </c>
      <c r="R68" s="6">
        <f t="shared" ca="1" si="0"/>
        <v>65</v>
      </c>
    </row>
    <row r="69" spans="7:18" x14ac:dyDescent="0.4">
      <c r="G69" s="6">
        <v>65</v>
      </c>
      <c r="H69" s="6">
        <f ca="1">IF(ISNUMBER(VLOOKUP(G69-1,$R$5:R68,1,0)),1,0)</f>
        <v>0</v>
      </c>
      <c r="I69" s="6">
        <f t="shared" ca="1" si="3"/>
        <v>6</v>
      </c>
      <c r="J69" s="6">
        <f t="shared" ca="1" si="4"/>
        <v>0.88132223578752888</v>
      </c>
      <c r="K69" s="6">
        <f t="shared" ca="1" si="5"/>
        <v>4</v>
      </c>
      <c r="L69" s="6">
        <f t="shared" ca="1" si="6"/>
        <v>2</v>
      </c>
      <c r="M69" s="6">
        <f t="shared" ca="1" si="7"/>
        <v>0</v>
      </c>
      <c r="N69" s="6">
        <f ca="1">L69+(SUM($O$5:O68)-SUMIF($H$5:H69,"&gt;0"))*$D$1</f>
        <v>22</v>
      </c>
      <c r="O69" s="6">
        <f ca="1">IF(AND(N69&lt;$G$1,SUM($O$5:O68)=SUMIF($H$5:H69,"&gt;0")),1,0)</f>
        <v>0</v>
      </c>
      <c r="P69" s="6" t="str">
        <f t="shared" ca="1" si="8"/>
        <v>-</v>
      </c>
      <c r="Q69" s="6" t="str">
        <f t="shared" ca="1" si="9"/>
        <v>-</v>
      </c>
      <c r="R69" s="6" t="str">
        <f t="shared" ca="1" si="0"/>
        <v>-</v>
      </c>
    </row>
    <row r="70" spans="7:18" x14ac:dyDescent="0.4">
      <c r="G70" s="6">
        <v>66</v>
      </c>
      <c r="H70" s="6">
        <f ca="1">IF(ISNUMBER(VLOOKUP(G70-1,$R$5:R69,1,0)),1,0)</f>
        <v>1</v>
      </c>
      <c r="I70" s="6">
        <f t="shared" ca="1" si="3"/>
        <v>22</v>
      </c>
      <c r="J70" s="6">
        <f t="shared" ca="1" si="4"/>
        <v>0.88151958391434526</v>
      </c>
      <c r="K70" s="6">
        <f t="shared" ca="1" si="5"/>
        <v>4</v>
      </c>
      <c r="L70" s="6">
        <f t="shared" ca="1" si="6"/>
        <v>18</v>
      </c>
      <c r="M70" s="6">
        <f t="shared" ca="1" si="7"/>
        <v>0</v>
      </c>
      <c r="N70" s="6">
        <f ca="1">L70+(SUM($O$5:O69)-SUMIF($H$5:H70,"&gt;0"))*$D$1</f>
        <v>18</v>
      </c>
      <c r="O70" s="6">
        <f ca="1">IF(AND(N70&lt;$G$1,SUM($O$5:O69)=SUMIF($H$5:H70,"&gt;0")),1,0)</f>
        <v>0</v>
      </c>
      <c r="P70" s="6" t="str">
        <f t="shared" ca="1" si="8"/>
        <v>-</v>
      </c>
      <c r="Q70" s="6" t="str">
        <f t="shared" ca="1" si="9"/>
        <v>-</v>
      </c>
      <c r="R70" s="6" t="str">
        <f t="shared" ref="R70:R133" ca="1" si="12">IF(ISNUMBER(Q70),Q70+G70,Q70)</f>
        <v>-</v>
      </c>
    </row>
    <row r="71" spans="7:18" x14ac:dyDescent="0.4">
      <c r="G71" s="6">
        <v>67</v>
      </c>
      <c r="H71" s="6">
        <f ca="1">IF(ISNUMBER(VLOOKUP(G71-1,$R$5:R70,1,0)),1,0)</f>
        <v>0</v>
      </c>
      <c r="I71" s="6">
        <f t="shared" ref="I71:I134" ca="1" si="13">L70+H71*$D$1</f>
        <v>18</v>
      </c>
      <c r="J71" s="6">
        <f t="shared" ref="J71:J134" ca="1" si="14">RAND()</f>
        <v>0.97390566315713278</v>
      </c>
      <c r="K71" s="6">
        <f t="shared" ref="K71:K134" ca="1" si="15">VLOOKUP(J71,$D$5:$E$10,2)</f>
        <v>5</v>
      </c>
      <c r="L71" s="6">
        <f t="shared" ref="L71:L134" ca="1" si="16">MAX(0,I71-K71)</f>
        <v>13</v>
      </c>
      <c r="M71" s="6">
        <f t="shared" ref="M71:M134" ca="1" si="17">MAX(0,K71-I71)</f>
        <v>0</v>
      </c>
      <c r="N71" s="6">
        <f ca="1">L71+(SUM($O$5:O70)-SUMIF($H$5:H71,"&gt;0"))*$D$1</f>
        <v>13</v>
      </c>
      <c r="O71" s="6">
        <f ca="1">IF(AND(N71&lt;$G$1,SUM($O$5:O70)=SUMIF($H$5:H71,"&gt;0")),1,0)</f>
        <v>0</v>
      </c>
      <c r="P71" s="6" t="str">
        <f t="shared" ref="P71:P134" ca="1" si="18">IF(O71=1,RAND(),"-")</f>
        <v>-</v>
      </c>
      <c r="Q71" s="6" t="str">
        <f t="shared" ca="1" si="9"/>
        <v>-</v>
      </c>
      <c r="R71" s="6" t="str">
        <f t="shared" ca="1" si="12"/>
        <v>-</v>
      </c>
    </row>
    <row r="72" spans="7:18" x14ac:dyDescent="0.4">
      <c r="G72" s="6">
        <v>68</v>
      </c>
      <c r="H72" s="6">
        <f ca="1">IF(ISNUMBER(VLOOKUP(G72-1,$R$5:R71,1,0)),1,0)</f>
        <v>0</v>
      </c>
      <c r="I72" s="6">
        <f t="shared" ca="1" si="13"/>
        <v>13</v>
      </c>
      <c r="J72" s="6">
        <f t="shared" ca="1" si="14"/>
        <v>0.31626069688099556</v>
      </c>
      <c r="K72" s="6">
        <f t="shared" ca="1" si="15"/>
        <v>2</v>
      </c>
      <c r="L72" s="6">
        <f t="shared" ca="1" si="16"/>
        <v>11</v>
      </c>
      <c r="M72" s="6">
        <f t="shared" ca="1" si="17"/>
        <v>0</v>
      </c>
      <c r="N72" s="6">
        <f ca="1">L72+(SUM($O$5:O71)-SUMIF($H$5:H72,"&gt;0"))*$D$1</f>
        <v>11</v>
      </c>
      <c r="O72" s="6">
        <f ca="1">IF(AND(N72&lt;$G$1,SUM($O$5:O71)=SUMIF($H$5:H72,"&gt;0")),1,0)</f>
        <v>0</v>
      </c>
      <c r="P72" s="6" t="str">
        <f t="shared" ca="1" si="18"/>
        <v>-</v>
      </c>
      <c r="Q72" s="6" t="str">
        <f t="shared" ref="Q72:Q135" ca="1" si="19">IF(O72=0,"-",VLOOKUP(P72,$D$13:$E$15,2))</f>
        <v>-</v>
      </c>
      <c r="R72" s="6" t="str">
        <f t="shared" ca="1" si="12"/>
        <v>-</v>
      </c>
    </row>
    <row r="73" spans="7:18" x14ac:dyDescent="0.4">
      <c r="G73" s="6">
        <v>69</v>
      </c>
      <c r="H73" s="6">
        <f ca="1">IF(ISNUMBER(VLOOKUP(G73-1,$R$5:R72,1,0)),1,0)</f>
        <v>0</v>
      </c>
      <c r="I73" s="6">
        <f t="shared" ca="1" si="13"/>
        <v>11</v>
      </c>
      <c r="J73" s="6">
        <f t="shared" ca="1" si="14"/>
        <v>0.60005884807374887</v>
      </c>
      <c r="K73" s="6">
        <f t="shared" ca="1" si="15"/>
        <v>3</v>
      </c>
      <c r="L73" s="6">
        <f t="shared" ca="1" si="16"/>
        <v>8</v>
      </c>
      <c r="M73" s="6">
        <f t="shared" ca="1" si="17"/>
        <v>0</v>
      </c>
      <c r="N73" s="6">
        <f ca="1">L73+(SUM($O$5:O72)-SUMIF($H$5:H73,"&gt;0"))*$D$1</f>
        <v>8</v>
      </c>
      <c r="O73" s="6">
        <f ca="1">IF(AND(N73&lt;$G$1,SUM($O$5:O72)=SUMIF($H$5:H73,"&gt;0")),1,0)</f>
        <v>1</v>
      </c>
      <c r="P73" s="6">
        <f t="shared" ca="1" si="18"/>
        <v>0.36195995985047436</v>
      </c>
      <c r="Q73" s="6">
        <f t="shared" ca="1" si="19"/>
        <v>2</v>
      </c>
      <c r="R73" s="6">
        <f t="shared" ca="1" si="12"/>
        <v>71</v>
      </c>
    </row>
    <row r="74" spans="7:18" x14ac:dyDescent="0.4">
      <c r="G74" s="6">
        <v>70</v>
      </c>
      <c r="H74" s="6">
        <f ca="1">IF(ISNUMBER(VLOOKUP(G74-1,$R$5:R73,1,0)),1,0)</f>
        <v>0</v>
      </c>
      <c r="I74" s="6">
        <f t="shared" ca="1" si="13"/>
        <v>8</v>
      </c>
      <c r="J74" s="6">
        <f t="shared" ca="1" si="14"/>
        <v>0.86326707895492705</v>
      </c>
      <c r="K74" s="6">
        <f t="shared" ca="1" si="15"/>
        <v>4</v>
      </c>
      <c r="L74" s="6">
        <f t="shared" ca="1" si="16"/>
        <v>4</v>
      </c>
      <c r="M74" s="6">
        <f t="shared" ca="1" si="17"/>
        <v>0</v>
      </c>
      <c r="N74" s="6">
        <f ca="1">L74+(SUM($O$5:O73)-SUMIF($H$5:H74,"&gt;0"))*$D$1</f>
        <v>24</v>
      </c>
      <c r="O74" s="6">
        <f ca="1">IF(AND(N74&lt;$G$1,SUM($O$5:O73)=SUMIF($H$5:H74,"&gt;0")),1,0)</f>
        <v>0</v>
      </c>
      <c r="P74" s="6" t="str">
        <f t="shared" ca="1" si="18"/>
        <v>-</v>
      </c>
      <c r="Q74" s="6" t="str">
        <f t="shared" ca="1" si="19"/>
        <v>-</v>
      </c>
      <c r="R74" s="6" t="str">
        <f t="shared" ca="1" si="12"/>
        <v>-</v>
      </c>
    </row>
    <row r="75" spans="7:18" x14ac:dyDescent="0.4">
      <c r="G75" s="6">
        <v>71</v>
      </c>
      <c r="H75" s="6">
        <f ca="1">IF(ISNUMBER(VLOOKUP(G75-1,$R$5:R74,1,0)),1,0)</f>
        <v>0</v>
      </c>
      <c r="I75" s="6">
        <f t="shared" ca="1" si="13"/>
        <v>4</v>
      </c>
      <c r="J75" s="6">
        <f t="shared" ca="1" si="14"/>
        <v>0.30840356590490015</v>
      </c>
      <c r="K75" s="6">
        <f t="shared" ca="1" si="15"/>
        <v>2</v>
      </c>
      <c r="L75" s="6">
        <f t="shared" ca="1" si="16"/>
        <v>2</v>
      </c>
      <c r="M75" s="6">
        <f t="shared" ca="1" si="17"/>
        <v>0</v>
      </c>
      <c r="N75" s="6">
        <f ca="1">L75+(SUM($O$5:O74)-SUMIF($H$5:H75,"&gt;0"))*$D$1</f>
        <v>22</v>
      </c>
      <c r="O75" s="6">
        <f ca="1">IF(AND(N75&lt;$G$1,SUM($O$5:O74)=SUMIF($H$5:H75,"&gt;0")),1,0)</f>
        <v>0</v>
      </c>
      <c r="P75" s="6" t="str">
        <f t="shared" ca="1" si="18"/>
        <v>-</v>
      </c>
      <c r="Q75" s="6" t="str">
        <f t="shared" ca="1" si="19"/>
        <v>-</v>
      </c>
      <c r="R75" s="6" t="str">
        <f t="shared" ca="1" si="12"/>
        <v>-</v>
      </c>
    </row>
    <row r="76" spans="7:18" x14ac:dyDescent="0.4">
      <c r="G76" s="6">
        <v>72</v>
      </c>
      <c r="H76" s="6">
        <f ca="1">IF(ISNUMBER(VLOOKUP(G76-1,$R$5:R75,1,0)),1,0)</f>
        <v>1</v>
      </c>
      <c r="I76" s="6">
        <f t="shared" ca="1" si="13"/>
        <v>22</v>
      </c>
      <c r="J76" s="6">
        <f t="shared" ca="1" si="14"/>
        <v>0.1326191401169069</v>
      </c>
      <c r="K76" s="6">
        <f t="shared" ca="1" si="15"/>
        <v>1</v>
      </c>
      <c r="L76" s="6">
        <f t="shared" ca="1" si="16"/>
        <v>21</v>
      </c>
      <c r="M76" s="6">
        <f t="shared" ca="1" si="17"/>
        <v>0</v>
      </c>
      <c r="N76" s="6">
        <f ca="1">L76+(SUM($O$5:O75)-SUMIF($H$5:H76,"&gt;0"))*$D$1</f>
        <v>21</v>
      </c>
      <c r="O76" s="6">
        <f ca="1">IF(AND(N76&lt;$G$1,SUM($O$5:O75)=SUMIF($H$5:H76,"&gt;0")),1,0)</f>
        <v>0</v>
      </c>
      <c r="P76" s="6" t="str">
        <f t="shared" ca="1" si="18"/>
        <v>-</v>
      </c>
      <c r="Q76" s="6" t="str">
        <f t="shared" ca="1" si="19"/>
        <v>-</v>
      </c>
      <c r="R76" s="6" t="str">
        <f t="shared" ca="1" si="12"/>
        <v>-</v>
      </c>
    </row>
    <row r="77" spans="7:18" x14ac:dyDescent="0.4">
      <c r="G77" s="6">
        <v>73</v>
      </c>
      <c r="H77" s="6">
        <f ca="1">IF(ISNUMBER(VLOOKUP(G77-1,$R$5:R76,1,0)),1,0)</f>
        <v>0</v>
      </c>
      <c r="I77" s="6">
        <f t="shared" ca="1" si="13"/>
        <v>21</v>
      </c>
      <c r="J77" s="6">
        <f t="shared" ca="1" si="14"/>
        <v>0.71087148699422043</v>
      </c>
      <c r="K77" s="6">
        <f t="shared" ca="1" si="15"/>
        <v>3</v>
      </c>
      <c r="L77" s="6">
        <f t="shared" ca="1" si="16"/>
        <v>18</v>
      </c>
      <c r="M77" s="6">
        <f t="shared" ca="1" si="17"/>
        <v>0</v>
      </c>
      <c r="N77" s="6">
        <f ca="1">L77+(SUM($O$5:O76)-SUMIF($H$5:H77,"&gt;0"))*$D$1</f>
        <v>18</v>
      </c>
      <c r="O77" s="6">
        <f ca="1">IF(AND(N77&lt;$G$1,SUM($O$5:O76)=SUMIF($H$5:H77,"&gt;0")),1,0)</f>
        <v>0</v>
      </c>
      <c r="P77" s="6" t="str">
        <f t="shared" ca="1" si="18"/>
        <v>-</v>
      </c>
      <c r="Q77" s="6" t="str">
        <f t="shared" ca="1" si="19"/>
        <v>-</v>
      </c>
      <c r="R77" s="6" t="str">
        <f t="shared" ca="1" si="12"/>
        <v>-</v>
      </c>
    </row>
    <row r="78" spans="7:18" x14ac:dyDescent="0.4">
      <c r="G78" s="6">
        <v>74</v>
      </c>
      <c r="H78" s="6">
        <f ca="1">IF(ISNUMBER(VLOOKUP(G78-1,$R$5:R77,1,0)),1,0)</f>
        <v>0</v>
      </c>
      <c r="I78" s="6">
        <f t="shared" ca="1" si="13"/>
        <v>18</v>
      </c>
      <c r="J78" s="6">
        <f t="shared" ca="1" si="14"/>
        <v>0.58873755455203558</v>
      </c>
      <c r="K78" s="6">
        <f t="shared" ca="1" si="15"/>
        <v>3</v>
      </c>
      <c r="L78" s="6">
        <f t="shared" ca="1" si="16"/>
        <v>15</v>
      </c>
      <c r="M78" s="6">
        <f t="shared" ca="1" si="17"/>
        <v>0</v>
      </c>
      <c r="N78" s="6">
        <f ca="1">L78+(SUM($O$5:O77)-SUMIF($H$5:H78,"&gt;0"))*$D$1</f>
        <v>15</v>
      </c>
      <c r="O78" s="6">
        <f ca="1">IF(AND(N78&lt;$G$1,SUM($O$5:O77)=SUMIF($H$5:H78,"&gt;0")),1,0)</f>
        <v>0</v>
      </c>
      <c r="P78" s="6" t="str">
        <f t="shared" ca="1" si="18"/>
        <v>-</v>
      </c>
      <c r="Q78" s="6" t="str">
        <f t="shared" ca="1" si="19"/>
        <v>-</v>
      </c>
      <c r="R78" s="6" t="str">
        <f t="shared" ca="1" si="12"/>
        <v>-</v>
      </c>
    </row>
    <row r="79" spans="7:18" x14ac:dyDescent="0.4">
      <c r="G79" s="6">
        <v>75</v>
      </c>
      <c r="H79" s="6">
        <f ca="1">IF(ISNUMBER(VLOOKUP(G79-1,$R$5:R78,1,0)),1,0)</f>
        <v>0</v>
      </c>
      <c r="I79" s="6">
        <f t="shared" ca="1" si="13"/>
        <v>15</v>
      </c>
      <c r="J79" s="6">
        <f t="shared" ca="1" si="14"/>
        <v>0.54270589648357581</v>
      </c>
      <c r="K79" s="6">
        <f t="shared" ca="1" si="15"/>
        <v>3</v>
      </c>
      <c r="L79" s="6">
        <f t="shared" ca="1" si="16"/>
        <v>12</v>
      </c>
      <c r="M79" s="6">
        <f t="shared" ca="1" si="17"/>
        <v>0</v>
      </c>
      <c r="N79" s="6">
        <f ca="1">L79+(SUM($O$5:O78)-SUMIF($H$5:H79,"&gt;0"))*$D$1</f>
        <v>12</v>
      </c>
      <c r="O79" s="6">
        <f ca="1">IF(AND(N79&lt;$G$1,SUM($O$5:O78)=SUMIF($H$5:H79,"&gt;0")),1,0)</f>
        <v>0</v>
      </c>
      <c r="P79" s="6" t="str">
        <f t="shared" ca="1" si="18"/>
        <v>-</v>
      </c>
      <c r="Q79" s="6" t="str">
        <f t="shared" ca="1" si="19"/>
        <v>-</v>
      </c>
      <c r="R79" s="6" t="str">
        <f t="shared" ca="1" si="12"/>
        <v>-</v>
      </c>
    </row>
    <row r="80" spans="7:18" x14ac:dyDescent="0.4">
      <c r="G80" s="6">
        <v>76</v>
      </c>
      <c r="H80" s="6">
        <f ca="1">IF(ISNUMBER(VLOOKUP(G80-1,$R$5:R79,1,0)),1,0)</f>
        <v>0</v>
      </c>
      <c r="I80" s="6">
        <f t="shared" ca="1" si="13"/>
        <v>12</v>
      </c>
      <c r="J80" s="6">
        <f t="shared" ca="1" si="14"/>
        <v>0.88655327012459961</v>
      </c>
      <c r="K80" s="6">
        <f t="shared" ca="1" si="15"/>
        <v>4</v>
      </c>
      <c r="L80" s="6">
        <f t="shared" ca="1" si="16"/>
        <v>8</v>
      </c>
      <c r="M80" s="6">
        <f t="shared" ca="1" si="17"/>
        <v>0</v>
      </c>
      <c r="N80" s="6">
        <f ca="1">L80+(SUM($O$5:O79)-SUMIF($H$5:H80,"&gt;0"))*$D$1</f>
        <v>8</v>
      </c>
      <c r="O80" s="6">
        <f ca="1">IF(AND(N80&lt;$G$1,SUM($O$5:O79)=SUMIF($H$5:H80,"&gt;0")),1,0)</f>
        <v>1</v>
      </c>
      <c r="P80" s="6">
        <f t="shared" ca="1" si="18"/>
        <v>0.12975382720405648</v>
      </c>
      <c r="Q80" s="6">
        <f t="shared" ca="1" si="19"/>
        <v>1</v>
      </c>
      <c r="R80" s="6">
        <f t="shared" ca="1" si="12"/>
        <v>77</v>
      </c>
    </row>
    <row r="81" spans="7:18" x14ac:dyDescent="0.4">
      <c r="G81" s="6">
        <v>77</v>
      </c>
      <c r="H81" s="6">
        <f ca="1">IF(ISNUMBER(VLOOKUP(G81-1,$R$5:R80,1,0)),1,0)</f>
        <v>0</v>
      </c>
      <c r="I81" s="6">
        <f t="shared" ca="1" si="13"/>
        <v>8</v>
      </c>
      <c r="J81" s="6">
        <f t="shared" ca="1" si="14"/>
        <v>0.54258277716632852</v>
      </c>
      <c r="K81" s="6">
        <f t="shared" ca="1" si="15"/>
        <v>3</v>
      </c>
      <c r="L81" s="6">
        <f t="shared" ca="1" si="16"/>
        <v>5</v>
      </c>
      <c r="M81" s="6">
        <f t="shared" ca="1" si="17"/>
        <v>0</v>
      </c>
      <c r="N81" s="6">
        <f ca="1">L81+(SUM($O$5:O80)-SUMIF($H$5:H81,"&gt;0"))*$D$1</f>
        <v>25</v>
      </c>
      <c r="O81" s="6">
        <f ca="1">IF(AND(N81&lt;$G$1,SUM($O$5:O80)=SUMIF($H$5:H81,"&gt;0")),1,0)</f>
        <v>0</v>
      </c>
      <c r="P81" s="6" t="str">
        <f t="shared" ca="1" si="18"/>
        <v>-</v>
      </c>
      <c r="Q81" s="6" t="str">
        <f t="shared" ca="1" si="19"/>
        <v>-</v>
      </c>
      <c r="R81" s="6" t="str">
        <f t="shared" ca="1" si="12"/>
        <v>-</v>
      </c>
    </row>
    <row r="82" spans="7:18" x14ac:dyDescent="0.4">
      <c r="G82" s="6">
        <v>78</v>
      </c>
      <c r="H82" s="6">
        <f ca="1">IF(ISNUMBER(VLOOKUP(G82-1,$R$5:R81,1,0)),1,0)</f>
        <v>1</v>
      </c>
      <c r="I82" s="6">
        <f t="shared" ca="1" si="13"/>
        <v>25</v>
      </c>
      <c r="J82" s="6">
        <f t="shared" ca="1" si="14"/>
        <v>0.50513824521447181</v>
      </c>
      <c r="K82" s="6">
        <f t="shared" ca="1" si="15"/>
        <v>3</v>
      </c>
      <c r="L82" s="6">
        <f t="shared" ca="1" si="16"/>
        <v>22</v>
      </c>
      <c r="M82" s="6">
        <f t="shared" ca="1" si="17"/>
        <v>0</v>
      </c>
      <c r="N82" s="6">
        <f ca="1">L82+(SUM($O$5:O81)-SUMIF($H$5:H82,"&gt;0"))*$D$1</f>
        <v>22</v>
      </c>
      <c r="O82" s="6">
        <f ca="1">IF(AND(N82&lt;$G$1,SUM($O$5:O81)=SUMIF($H$5:H82,"&gt;0")),1,0)</f>
        <v>0</v>
      </c>
      <c r="P82" s="6" t="str">
        <f t="shared" ca="1" si="18"/>
        <v>-</v>
      </c>
      <c r="Q82" s="6" t="str">
        <f t="shared" ca="1" si="19"/>
        <v>-</v>
      </c>
      <c r="R82" s="6" t="str">
        <f t="shared" ca="1" si="12"/>
        <v>-</v>
      </c>
    </row>
    <row r="83" spans="7:18" x14ac:dyDescent="0.4">
      <c r="G83" s="6">
        <v>79</v>
      </c>
      <c r="H83" s="6">
        <f ca="1">IF(ISNUMBER(VLOOKUP(G83-1,$R$5:R82,1,0)),1,0)</f>
        <v>0</v>
      </c>
      <c r="I83" s="6">
        <f t="shared" ca="1" si="13"/>
        <v>22</v>
      </c>
      <c r="J83" s="6">
        <f t="shared" ca="1" si="14"/>
        <v>0.70081030598312344</v>
      </c>
      <c r="K83" s="6">
        <f t="shared" ca="1" si="15"/>
        <v>3</v>
      </c>
      <c r="L83" s="6">
        <f t="shared" ca="1" si="16"/>
        <v>19</v>
      </c>
      <c r="M83" s="6">
        <f t="shared" ca="1" si="17"/>
        <v>0</v>
      </c>
      <c r="N83" s="6">
        <f ca="1">L83+(SUM($O$5:O82)-SUMIF($H$5:H83,"&gt;0"))*$D$1</f>
        <v>19</v>
      </c>
      <c r="O83" s="6">
        <f ca="1">IF(AND(N83&lt;$G$1,SUM($O$5:O82)=SUMIF($H$5:H83,"&gt;0")),1,0)</f>
        <v>0</v>
      </c>
      <c r="P83" s="6" t="str">
        <f t="shared" ca="1" si="18"/>
        <v>-</v>
      </c>
      <c r="Q83" s="6" t="str">
        <f t="shared" ca="1" si="19"/>
        <v>-</v>
      </c>
      <c r="R83" s="6" t="str">
        <f t="shared" ca="1" si="12"/>
        <v>-</v>
      </c>
    </row>
    <row r="84" spans="7:18" x14ac:dyDescent="0.4">
      <c r="G84" s="6">
        <v>80</v>
      </c>
      <c r="H84" s="6">
        <f ca="1">IF(ISNUMBER(VLOOKUP(G84-1,$R$5:R83,1,0)),1,0)</f>
        <v>0</v>
      </c>
      <c r="I84" s="6">
        <f t="shared" ca="1" si="13"/>
        <v>19</v>
      </c>
      <c r="J84" s="6">
        <f t="shared" ca="1" si="14"/>
        <v>0.27301476222664889</v>
      </c>
      <c r="K84" s="6">
        <f t="shared" ca="1" si="15"/>
        <v>2</v>
      </c>
      <c r="L84" s="6">
        <f t="shared" ca="1" si="16"/>
        <v>17</v>
      </c>
      <c r="M84" s="6">
        <f t="shared" ca="1" si="17"/>
        <v>0</v>
      </c>
      <c r="N84" s="6">
        <f ca="1">L84+(SUM($O$5:O83)-SUMIF($H$5:H84,"&gt;0"))*$D$1</f>
        <v>17</v>
      </c>
      <c r="O84" s="6">
        <f ca="1">IF(AND(N84&lt;$G$1,SUM($O$5:O83)=SUMIF($H$5:H84,"&gt;0")),1,0)</f>
        <v>0</v>
      </c>
      <c r="P84" s="6" t="str">
        <f t="shared" ca="1" si="18"/>
        <v>-</v>
      </c>
      <c r="Q84" s="6" t="str">
        <f t="shared" ca="1" si="19"/>
        <v>-</v>
      </c>
      <c r="R84" s="6" t="str">
        <f t="shared" ca="1" si="12"/>
        <v>-</v>
      </c>
    </row>
    <row r="85" spans="7:18" x14ac:dyDescent="0.4">
      <c r="G85" s="6">
        <v>81</v>
      </c>
      <c r="H85" s="6">
        <f ca="1">IF(ISNUMBER(VLOOKUP(G85-1,$R$5:R84,1,0)),1,0)</f>
        <v>0</v>
      </c>
      <c r="I85" s="6">
        <f t="shared" ca="1" si="13"/>
        <v>17</v>
      </c>
      <c r="J85" s="6">
        <f t="shared" ca="1" si="14"/>
        <v>0.21874230320148591</v>
      </c>
      <c r="K85" s="6">
        <f t="shared" ca="1" si="15"/>
        <v>2</v>
      </c>
      <c r="L85" s="6">
        <f t="shared" ca="1" si="16"/>
        <v>15</v>
      </c>
      <c r="M85" s="6">
        <f t="shared" ca="1" si="17"/>
        <v>0</v>
      </c>
      <c r="N85" s="6">
        <f ca="1">L85+(SUM($O$5:O84)-SUMIF($H$5:H85,"&gt;0"))*$D$1</f>
        <v>15</v>
      </c>
      <c r="O85" s="6">
        <f ca="1">IF(AND(N85&lt;$G$1,SUM($O$5:O84)=SUMIF($H$5:H85,"&gt;0")),1,0)</f>
        <v>0</v>
      </c>
      <c r="P85" s="6" t="str">
        <f t="shared" ca="1" si="18"/>
        <v>-</v>
      </c>
      <c r="Q85" s="6" t="str">
        <f t="shared" ca="1" si="19"/>
        <v>-</v>
      </c>
      <c r="R85" s="6" t="str">
        <f t="shared" ca="1" si="12"/>
        <v>-</v>
      </c>
    </row>
    <row r="86" spans="7:18" x14ac:dyDescent="0.4">
      <c r="G86" s="6">
        <v>82</v>
      </c>
      <c r="H86" s="6">
        <f ca="1">IF(ISNUMBER(VLOOKUP(G86-1,$R$5:R85,1,0)),1,0)</f>
        <v>0</v>
      </c>
      <c r="I86" s="6">
        <f t="shared" ca="1" si="13"/>
        <v>15</v>
      </c>
      <c r="J86" s="6">
        <f t="shared" ca="1" si="14"/>
        <v>0.91589902966471048</v>
      </c>
      <c r="K86" s="6">
        <f t="shared" ca="1" si="15"/>
        <v>5</v>
      </c>
      <c r="L86" s="6">
        <f t="shared" ca="1" si="16"/>
        <v>10</v>
      </c>
      <c r="M86" s="6">
        <f t="shared" ca="1" si="17"/>
        <v>0</v>
      </c>
      <c r="N86" s="6">
        <f ca="1">L86+(SUM($O$5:O85)-SUMIF($H$5:H86,"&gt;0"))*$D$1</f>
        <v>10</v>
      </c>
      <c r="O86" s="6">
        <f ca="1">IF(AND(N86&lt;$G$1,SUM($O$5:O85)=SUMIF($H$5:H86,"&gt;0")),1,0)</f>
        <v>0</v>
      </c>
      <c r="P86" s="6" t="str">
        <f t="shared" ca="1" si="18"/>
        <v>-</v>
      </c>
      <c r="Q86" s="6" t="str">
        <f t="shared" ca="1" si="19"/>
        <v>-</v>
      </c>
      <c r="R86" s="6" t="str">
        <f t="shared" ca="1" si="12"/>
        <v>-</v>
      </c>
    </row>
    <row r="87" spans="7:18" x14ac:dyDescent="0.4">
      <c r="G87" s="6">
        <v>83</v>
      </c>
      <c r="H87" s="6">
        <f ca="1">IF(ISNUMBER(VLOOKUP(G87-1,$R$5:R86,1,0)),1,0)</f>
        <v>0</v>
      </c>
      <c r="I87" s="6">
        <f t="shared" ca="1" si="13"/>
        <v>10</v>
      </c>
      <c r="J87" s="6">
        <f t="shared" ca="1" si="14"/>
        <v>0.88314839112302002</v>
      </c>
      <c r="K87" s="6">
        <f t="shared" ca="1" si="15"/>
        <v>4</v>
      </c>
      <c r="L87" s="6">
        <f t="shared" ca="1" si="16"/>
        <v>6</v>
      </c>
      <c r="M87" s="6">
        <f t="shared" ca="1" si="17"/>
        <v>0</v>
      </c>
      <c r="N87" s="6">
        <f ca="1">L87+(SUM($O$5:O86)-SUMIF($H$5:H87,"&gt;0"))*$D$1</f>
        <v>6</v>
      </c>
      <c r="O87" s="6">
        <f ca="1">IF(AND(N87&lt;$G$1,SUM($O$5:O86)=SUMIF($H$5:H87,"&gt;0")),1,0)</f>
        <v>1</v>
      </c>
      <c r="P87" s="6">
        <f t="shared" ca="1" si="18"/>
        <v>0.66720098120296867</v>
      </c>
      <c r="Q87" s="6">
        <f t="shared" ca="1" si="19"/>
        <v>2</v>
      </c>
      <c r="R87" s="6">
        <f t="shared" ca="1" si="12"/>
        <v>85</v>
      </c>
    </row>
    <row r="88" spans="7:18" x14ac:dyDescent="0.4">
      <c r="G88" s="6">
        <v>84</v>
      </c>
      <c r="H88" s="6">
        <f ca="1">IF(ISNUMBER(VLOOKUP(G88-1,$R$5:R87,1,0)),1,0)</f>
        <v>0</v>
      </c>
      <c r="I88" s="6">
        <f t="shared" ca="1" si="13"/>
        <v>6</v>
      </c>
      <c r="J88" s="6">
        <f t="shared" ca="1" si="14"/>
        <v>0.2352000629440878</v>
      </c>
      <c r="K88" s="6">
        <f t="shared" ca="1" si="15"/>
        <v>2</v>
      </c>
      <c r="L88" s="6">
        <f t="shared" ca="1" si="16"/>
        <v>4</v>
      </c>
      <c r="M88" s="6">
        <f t="shared" ca="1" si="17"/>
        <v>0</v>
      </c>
      <c r="N88" s="6">
        <f ca="1">L88+(SUM($O$5:O87)-SUMIF($H$5:H88,"&gt;0"))*$D$1</f>
        <v>24</v>
      </c>
      <c r="O88" s="6">
        <f ca="1">IF(AND(N88&lt;$G$1,SUM($O$5:O87)=SUMIF($H$5:H88,"&gt;0")),1,0)</f>
        <v>0</v>
      </c>
      <c r="P88" s="6" t="str">
        <f t="shared" ca="1" si="18"/>
        <v>-</v>
      </c>
      <c r="Q88" s="6" t="str">
        <f t="shared" ca="1" si="19"/>
        <v>-</v>
      </c>
      <c r="R88" s="6" t="str">
        <f t="shared" ca="1" si="12"/>
        <v>-</v>
      </c>
    </row>
    <row r="89" spans="7:18" x14ac:dyDescent="0.4">
      <c r="G89" s="6">
        <v>85</v>
      </c>
      <c r="H89" s="6">
        <f ca="1">IF(ISNUMBER(VLOOKUP(G89-1,$R$5:R88,1,0)),1,0)</f>
        <v>0</v>
      </c>
      <c r="I89" s="6">
        <f t="shared" ca="1" si="13"/>
        <v>4</v>
      </c>
      <c r="J89" s="6">
        <f t="shared" ca="1" si="14"/>
        <v>0.74018170420870055</v>
      </c>
      <c r="K89" s="6">
        <f t="shared" ca="1" si="15"/>
        <v>3</v>
      </c>
      <c r="L89" s="6">
        <f t="shared" ca="1" si="16"/>
        <v>1</v>
      </c>
      <c r="M89" s="6">
        <f t="shared" ca="1" si="17"/>
        <v>0</v>
      </c>
      <c r="N89" s="6">
        <f ca="1">L89+(SUM($O$5:O88)-SUMIF($H$5:H89,"&gt;0"))*$D$1</f>
        <v>21</v>
      </c>
      <c r="O89" s="6">
        <f ca="1">IF(AND(N89&lt;$G$1,SUM($O$5:O88)=SUMIF($H$5:H89,"&gt;0")),1,0)</f>
        <v>0</v>
      </c>
      <c r="P89" s="6" t="str">
        <f t="shared" ca="1" si="18"/>
        <v>-</v>
      </c>
      <c r="Q89" s="6" t="str">
        <f t="shared" ca="1" si="19"/>
        <v>-</v>
      </c>
      <c r="R89" s="6" t="str">
        <f t="shared" ca="1" si="12"/>
        <v>-</v>
      </c>
    </row>
    <row r="90" spans="7:18" x14ac:dyDescent="0.4">
      <c r="G90" s="6">
        <v>86</v>
      </c>
      <c r="H90" s="6">
        <f ca="1">IF(ISNUMBER(VLOOKUP(G90-1,$R$5:R89,1,0)),1,0)</f>
        <v>1</v>
      </c>
      <c r="I90" s="6">
        <f t="shared" ca="1" si="13"/>
        <v>21</v>
      </c>
      <c r="J90" s="6">
        <f t="shared" ca="1" si="14"/>
        <v>0.74009472858821868</v>
      </c>
      <c r="K90" s="6">
        <f t="shared" ca="1" si="15"/>
        <v>3</v>
      </c>
      <c r="L90" s="6">
        <f t="shared" ca="1" si="16"/>
        <v>18</v>
      </c>
      <c r="M90" s="6">
        <f t="shared" ca="1" si="17"/>
        <v>0</v>
      </c>
      <c r="N90" s="6">
        <f ca="1">L90+(SUM($O$5:O89)-SUMIF($H$5:H90,"&gt;0"))*$D$1</f>
        <v>18</v>
      </c>
      <c r="O90" s="6">
        <f ca="1">IF(AND(N90&lt;$G$1,SUM($O$5:O89)=SUMIF($H$5:H90,"&gt;0")),1,0)</f>
        <v>0</v>
      </c>
      <c r="P90" s="6" t="str">
        <f t="shared" ca="1" si="18"/>
        <v>-</v>
      </c>
      <c r="Q90" s="6" t="str">
        <f t="shared" ca="1" si="19"/>
        <v>-</v>
      </c>
      <c r="R90" s="6" t="str">
        <f t="shared" ca="1" si="12"/>
        <v>-</v>
      </c>
    </row>
    <row r="91" spans="7:18" x14ac:dyDescent="0.4">
      <c r="G91" s="6">
        <v>87</v>
      </c>
      <c r="H91" s="6">
        <f ca="1">IF(ISNUMBER(VLOOKUP(G91-1,$R$5:R90,1,0)),1,0)</f>
        <v>0</v>
      </c>
      <c r="I91" s="6">
        <f t="shared" ca="1" si="13"/>
        <v>18</v>
      </c>
      <c r="J91" s="6">
        <f t="shared" ca="1" si="14"/>
        <v>0.30703072176512702</v>
      </c>
      <c r="K91" s="6">
        <f t="shared" ca="1" si="15"/>
        <v>2</v>
      </c>
      <c r="L91" s="6">
        <f t="shared" ca="1" si="16"/>
        <v>16</v>
      </c>
      <c r="M91" s="6">
        <f t="shared" ca="1" si="17"/>
        <v>0</v>
      </c>
      <c r="N91" s="6">
        <f ca="1">L91+(SUM($O$5:O90)-SUMIF($H$5:H91,"&gt;0"))*$D$1</f>
        <v>16</v>
      </c>
      <c r="O91" s="6">
        <f ca="1">IF(AND(N91&lt;$G$1,SUM($O$5:O90)=SUMIF($H$5:H91,"&gt;0")),1,0)</f>
        <v>0</v>
      </c>
      <c r="P91" s="6" t="str">
        <f t="shared" ca="1" si="18"/>
        <v>-</v>
      </c>
      <c r="Q91" s="6" t="str">
        <f t="shared" ca="1" si="19"/>
        <v>-</v>
      </c>
      <c r="R91" s="6" t="str">
        <f t="shared" ca="1" si="12"/>
        <v>-</v>
      </c>
    </row>
    <row r="92" spans="7:18" x14ac:dyDescent="0.4">
      <c r="G92" s="6">
        <v>88</v>
      </c>
      <c r="H92" s="6">
        <f ca="1">IF(ISNUMBER(VLOOKUP(G92-1,$R$5:R91,1,0)),1,0)</f>
        <v>0</v>
      </c>
      <c r="I92" s="6">
        <f t="shared" ca="1" si="13"/>
        <v>16</v>
      </c>
      <c r="J92" s="6">
        <f t="shared" ca="1" si="14"/>
        <v>0.69792519349527571</v>
      </c>
      <c r="K92" s="6">
        <f t="shared" ca="1" si="15"/>
        <v>3</v>
      </c>
      <c r="L92" s="6">
        <f t="shared" ca="1" si="16"/>
        <v>13</v>
      </c>
      <c r="M92" s="6">
        <f t="shared" ca="1" si="17"/>
        <v>0</v>
      </c>
      <c r="N92" s="6">
        <f ca="1">L92+(SUM($O$5:O91)-SUMIF($H$5:H92,"&gt;0"))*$D$1</f>
        <v>13</v>
      </c>
      <c r="O92" s="6">
        <f ca="1">IF(AND(N92&lt;$G$1,SUM($O$5:O91)=SUMIF($H$5:H92,"&gt;0")),1,0)</f>
        <v>0</v>
      </c>
      <c r="P92" s="6" t="str">
        <f t="shared" ca="1" si="18"/>
        <v>-</v>
      </c>
      <c r="Q92" s="6" t="str">
        <f t="shared" ca="1" si="19"/>
        <v>-</v>
      </c>
      <c r="R92" s="6" t="str">
        <f t="shared" ca="1" si="12"/>
        <v>-</v>
      </c>
    </row>
    <row r="93" spans="7:18" x14ac:dyDescent="0.4">
      <c r="G93" s="6">
        <v>89</v>
      </c>
      <c r="H93" s="6">
        <f ca="1">IF(ISNUMBER(VLOOKUP(G93-1,$R$5:R92,1,0)),1,0)</f>
        <v>0</v>
      </c>
      <c r="I93" s="6">
        <f t="shared" ca="1" si="13"/>
        <v>13</v>
      </c>
      <c r="J93" s="6">
        <f t="shared" ca="1" si="14"/>
        <v>0.46893951792703792</v>
      </c>
      <c r="K93" s="6">
        <f t="shared" ca="1" si="15"/>
        <v>3</v>
      </c>
      <c r="L93" s="6">
        <f t="shared" ca="1" si="16"/>
        <v>10</v>
      </c>
      <c r="M93" s="6">
        <f t="shared" ca="1" si="17"/>
        <v>0</v>
      </c>
      <c r="N93" s="6">
        <f ca="1">L93+(SUM($O$5:O92)-SUMIF($H$5:H93,"&gt;0"))*$D$1</f>
        <v>10</v>
      </c>
      <c r="O93" s="6">
        <f ca="1">IF(AND(N93&lt;$G$1,SUM($O$5:O92)=SUMIF($H$5:H93,"&gt;0")),1,0)</f>
        <v>0</v>
      </c>
      <c r="P93" s="6" t="str">
        <f t="shared" ca="1" si="18"/>
        <v>-</v>
      </c>
      <c r="Q93" s="6" t="str">
        <f t="shared" ca="1" si="19"/>
        <v>-</v>
      </c>
      <c r="R93" s="6" t="str">
        <f t="shared" ca="1" si="12"/>
        <v>-</v>
      </c>
    </row>
    <row r="94" spans="7:18" x14ac:dyDescent="0.4">
      <c r="G94" s="6">
        <v>90</v>
      </c>
      <c r="H94" s="6">
        <f ca="1">IF(ISNUMBER(VLOOKUP(G94-1,$R$5:R93,1,0)),1,0)</f>
        <v>0</v>
      </c>
      <c r="I94" s="6">
        <f t="shared" ca="1" si="13"/>
        <v>10</v>
      </c>
      <c r="J94" s="6">
        <f t="shared" ca="1" si="14"/>
        <v>0.67474318247840936</v>
      </c>
      <c r="K94" s="6">
        <f t="shared" ca="1" si="15"/>
        <v>3</v>
      </c>
      <c r="L94" s="6">
        <f t="shared" ca="1" si="16"/>
        <v>7</v>
      </c>
      <c r="M94" s="6">
        <f t="shared" ca="1" si="17"/>
        <v>0</v>
      </c>
      <c r="N94" s="6">
        <f ca="1">L94+(SUM($O$5:O93)-SUMIF($H$5:H94,"&gt;0"))*$D$1</f>
        <v>7</v>
      </c>
      <c r="O94" s="6">
        <f ca="1">IF(AND(N94&lt;$G$1,SUM($O$5:O93)=SUMIF($H$5:H94,"&gt;0")),1,0)</f>
        <v>1</v>
      </c>
      <c r="P94" s="6">
        <f t="shared" ca="1" si="18"/>
        <v>0.1515977976388535</v>
      </c>
      <c r="Q94" s="6">
        <f t="shared" ca="1" si="19"/>
        <v>1</v>
      </c>
      <c r="R94" s="6">
        <f t="shared" ca="1" si="12"/>
        <v>91</v>
      </c>
    </row>
    <row r="95" spans="7:18" x14ac:dyDescent="0.4">
      <c r="G95" s="6">
        <v>91</v>
      </c>
      <c r="H95" s="6">
        <f ca="1">IF(ISNUMBER(VLOOKUP(G95-1,$R$5:R94,1,0)),1,0)</f>
        <v>0</v>
      </c>
      <c r="I95" s="6">
        <f t="shared" ca="1" si="13"/>
        <v>7</v>
      </c>
      <c r="J95" s="6">
        <f t="shared" ca="1" si="14"/>
        <v>0.83126502231239352</v>
      </c>
      <c r="K95" s="6">
        <f t="shared" ca="1" si="15"/>
        <v>4</v>
      </c>
      <c r="L95" s="6">
        <f t="shared" ca="1" si="16"/>
        <v>3</v>
      </c>
      <c r="M95" s="6">
        <f t="shared" ca="1" si="17"/>
        <v>0</v>
      </c>
      <c r="N95" s="6">
        <f ca="1">L95+(SUM($O$5:O94)-SUMIF($H$5:H95,"&gt;0"))*$D$1</f>
        <v>23</v>
      </c>
      <c r="O95" s="6">
        <f ca="1">IF(AND(N95&lt;$G$1,SUM($O$5:O94)=SUMIF($H$5:H95,"&gt;0")),1,0)</f>
        <v>0</v>
      </c>
      <c r="P95" s="6" t="str">
        <f t="shared" ca="1" si="18"/>
        <v>-</v>
      </c>
      <c r="Q95" s="6" t="str">
        <f t="shared" ca="1" si="19"/>
        <v>-</v>
      </c>
      <c r="R95" s="6" t="str">
        <f t="shared" ca="1" si="12"/>
        <v>-</v>
      </c>
    </row>
    <row r="96" spans="7:18" x14ac:dyDescent="0.4">
      <c r="G96" s="6">
        <v>92</v>
      </c>
      <c r="H96" s="6">
        <f ca="1">IF(ISNUMBER(VLOOKUP(G96-1,$R$5:R95,1,0)),1,0)</f>
        <v>1</v>
      </c>
      <c r="I96" s="6">
        <f t="shared" ca="1" si="13"/>
        <v>23</v>
      </c>
      <c r="J96" s="6">
        <f t="shared" ca="1" si="14"/>
        <v>0.78155899495818604</v>
      </c>
      <c r="K96" s="6">
        <f t="shared" ca="1" si="15"/>
        <v>4</v>
      </c>
      <c r="L96" s="6">
        <f t="shared" ca="1" si="16"/>
        <v>19</v>
      </c>
      <c r="M96" s="6">
        <f t="shared" ca="1" si="17"/>
        <v>0</v>
      </c>
      <c r="N96" s="6">
        <f ca="1">L96+(SUM($O$5:O95)-SUMIF($H$5:H96,"&gt;0"))*$D$1</f>
        <v>19</v>
      </c>
      <c r="O96" s="6">
        <f ca="1">IF(AND(N96&lt;$G$1,SUM($O$5:O95)=SUMIF($H$5:H96,"&gt;0")),1,0)</f>
        <v>0</v>
      </c>
      <c r="P96" s="6" t="str">
        <f t="shared" ca="1" si="18"/>
        <v>-</v>
      </c>
      <c r="Q96" s="6" t="str">
        <f t="shared" ca="1" si="19"/>
        <v>-</v>
      </c>
      <c r="R96" s="6" t="str">
        <f t="shared" ca="1" si="12"/>
        <v>-</v>
      </c>
    </row>
    <row r="97" spans="7:18" x14ac:dyDescent="0.4">
      <c r="G97" s="6">
        <v>93</v>
      </c>
      <c r="H97" s="6">
        <f ca="1">IF(ISNUMBER(VLOOKUP(G97-1,$R$5:R96,1,0)),1,0)</f>
        <v>0</v>
      </c>
      <c r="I97" s="6">
        <f t="shared" ca="1" si="13"/>
        <v>19</v>
      </c>
      <c r="J97" s="6">
        <f t="shared" ca="1" si="14"/>
        <v>0.43121113478044304</v>
      </c>
      <c r="K97" s="6">
        <f t="shared" ca="1" si="15"/>
        <v>3</v>
      </c>
      <c r="L97" s="6">
        <f t="shared" ca="1" si="16"/>
        <v>16</v>
      </c>
      <c r="M97" s="6">
        <f t="shared" ca="1" si="17"/>
        <v>0</v>
      </c>
      <c r="N97" s="6">
        <f ca="1">L97+(SUM($O$5:O96)-SUMIF($H$5:H97,"&gt;0"))*$D$1</f>
        <v>16</v>
      </c>
      <c r="O97" s="6">
        <f ca="1">IF(AND(N97&lt;$G$1,SUM($O$5:O96)=SUMIF($H$5:H97,"&gt;0")),1,0)</f>
        <v>0</v>
      </c>
      <c r="P97" s="6" t="str">
        <f t="shared" ca="1" si="18"/>
        <v>-</v>
      </c>
      <c r="Q97" s="6" t="str">
        <f t="shared" ca="1" si="19"/>
        <v>-</v>
      </c>
      <c r="R97" s="6" t="str">
        <f t="shared" ca="1" si="12"/>
        <v>-</v>
      </c>
    </row>
    <row r="98" spans="7:18" x14ac:dyDescent="0.4">
      <c r="G98" s="6">
        <v>94</v>
      </c>
      <c r="H98" s="6">
        <f ca="1">IF(ISNUMBER(VLOOKUP(G98-1,$R$5:R97,1,0)),1,0)</f>
        <v>0</v>
      </c>
      <c r="I98" s="6">
        <f t="shared" ca="1" si="13"/>
        <v>16</v>
      </c>
      <c r="J98" s="6">
        <f t="shared" ca="1" si="14"/>
        <v>6.650221062500572E-3</v>
      </c>
      <c r="K98" s="6">
        <f t="shared" ca="1" si="15"/>
        <v>0</v>
      </c>
      <c r="L98" s="6">
        <f t="shared" ca="1" si="16"/>
        <v>16</v>
      </c>
      <c r="M98" s="6">
        <f t="shared" ca="1" si="17"/>
        <v>0</v>
      </c>
      <c r="N98" s="6">
        <f ca="1">L98+(SUM($O$5:O97)-SUMIF($H$5:H98,"&gt;0"))*$D$1</f>
        <v>16</v>
      </c>
      <c r="O98" s="6">
        <f ca="1">IF(AND(N98&lt;$G$1,SUM($O$5:O97)=SUMIF($H$5:H98,"&gt;0")),1,0)</f>
        <v>0</v>
      </c>
      <c r="P98" s="6" t="str">
        <f t="shared" ca="1" si="18"/>
        <v>-</v>
      </c>
      <c r="Q98" s="6" t="str">
        <f t="shared" ca="1" si="19"/>
        <v>-</v>
      </c>
      <c r="R98" s="6" t="str">
        <f t="shared" ca="1" si="12"/>
        <v>-</v>
      </c>
    </row>
    <row r="99" spans="7:18" x14ac:dyDescent="0.4">
      <c r="G99" s="6">
        <v>95</v>
      </c>
      <c r="H99" s="6">
        <f ca="1">IF(ISNUMBER(VLOOKUP(G99-1,$R$5:R98,1,0)),1,0)</f>
        <v>0</v>
      </c>
      <c r="I99" s="6">
        <f t="shared" ca="1" si="13"/>
        <v>16</v>
      </c>
      <c r="J99" s="6">
        <f t="shared" ca="1" si="14"/>
        <v>0.30341432682638125</v>
      </c>
      <c r="K99" s="6">
        <f t="shared" ca="1" si="15"/>
        <v>2</v>
      </c>
      <c r="L99" s="6">
        <f t="shared" ca="1" si="16"/>
        <v>14</v>
      </c>
      <c r="M99" s="6">
        <f t="shared" ca="1" si="17"/>
        <v>0</v>
      </c>
      <c r="N99" s="6">
        <f ca="1">L99+(SUM($O$5:O98)-SUMIF($H$5:H99,"&gt;0"))*$D$1</f>
        <v>14</v>
      </c>
      <c r="O99" s="6">
        <f ca="1">IF(AND(N99&lt;$G$1,SUM($O$5:O98)=SUMIF($H$5:H99,"&gt;0")),1,0)</f>
        <v>0</v>
      </c>
      <c r="P99" s="6" t="str">
        <f t="shared" ca="1" si="18"/>
        <v>-</v>
      </c>
      <c r="Q99" s="6" t="str">
        <f t="shared" ca="1" si="19"/>
        <v>-</v>
      </c>
      <c r="R99" s="6" t="str">
        <f t="shared" ca="1" si="12"/>
        <v>-</v>
      </c>
    </row>
    <row r="100" spans="7:18" x14ac:dyDescent="0.4">
      <c r="G100" s="6">
        <v>96</v>
      </c>
      <c r="H100" s="6">
        <f ca="1">IF(ISNUMBER(VLOOKUP(G100-1,$R$5:R99,1,0)),1,0)</f>
        <v>0</v>
      </c>
      <c r="I100" s="6">
        <f t="shared" ca="1" si="13"/>
        <v>14</v>
      </c>
      <c r="J100" s="6">
        <f t="shared" ca="1" si="14"/>
        <v>0.15894480737482364</v>
      </c>
      <c r="K100" s="6">
        <f t="shared" ca="1" si="15"/>
        <v>2</v>
      </c>
      <c r="L100" s="6">
        <f t="shared" ca="1" si="16"/>
        <v>12</v>
      </c>
      <c r="M100" s="6">
        <f t="shared" ca="1" si="17"/>
        <v>0</v>
      </c>
      <c r="N100" s="6">
        <f ca="1">L100+(SUM($O$5:O99)-SUMIF($H$5:H100,"&gt;0"))*$D$1</f>
        <v>12</v>
      </c>
      <c r="O100" s="6">
        <f ca="1">IF(AND(N100&lt;$G$1,SUM($O$5:O99)=SUMIF($H$5:H100,"&gt;0")),1,0)</f>
        <v>0</v>
      </c>
      <c r="P100" s="6" t="str">
        <f t="shared" ca="1" si="18"/>
        <v>-</v>
      </c>
      <c r="Q100" s="6" t="str">
        <f t="shared" ca="1" si="19"/>
        <v>-</v>
      </c>
      <c r="R100" s="6" t="str">
        <f t="shared" ca="1" si="12"/>
        <v>-</v>
      </c>
    </row>
    <row r="101" spans="7:18" x14ac:dyDescent="0.4">
      <c r="G101" s="6">
        <v>97</v>
      </c>
      <c r="H101" s="6">
        <f ca="1">IF(ISNUMBER(VLOOKUP(G101-1,$R$5:R100,1,0)),1,0)</f>
        <v>0</v>
      </c>
      <c r="I101" s="6">
        <f t="shared" ca="1" si="13"/>
        <v>12</v>
      </c>
      <c r="J101" s="6">
        <f t="shared" ca="1" si="14"/>
        <v>0.13714782935312075</v>
      </c>
      <c r="K101" s="6">
        <f t="shared" ca="1" si="15"/>
        <v>1</v>
      </c>
      <c r="L101" s="6">
        <f t="shared" ca="1" si="16"/>
        <v>11</v>
      </c>
      <c r="M101" s="6">
        <f t="shared" ca="1" si="17"/>
        <v>0</v>
      </c>
      <c r="N101" s="6">
        <f ca="1">L101+(SUM($O$5:O100)-SUMIF($H$5:H101,"&gt;0"))*$D$1</f>
        <v>11</v>
      </c>
      <c r="O101" s="6">
        <f ca="1">IF(AND(N101&lt;$G$1,SUM($O$5:O100)=SUMIF($H$5:H101,"&gt;0")),1,0)</f>
        <v>0</v>
      </c>
      <c r="P101" s="6" t="str">
        <f t="shared" ca="1" si="18"/>
        <v>-</v>
      </c>
      <c r="Q101" s="6" t="str">
        <f t="shared" ca="1" si="19"/>
        <v>-</v>
      </c>
      <c r="R101" s="6" t="str">
        <f t="shared" ca="1" si="12"/>
        <v>-</v>
      </c>
    </row>
    <row r="102" spans="7:18" x14ac:dyDescent="0.4">
      <c r="G102" s="6">
        <v>98</v>
      </c>
      <c r="H102" s="6">
        <f ca="1">IF(ISNUMBER(VLOOKUP(G102-1,$R$5:R101,1,0)),1,0)</f>
        <v>0</v>
      </c>
      <c r="I102" s="6">
        <f t="shared" ca="1" si="13"/>
        <v>11</v>
      </c>
      <c r="J102" s="6">
        <f t="shared" ca="1" si="14"/>
        <v>3.638391339681557E-2</v>
      </c>
      <c r="K102" s="6">
        <f t="shared" ca="1" si="15"/>
        <v>0</v>
      </c>
      <c r="L102" s="6">
        <f t="shared" ca="1" si="16"/>
        <v>11</v>
      </c>
      <c r="M102" s="6">
        <f t="shared" ca="1" si="17"/>
        <v>0</v>
      </c>
      <c r="N102" s="6">
        <f ca="1">L102+(SUM($O$5:O101)-SUMIF($H$5:H102,"&gt;0"))*$D$1</f>
        <v>11</v>
      </c>
      <c r="O102" s="6">
        <f ca="1">IF(AND(N102&lt;$G$1,SUM($O$5:O101)=SUMIF($H$5:H102,"&gt;0")),1,0)</f>
        <v>0</v>
      </c>
      <c r="P102" s="6" t="str">
        <f t="shared" ca="1" si="18"/>
        <v>-</v>
      </c>
      <c r="Q102" s="6" t="str">
        <f t="shared" ca="1" si="19"/>
        <v>-</v>
      </c>
      <c r="R102" s="6" t="str">
        <f t="shared" ca="1" si="12"/>
        <v>-</v>
      </c>
    </row>
    <row r="103" spans="7:18" x14ac:dyDescent="0.4">
      <c r="G103" s="6">
        <v>99</v>
      </c>
      <c r="H103" s="6">
        <f ca="1">IF(ISNUMBER(VLOOKUP(G103-1,$R$5:R102,1,0)),1,0)</f>
        <v>0</v>
      </c>
      <c r="I103" s="6">
        <f t="shared" ca="1" si="13"/>
        <v>11</v>
      </c>
      <c r="J103" s="6">
        <f t="shared" ca="1" si="14"/>
        <v>0.62210502118241151</v>
      </c>
      <c r="K103" s="6">
        <f t="shared" ca="1" si="15"/>
        <v>3</v>
      </c>
      <c r="L103" s="6">
        <f t="shared" ca="1" si="16"/>
        <v>8</v>
      </c>
      <c r="M103" s="6">
        <f t="shared" ca="1" si="17"/>
        <v>0</v>
      </c>
      <c r="N103" s="6">
        <f ca="1">L103+(SUM($O$5:O102)-SUMIF($H$5:H103,"&gt;0"))*$D$1</f>
        <v>8</v>
      </c>
      <c r="O103" s="6">
        <f ca="1">IF(AND(N103&lt;$G$1,SUM($O$5:O102)=SUMIF($H$5:H103,"&gt;0")),1,0)</f>
        <v>1</v>
      </c>
      <c r="P103" s="6">
        <f t="shared" ca="1" si="18"/>
        <v>0.74713250365815542</v>
      </c>
      <c r="Q103" s="6">
        <f t="shared" ca="1" si="19"/>
        <v>3</v>
      </c>
      <c r="R103" s="6">
        <f t="shared" ca="1" si="12"/>
        <v>102</v>
      </c>
    </row>
    <row r="104" spans="7:18" x14ac:dyDescent="0.4">
      <c r="G104" s="6">
        <v>100</v>
      </c>
      <c r="H104" s="6">
        <f ca="1">IF(ISNUMBER(VLOOKUP(G104-1,$R$5:R103,1,0)),1,0)</f>
        <v>0</v>
      </c>
      <c r="I104" s="6">
        <f t="shared" ca="1" si="13"/>
        <v>8</v>
      </c>
      <c r="J104" s="6">
        <f t="shared" ca="1" si="14"/>
        <v>0.59930561043001818</v>
      </c>
      <c r="K104" s="6">
        <f t="shared" ca="1" si="15"/>
        <v>3</v>
      </c>
      <c r="L104" s="6">
        <f t="shared" ca="1" si="16"/>
        <v>5</v>
      </c>
      <c r="M104" s="6">
        <f t="shared" ca="1" si="17"/>
        <v>0</v>
      </c>
      <c r="N104" s="6">
        <f ca="1">L104+(SUM($O$5:O103)-SUMIF($H$5:H104,"&gt;0"))*$D$1</f>
        <v>25</v>
      </c>
      <c r="O104" s="6">
        <f ca="1">IF(AND(N104&lt;$G$1,SUM($O$5:O103)=SUMIF($H$5:H104,"&gt;0")),1,0)</f>
        <v>0</v>
      </c>
      <c r="P104" s="6" t="str">
        <f t="shared" ca="1" si="18"/>
        <v>-</v>
      </c>
      <c r="Q104" s="6" t="str">
        <f t="shared" ca="1" si="19"/>
        <v>-</v>
      </c>
      <c r="R104" s="6" t="str">
        <f t="shared" ca="1" si="12"/>
        <v>-</v>
      </c>
    </row>
    <row r="105" spans="7:18" x14ac:dyDescent="0.4">
      <c r="G105" s="6">
        <v>101</v>
      </c>
      <c r="H105" s="6">
        <f ca="1">IF(ISNUMBER(VLOOKUP(G105-1,$R$5:R104,1,0)),1,0)</f>
        <v>0</v>
      </c>
      <c r="I105" s="6">
        <f t="shared" ca="1" si="13"/>
        <v>5</v>
      </c>
      <c r="J105" s="6">
        <f t="shared" ca="1" si="14"/>
        <v>0.43231405357567643</v>
      </c>
      <c r="K105" s="6">
        <f t="shared" ca="1" si="15"/>
        <v>3</v>
      </c>
      <c r="L105" s="6">
        <f t="shared" ca="1" si="16"/>
        <v>2</v>
      </c>
      <c r="M105" s="6">
        <f t="shared" ca="1" si="17"/>
        <v>0</v>
      </c>
      <c r="N105" s="6">
        <f ca="1">L105+(SUM($O$5:O104)-SUMIF($H$5:H105,"&gt;0"))*$D$1</f>
        <v>22</v>
      </c>
      <c r="O105" s="6">
        <f ca="1">IF(AND(N105&lt;$G$1,SUM($O$5:O104)=SUMIF($H$5:H105,"&gt;0")),1,0)</f>
        <v>0</v>
      </c>
      <c r="P105" s="6" t="str">
        <f t="shared" ca="1" si="18"/>
        <v>-</v>
      </c>
      <c r="Q105" s="6" t="str">
        <f t="shared" ca="1" si="19"/>
        <v>-</v>
      </c>
      <c r="R105" s="6" t="str">
        <f t="shared" ca="1" si="12"/>
        <v>-</v>
      </c>
    </row>
    <row r="106" spans="7:18" x14ac:dyDescent="0.4">
      <c r="G106" s="6">
        <v>102</v>
      </c>
      <c r="H106" s="6">
        <f ca="1">IF(ISNUMBER(VLOOKUP(G106-1,$R$5:R105,1,0)),1,0)</f>
        <v>0</v>
      </c>
      <c r="I106" s="6">
        <f t="shared" ca="1" si="13"/>
        <v>2</v>
      </c>
      <c r="J106" s="6">
        <f t="shared" ca="1" si="14"/>
        <v>2.7061924617112432E-2</v>
      </c>
      <c r="K106" s="6">
        <f t="shared" ca="1" si="15"/>
        <v>0</v>
      </c>
      <c r="L106" s="6">
        <f t="shared" ca="1" si="16"/>
        <v>2</v>
      </c>
      <c r="M106" s="6">
        <f t="shared" ca="1" si="17"/>
        <v>0</v>
      </c>
      <c r="N106" s="6">
        <f ca="1">L106+(SUM($O$5:O105)-SUMIF($H$5:H106,"&gt;0"))*$D$1</f>
        <v>22</v>
      </c>
      <c r="O106" s="6">
        <f ca="1">IF(AND(N106&lt;$G$1,SUM($O$5:O105)=SUMIF($H$5:H106,"&gt;0")),1,0)</f>
        <v>0</v>
      </c>
      <c r="P106" s="6" t="str">
        <f t="shared" ca="1" si="18"/>
        <v>-</v>
      </c>
      <c r="Q106" s="6" t="str">
        <f t="shared" ca="1" si="19"/>
        <v>-</v>
      </c>
      <c r="R106" s="6" t="str">
        <f t="shared" ca="1" si="12"/>
        <v>-</v>
      </c>
    </row>
    <row r="107" spans="7:18" x14ac:dyDescent="0.4">
      <c r="G107" s="6">
        <v>103</v>
      </c>
      <c r="H107" s="6">
        <f ca="1">IF(ISNUMBER(VLOOKUP(G107-1,$R$5:R106,1,0)),1,0)</f>
        <v>1</v>
      </c>
      <c r="I107" s="6">
        <f t="shared" ca="1" si="13"/>
        <v>22</v>
      </c>
      <c r="J107" s="6">
        <f t="shared" ca="1" si="14"/>
        <v>0.36468812171185516</v>
      </c>
      <c r="K107" s="6">
        <f t="shared" ca="1" si="15"/>
        <v>3</v>
      </c>
      <c r="L107" s="6">
        <f t="shared" ca="1" si="16"/>
        <v>19</v>
      </c>
      <c r="M107" s="6">
        <f t="shared" ca="1" si="17"/>
        <v>0</v>
      </c>
      <c r="N107" s="6">
        <f ca="1">L107+(SUM($O$5:O106)-SUMIF($H$5:H107,"&gt;0"))*$D$1</f>
        <v>19</v>
      </c>
      <c r="O107" s="6">
        <f ca="1">IF(AND(N107&lt;$G$1,SUM($O$5:O106)=SUMIF($H$5:H107,"&gt;0")),1,0)</f>
        <v>0</v>
      </c>
      <c r="P107" s="6" t="str">
        <f t="shared" ca="1" si="18"/>
        <v>-</v>
      </c>
      <c r="Q107" s="6" t="str">
        <f t="shared" ca="1" si="19"/>
        <v>-</v>
      </c>
      <c r="R107" s="6" t="str">
        <f t="shared" ca="1" si="12"/>
        <v>-</v>
      </c>
    </row>
    <row r="108" spans="7:18" x14ac:dyDescent="0.4">
      <c r="G108" s="6">
        <v>104</v>
      </c>
      <c r="H108" s="6">
        <f ca="1">IF(ISNUMBER(VLOOKUP(G108-1,$R$5:R107,1,0)),1,0)</f>
        <v>0</v>
      </c>
      <c r="I108" s="6">
        <f t="shared" ca="1" si="13"/>
        <v>19</v>
      </c>
      <c r="J108" s="6">
        <f t="shared" ca="1" si="14"/>
        <v>0.11236007870808939</v>
      </c>
      <c r="K108" s="6">
        <f t="shared" ca="1" si="15"/>
        <v>1</v>
      </c>
      <c r="L108" s="6">
        <f t="shared" ca="1" si="16"/>
        <v>18</v>
      </c>
      <c r="M108" s="6">
        <f t="shared" ca="1" si="17"/>
        <v>0</v>
      </c>
      <c r="N108" s="6">
        <f ca="1">L108+(SUM($O$5:O107)-SUMIF($H$5:H108,"&gt;0"))*$D$1</f>
        <v>18</v>
      </c>
      <c r="O108" s="6">
        <f ca="1">IF(AND(N108&lt;$G$1,SUM($O$5:O107)=SUMIF($H$5:H108,"&gt;0")),1,0)</f>
        <v>0</v>
      </c>
      <c r="P108" s="6" t="str">
        <f t="shared" ca="1" si="18"/>
        <v>-</v>
      </c>
      <c r="Q108" s="6" t="str">
        <f t="shared" ca="1" si="19"/>
        <v>-</v>
      </c>
      <c r="R108" s="6" t="str">
        <f t="shared" ca="1" si="12"/>
        <v>-</v>
      </c>
    </row>
    <row r="109" spans="7:18" x14ac:dyDescent="0.4">
      <c r="G109" s="6">
        <v>105</v>
      </c>
      <c r="H109" s="6">
        <f ca="1">IF(ISNUMBER(VLOOKUP(G109-1,$R$5:R108,1,0)),1,0)</f>
        <v>0</v>
      </c>
      <c r="I109" s="6">
        <f t="shared" ca="1" si="13"/>
        <v>18</v>
      </c>
      <c r="J109" s="6">
        <f t="shared" ca="1" si="14"/>
        <v>1.4475184947380204E-2</v>
      </c>
      <c r="K109" s="6">
        <f t="shared" ca="1" si="15"/>
        <v>0</v>
      </c>
      <c r="L109" s="6">
        <f t="shared" ca="1" si="16"/>
        <v>18</v>
      </c>
      <c r="M109" s="6">
        <f t="shared" ca="1" si="17"/>
        <v>0</v>
      </c>
      <c r="N109" s="6">
        <f ca="1">L109+(SUM($O$5:O108)-SUMIF($H$5:H109,"&gt;0"))*$D$1</f>
        <v>18</v>
      </c>
      <c r="O109" s="6">
        <f ca="1">IF(AND(N109&lt;$G$1,SUM($O$5:O108)=SUMIF($H$5:H109,"&gt;0")),1,0)</f>
        <v>0</v>
      </c>
      <c r="P109" s="6" t="str">
        <f t="shared" ca="1" si="18"/>
        <v>-</v>
      </c>
      <c r="Q109" s="6" t="str">
        <f t="shared" ca="1" si="19"/>
        <v>-</v>
      </c>
      <c r="R109" s="6" t="str">
        <f t="shared" ca="1" si="12"/>
        <v>-</v>
      </c>
    </row>
    <row r="110" spans="7:18" x14ac:dyDescent="0.4">
      <c r="G110" s="6">
        <v>106</v>
      </c>
      <c r="H110" s="6">
        <f ca="1">IF(ISNUMBER(VLOOKUP(G110-1,$R$5:R109,1,0)),1,0)</f>
        <v>0</v>
      </c>
      <c r="I110" s="6">
        <f t="shared" ca="1" si="13"/>
        <v>18</v>
      </c>
      <c r="J110" s="6">
        <f t="shared" ca="1" si="14"/>
        <v>0.32452866963310489</v>
      </c>
      <c r="K110" s="6">
        <f t="shared" ca="1" si="15"/>
        <v>2</v>
      </c>
      <c r="L110" s="6">
        <f t="shared" ca="1" si="16"/>
        <v>16</v>
      </c>
      <c r="M110" s="6">
        <f t="shared" ca="1" si="17"/>
        <v>0</v>
      </c>
      <c r="N110" s="6">
        <f ca="1">L110+(SUM($O$5:O109)-SUMIF($H$5:H110,"&gt;0"))*$D$1</f>
        <v>16</v>
      </c>
      <c r="O110" s="6">
        <f ca="1">IF(AND(N110&lt;$G$1,SUM($O$5:O109)=SUMIF($H$5:H110,"&gt;0")),1,0)</f>
        <v>0</v>
      </c>
      <c r="P110" s="6" t="str">
        <f t="shared" ca="1" si="18"/>
        <v>-</v>
      </c>
      <c r="Q110" s="6" t="str">
        <f t="shared" ca="1" si="19"/>
        <v>-</v>
      </c>
      <c r="R110" s="6" t="str">
        <f t="shared" ca="1" si="12"/>
        <v>-</v>
      </c>
    </row>
    <row r="111" spans="7:18" x14ac:dyDescent="0.4">
      <c r="G111" s="6">
        <v>107</v>
      </c>
      <c r="H111" s="6">
        <f ca="1">IF(ISNUMBER(VLOOKUP(G111-1,$R$5:R110,1,0)),1,0)</f>
        <v>0</v>
      </c>
      <c r="I111" s="6">
        <f t="shared" ca="1" si="13"/>
        <v>16</v>
      </c>
      <c r="J111" s="6">
        <f t="shared" ca="1" si="14"/>
        <v>0.46632417733580322</v>
      </c>
      <c r="K111" s="6">
        <f t="shared" ca="1" si="15"/>
        <v>3</v>
      </c>
      <c r="L111" s="6">
        <f t="shared" ca="1" si="16"/>
        <v>13</v>
      </c>
      <c r="M111" s="6">
        <f t="shared" ca="1" si="17"/>
        <v>0</v>
      </c>
      <c r="N111" s="6">
        <f ca="1">L111+(SUM($O$5:O110)-SUMIF($H$5:H111,"&gt;0"))*$D$1</f>
        <v>13</v>
      </c>
      <c r="O111" s="6">
        <f ca="1">IF(AND(N111&lt;$G$1,SUM($O$5:O110)=SUMIF($H$5:H111,"&gt;0")),1,0)</f>
        <v>0</v>
      </c>
      <c r="P111" s="6" t="str">
        <f t="shared" ca="1" si="18"/>
        <v>-</v>
      </c>
      <c r="Q111" s="6" t="str">
        <f t="shared" ca="1" si="19"/>
        <v>-</v>
      </c>
      <c r="R111" s="6" t="str">
        <f t="shared" ca="1" si="12"/>
        <v>-</v>
      </c>
    </row>
    <row r="112" spans="7:18" x14ac:dyDescent="0.4">
      <c r="G112" s="6">
        <v>108</v>
      </c>
      <c r="H112" s="6">
        <f ca="1">IF(ISNUMBER(VLOOKUP(G112-1,$R$5:R111,1,0)),1,0)</f>
        <v>0</v>
      </c>
      <c r="I112" s="6">
        <f t="shared" ca="1" si="13"/>
        <v>13</v>
      </c>
      <c r="J112" s="6">
        <f t="shared" ca="1" si="14"/>
        <v>0.60245565632172282</v>
      </c>
      <c r="K112" s="6">
        <f t="shared" ca="1" si="15"/>
        <v>3</v>
      </c>
      <c r="L112" s="6">
        <f t="shared" ca="1" si="16"/>
        <v>10</v>
      </c>
      <c r="M112" s="6">
        <f t="shared" ca="1" si="17"/>
        <v>0</v>
      </c>
      <c r="N112" s="6">
        <f ca="1">L112+(SUM($O$5:O111)-SUMIF($H$5:H112,"&gt;0"))*$D$1</f>
        <v>10</v>
      </c>
      <c r="O112" s="6">
        <f ca="1">IF(AND(N112&lt;$G$1,SUM($O$5:O111)=SUMIF($H$5:H112,"&gt;0")),1,0)</f>
        <v>0</v>
      </c>
      <c r="P112" s="6" t="str">
        <f t="shared" ca="1" si="18"/>
        <v>-</v>
      </c>
      <c r="Q112" s="6" t="str">
        <f t="shared" ca="1" si="19"/>
        <v>-</v>
      </c>
      <c r="R112" s="6" t="str">
        <f t="shared" ca="1" si="12"/>
        <v>-</v>
      </c>
    </row>
    <row r="113" spans="7:18" x14ac:dyDescent="0.4">
      <c r="G113" s="6">
        <v>109</v>
      </c>
      <c r="H113" s="6">
        <f ca="1">IF(ISNUMBER(VLOOKUP(G113-1,$R$5:R112,1,0)),1,0)</f>
        <v>0</v>
      </c>
      <c r="I113" s="6">
        <f t="shared" ca="1" si="13"/>
        <v>10</v>
      </c>
      <c r="J113" s="6">
        <f t="shared" ca="1" si="14"/>
        <v>0.94740855946003577</v>
      </c>
      <c r="K113" s="6">
        <f t="shared" ca="1" si="15"/>
        <v>5</v>
      </c>
      <c r="L113" s="6">
        <f t="shared" ca="1" si="16"/>
        <v>5</v>
      </c>
      <c r="M113" s="6">
        <f t="shared" ca="1" si="17"/>
        <v>0</v>
      </c>
      <c r="N113" s="6">
        <f ca="1">L113+(SUM($O$5:O112)-SUMIF($H$5:H113,"&gt;0"))*$D$1</f>
        <v>5</v>
      </c>
      <c r="O113" s="6">
        <f ca="1">IF(AND(N113&lt;$G$1,SUM($O$5:O112)=SUMIF($H$5:H113,"&gt;0")),1,0)</f>
        <v>1</v>
      </c>
      <c r="P113" s="6">
        <f t="shared" ca="1" si="18"/>
        <v>0.33439509724254513</v>
      </c>
      <c r="Q113" s="6">
        <f t="shared" ca="1" si="19"/>
        <v>2</v>
      </c>
      <c r="R113" s="6">
        <f t="shared" ca="1" si="12"/>
        <v>111</v>
      </c>
    </row>
    <row r="114" spans="7:18" x14ac:dyDescent="0.4">
      <c r="G114" s="6">
        <v>110</v>
      </c>
      <c r="H114" s="6">
        <f ca="1">IF(ISNUMBER(VLOOKUP(G114-1,$R$5:R113,1,0)),1,0)</f>
        <v>0</v>
      </c>
      <c r="I114" s="6">
        <f t="shared" ca="1" si="13"/>
        <v>5</v>
      </c>
      <c r="J114" s="6">
        <f t="shared" ca="1" si="14"/>
        <v>0.36027408769959179</v>
      </c>
      <c r="K114" s="6">
        <f t="shared" ca="1" si="15"/>
        <v>3</v>
      </c>
      <c r="L114" s="6">
        <f t="shared" ca="1" si="16"/>
        <v>2</v>
      </c>
      <c r="M114" s="6">
        <f t="shared" ca="1" si="17"/>
        <v>0</v>
      </c>
      <c r="N114" s="6">
        <f ca="1">L114+(SUM($O$5:O113)-SUMIF($H$5:H114,"&gt;0"))*$D$1</f>
        <v>22</v>
      </c>
      <c r="O114" s="6">
        <f ca="1">IF(AND(N114&lt;$G$1,SUM($O$5:O113)=SUMIF($H$5:H114,"&gt;0")),1,0)</f>
        <v>0</v>
      </c>
      <c r="P114" s="6" t="str">
        <f t="shared" ca="1" si="18"/>
        <v>-</v>
      </c>
      <c r="Q114" s="6" t="str">
        <f t="shared" ca="1" si="19"/>
        <v>-</v>
      </c>
      <c r="R114" s="6" t="str">
        <f t="shared" ca="1" si="12"/>
        <v>-</v>
      </c>
    </row>
    <row r="115" spans="7:18" x14ac:dyDescent="0.4">
      <c r="G115" s="6">
        <v>111</v>
      </c>
      <c r="H115" s="6">
        <f ca="1">IF(ISNUMBER(VLOOKUP(G115-1,$R$5:R114,1,0)),1,0)</f>
        <v>0</v>
      </c>
      <c r="I115" s="6">
        <f t="shared" ca="1" si="13"/>
        <v>2</v>
      </c>
      <c r="J115" s="6">
        <f t="shared" ca="1" si="14"/>
        <v>0.48289412301054913</v>
      </c>
      <c r="K115" s="6">
        <f t="shared" ca="1" si="15"/>
        <v>3</v>
      </c>
      <c r="L115" s="6">
        <f t="shared" ca="1" si="16"/>
        <v>0</v>
      </c>
      <c r="M115" s="6">
        <f t="shared" ca="1" si="17"/>
        <v>1</v>
      </c>
      <c r="N115" s="6">
        <f ca="1">L115+(SUM($O$5:O114)-SUMIF($H$5:H115,"&gt;0"))*$D$1</f>
        <v>20</v>
      </c>
      <c r="O115" s="6">
        <f ca="1">IF(AND(N115&lt;$G$1,SUM($O$5:O114)=SUMIF($H$5:H115,"&gt;0")),1,0)</f>
        <v>0</v>
      </c>
      <c r="P115" s="6" t="str">
        <f t="shared" ca="1" si="18"/>
        <v>-</v>
      </c>
      <c r="Q115" s="6" t="str">
        <f t="shared" ca="1" si="19"/>
        <v>-</v>
      </c>
      <c r="R115" s="6" t="str">
        <f t="shared" ca="1" si="12"/>
        <v>-</v>
      </c>
    </row>
    <row r="116" spans="7:18" x14ac:dyDescent="0.4">
      <c r="G116" s="6">
        <v>112</v>
      </c>
      <c r="H116" s="6">
        <f ca="1">IF(ISNUMBER(VLOOKUP(G116-1,$R$5:R115,1,0)),1,0)</f>
        <v>1</v>
      </c>
      <c r="I116" s="6">
        <f t="shared" ca="1" si="13"/>
        <v>20</v>
      </c>
      <c r="J116" s="6">
        <f t="shared" ca="1" si="14"/>
        <v>0.27749617762571333</v>
      </c>
      <c r="K116" s="6">
        <f t="shared" ca="1" si="15"/>
        <v>2</v>
      </c>
      <c r="L116" s="6">
        <f t="shared" ca="1" si="16"/>
        <v>18</v>
      </c>
      <c r="M116" s="6">
        <f t="shared" ca="1" si="17"/>
        <v>0</v>
      </c>
      <c r="N116" s="6">
        <f ca="1">L116+(SUM($O$5:O115)-SUMIF($H$5:H116,"&gt;0"))*$D$1</f>
        <v>18</v>
      </c>
      <c r="O116" s="6">
        <f ca="1">IF(AND(N116&lt;$G$1,SUM($O$5:O115)=SUMIF($H$5:H116,"&gt;0")),1,0)</f>
        <v>0</v>
      </c>
      <c r="P116" s="6" t="str">
        <f t="shared" ca="1" si="18"/>
        <v>-</v>
      </c>
      <c r="Q116" s="6" t="str">
        <f t="shared" ca="1" si="19"/>
        <v>-</v>
      </c>
      <c r="R116" s="6" t="str">
        <f t="shared" ca="1" si="12"/>
        <v>-</v>
      </c>
    </row>
    <row r="117" spans="7:18" x14ac:dyDescent="0.4">
      <c r="G117" s="6">
        <v>113</v>
      </c>
      <c r="H117" s="6">
        <f ca="1">IF(ISNUMBER(VLOOKUP(G117-1,$R$5:R116,1,0)),1,0)</f>
        <v>0</v>
      </c>
      <c r="I117" s="6">
        <f t="shared" ca="1" si="13"/>
        <v>18</v>
      </c>
      <c r="J117" s="6">
        <f t="shared" ca="1" si="14"/>
        <v>0.13080287714223293</v>
      </c>
      <c r="K117" s="6">
        <f t="shared" ca="1" si="15"/>
        <v>1</v>
      </c>
      <c r="L117" s="6">
        <f t="shared" ca="1" si="16"/>
        <v>17</v>
      </c>
      <c r="M117" s="6">
        <f t="shared" ca="1" si="17"/>
        <v>0</v>
      </c>
      <c r="N117" s="6">
        <f ca="1">L117+(SUM($O$5:O116)-SUMIF($H$5:H117,"&gt;0"))*$D$1</f>
        <v>17</v>
      </c>
      <c r="O117" s="6">
        <f ca="1">IF(AND(N117&lt;$G$1,SUM($O$5:O116)=SUMIF($H$5:H117,"&gt;0")),1,0)</f>
        <v>0</v>
      </c>
      <c r="P117" s="6" t="str">
        <f t="shared" ca="1" si="18"/>
        <v>-</v>
      </c>
      <c r="Q117" s="6" t="str">
        <f t="shared" ca="1" si="19"/>
        <v>-</v>
      </c>
      <c r="R117" s="6" t="str">
        <f t="shared" ca="1" si="12"/>
        <v>-</v>
      </c>
    </row>
    <row r="118" spans="7:18" x14ac:dyDescent="0.4">
      <c r="G118" s="6">
        <v>114</v>
      </c>
      <c r="H118" s="6">
        <f ca="1">IF(ISNUMBER(VLOOKUP(G118-1,$R$5:R117,1,0)),1,0)</f>
        <v>0</v>
      </c>
      <c r="I118" s="6">
        <f t="shared" ca="1" si="13"/>
        <v>17</v>
      </c>
      <c r="J118" s="6">
        <f t="shared" ca="1" si="14"/>
        <v>0.2041710354329801</v>
      </c>
      <c r="K118" s="6">
        <f t="shared" ca="1" si="15"/>
        <v>2</v>
      </c>
      <c r="L118" s="6">
        <f t="shared" ca="1" si="16"/>
        <v>15</v>
      </c>
      <c r="M118" s="6">
        <f t="shared" ca="1" si="17"/>
        <v>0</v>
      </c>
      <c r="N118" s="6">
        <f ca="1">L118+(SUM($O$5:O117)-SUMIF($H$5:H118,"&gt;0"))*$D$1</f>
        <v>15</v>
      </c>
      <c r="O118" s="6">
        <f ca="1">IF(AND(N118&lt;$G$1,SUM($O$5:O117)=SUMIF($H$5:H118,"&gt;0")),1,0)</f>
        <v>0</v>
      </c>
      <c r="P118" s="6" t="str">
        <f t="shared" ca="1" si="18"/>
        <v>-</v>
      </c>
      <c r="Q118" s="6" t="str">
        <f t="shared" ca="1" si="19"/>
        <v>-</v>
      </c>
      <c r="R118" s="6" t="str">
        <f t="shared" ca="1" si="12"/>
        <v>-</v>
      </c>
    </row>
    <row r="119" spans="7:18" x14ac:dyDescent="0.4">
      <c r="G119" s="6">
        <v>115</v>
      </c>
      <c r="H119" s="6">
        <f ca="1">IF(ISNUMBER(VLOOKUP(G119-1,$R$5:R118,1,0)),1,0)</f>
        <v>0</v>
      </c>
      <c r="I119" s="6">
        <f t="shared" ca="1" si="13"/>
        <v>15</v>
      </c>
      <c r="J119" s="6">
        <f t="shared" ca="1" si="14"/>
        <v>0.35481061207869435</v>
      </c>
      <c r="K119" s="6">
        <f t="shared" ca="1" si="15"/>
        <v>3</v>
      </c>
      <c r="L119" s="6">
        <f t="shared" ca="1" si="16"/>
        <v>12</v>
      </c>
      <c r="M119" s="6">
        <f t="shared" ca="1" si="17"/>
        <v>0</v>
      </c>
      <c r="N119" s="6">
        <f ca="1">L119+(SUM($O$5:O118)-SUMIF($H$5:H119,"&gt;0"))*$D$1</f>
        <v>12</v>
      </c>
      <c r="O119" s="6">
        <f ca="1">IF(AND(N119&lt;$G$1,SUM($O$5:O118)=SUMIF($H$5:H119,"&gt;0")),1,0)</f>
        <v>0</v>
      </c>
      <c r="P119" s="6" t="str">
        <f t="shared" ca="1" si="18"/>
        <v>-</v>
      </c>
      <c r="Q119" s="6" t="str">
        <f t="shared" ca="1" si="19"/>
        <v>-</v>
      </c>
      <c r="R119" s="6" t="str">
        <f t="shared" ca="1" si="12"/>
        <v>-</v>
      </c>
    </row>
    <row r="120" spans="7:18" x14ac:dyDescent="0.4">
      <c r="G120" s="6">
        <v>116</v>
      </c>
      <c r="H120" s="6">
        <f ca="1">IF(ISNUMBER(VLOOKUP(G120-1,$R$5:R119,1,0)),1,0)</f>
        <v>0</v>
      </c>
      <c r="I120" s="6">
        <f t="shared" ca="1" si="13"/>
        <v>12</v>
      </c>
      <c r="J120" s="6">
        <f t="shared" ca="1" si="14"/>
        <v>1.7520024699309023E-2</v>
      </c>
      <c r="K120" s="6">
        <f t="shared" ca="1" si="15"/>
        <v>0</v>
      </c>
      <c r="L120" s="6">
        <f t="shared" ca="1" si="16"/>
        <v>12</v>
      </c>
      <c r="M120" s="6">
        <f t="shared" ca="1" si="17"/>
        <v>0</v>
      </c>
      <c r="N120" s="6">
        <f ca="1">L120+(SUM($O$5:O119)-SUMIF($H$5:H120,"&gt;0"))*$D$1</f>
        <v>12</v>
      </c>
      <c r="O120" s="6">
        <f ca="1">IF(AND(N120&lt;$G$1,SUM($O$5:O119)=SUMIF($H$5:H120,"&gt;0")),1,0)</f>
        <v>0</v>
      </c>
      <c r="P120" s="6" t="str">
        <f t="shared" ca="1" si="18"/>
        <v>-</v>
      </c>
      <c r="Q120" s="6" t="str">
        <f t="shared" ca="1" si="19"/>
        <v>-</v>
      </c>
      <c r="R120" s="6" t="str">
        <f t="shared" ca="1" si="12"/>
        <v>-</v>
      </c>
    </row>
    <row r="121" spans="7:18" x14ac:dyDescent="0.4">
      <c r="G121" s="6">
        <v>117</v>
      </c>
      <c r="H121" s="6">
        <f ca="1">IF(ISNUMBER(VLOOKUP(G121-1,$R$5:R120,1,0)),1,0)</f>
        <v>0</v>
      </c>
      <c r="I121" s="6">
        <f t="shared" ca="1" si="13"/>
        <v>12</v>
      </c>
      <c r="J121" s="6">
        <f t="shared" ca="1" si="14"/>
        <v>0.76625414324967944</v>
      </c>
      <c r="K121" s="6">
        <f t="shared" ca="1" si="15"/>
        <v>4</v>
      </c>
      <c r="L121" s="6">
        <f t="shared" ca="1" si="16"/>
        <v>8</v>
      </c>
      <c r="M121" s="6">
        <f t="shared" ca="1" si="17"/>
        <v>0</v>
      </c>
      <c r="N121" s="6">
        <f ca="1">L121+(SUM($O$5:O120)-SUMIF($H$5:H121,"&gt;0"))*$D$1</f>
        <v>8</v>
      </c>
      <c r="O121" s="6">
        <f ca="1">IF(AND(N121&lt;$G$1,SUM($O$5:O120)=SUMIF($H$5:H121,"&gt;0")),1,0)</f>
        <v>1</v>
      </c>
      <c r="P121" s="6">
        <f t="shared" ca="1" si="18"/>
        <v>2.1497512744795833E-3</v>
      </c>
      <c r="Q121" s="6">
        <f t="shared" ca="1" si="19"/>
        <v>1</v>
      </c>
      <c r="R121" s="6">
        <f t="shared" ca="1" si="12"/>
        <v>118</v>
      </c>
    </row>
    <row r="122" spans="7:18" x14ac:dyDescent="0.4">
      <c r="G122" s="6">
        <v>118</v>
      </c>
      <c r="H122" s="6">
        <f ca="1">IF(ISNUMBER(VLOOKUP(G122-1,$R$5:R121,1,0)),1,0)</f>
        <v>0</v>
      </c>
      <c r="I122" s="6">
        <f t="shared" ca="1" si="13"/>
        <v>8</v>
      </c>
      <c r="J122" s="6">
        <f t="shared" ca="1" si="14"/>
        <v>0.59202353121832196</v>
      </c>
      <c r="K122" s="6">
        <f t="shared" ca="1" si="15"/>
        <v>3</v>
      </c>
      <c r="L122" s="6">
        <f t="shared" ca="1" si="16"/>
        <v>5</v>
      </c>
      <c r="M122" s="6">
        <f t="shared" ca="1" si="17"/>
        <v>0</v>
      </c>
      <c r="N122" s="6">
        <f ca="1">L122+(SUM($O$5:O121)-SUMIF($H$5:H122,"&gt;0"))*$D$1</f>
        <v>25</v>
      </c>
      <c r="O122" s="6">
        <f ca="1">IF(AND(N122&lt;$G$1,SUM($O$5:O121)=SUMIF($H$5:H122,"&gt;0")),1,0)</f>
        <v>0</v>
      </c>
      <c r="P122" s="6" t="str">
        <f t="shared" ca="1" si="18"/>
        <v>-</v>
      </c>
      <c r="Q122" s="6" t="str">
        <f t="shared" ca="1" si="19"/>
        <v>-</v>
      </c>
      <c r="R122" s="6" t="str">
        <f t="shared" ca="1" si="12"/>
        <v>-</v>
      </c>
    </row>
    <row r="123" spans="7:18" x14ac:dyDescent="0.4">
      <c r="G123" s="6">
        <v>119</v>
      </c>
      <c r="H123" s="6">
        <f ca="1">IF(ISNUMBER(VLOOKUP(G123-1,$R$5:R122,1,0)),1,0)</f>
        <v>1</v>
      </c>
      <c r="I123" s="6">
        <f t="shared" ca="1" si="13"/>
        <v>25</v>
      </c>
      <c r="J123" s="6">
        <f t="shared" ca="1" si="14"/>
        <v>0.93250710868620457</v>
      </c>
      <c r="K123" s="6">
        <f t="shared" ca="1" si="15"/>
        <v>5</v>
      </c>
      <c r="L123" s="6">
        <f t="shared" ca="1" si="16"/>
        <v>20</v>
      </c>
      <c r="M123" s="6">
        <f t="shared" ca="1" si="17"/>
        <v>0</v>
      </c>
      <c r="N123" s="6">
        <f ca="1">L123+(SUM($O$5:O122)-SUMIF($H$5:H123,"&gt;0"))*$D$1</f>
        <v>20</v>
      </c>
      <c r="O123" s="6">
        <f ca="1">IF(AND(N123&lt;$G$1,SUM($O$5:O122)=SUMIF($H$5:H123,"&gt;0")),1,0)</f>
        <v>0</v>
      </c>
      <c r="P123" s="6" t="str">
        <f t="shared" ca="1" si="18"/>
        <v>-</v>
      </c>
      <c r="Q123" s="6" t="str">
        <f t="shared" ca="1" si="19"/>
        <v>-</v>
      </c>
      <c r="R123" s="6" t="str">
        <f t="shared" ca="1" si="12"/>
        <v>-</v>
      </c>
    </row>
    <row r="124" spans="7:18" x14ac:dyDescent="0.4">
      <c r="G124" s="6">
        <v>120</v>
      </c>
      <c r="H124" s="6">
        <f ca="1">IF(ISNUMBER(VLOOKUP(G124-1,$R$5:R123,1,0)),1,0)</f>
        <v>0</v>
      </c>
      <c r="I124" s="6">
        <f t="shared" ca="1" si="13"/>
        <v>20</v>
      </c>
      <c r="J124" s="6">
        <f t="shared" ca="1" si="14"/>
        <v>0.14547470031083443</v>
      </c>
      <c r="K124" s="6">
        <f t="shared" ca="1" si="15"/>
        <v>1</v>
      </c>
      <c r="L124" s="6">
        <f t="shared" ca="1" si="16"/>
        <v>19</v>
      </c>
      <c r="M124" s="6">
        <f t="shared" ca="1" si="17"/>
        <v>0</v>
      </c>
      <c r="N124" s="6">
        <f ca="1">L124+(SUM($O$5:O123)-SUMIF($H$5:H124,"&gt;0"))*$D$1</f>
        <v>19</v>
      </c>
      <c r="O124" s="6">
        <f ca="1">IF(AND(N124&lt;$G$1,SUM($O$5:O123)=SUMIF($H$5:H124,"&gt;0")),1,0)</f>
        <v>0</v>
      </c>
      <c r="P124" s="6" t="str">
        <f t="shared" ca="1" si="18"/>
        <v>-</v>
      </c>
      <c r="Q124" s="6" t="str">
        <f t="shared" ca="1" si="19"/>
        <v>-</v>
      </c>
      <c r="R124" s="6" t="str">
        <f t="shared" ca="1" si="12"/>
        <v>-</v>
      </c>
    </row>
    <row r="125" spans="7:18" x14ac:dyDescent="0.4">
      <c r="G125" s="6">
        <v>121</v>
      </c>
      <c r="H125" s="6">
        <f ca="1">IF(ISNUMBER(VLOOKUP(G125-1,$R$5:R124,1,0)),1,0)</f>
        <v>0</v>
      </c>
      <c r="I125" s="6">
        <f t="shared" ca="1" si="13"/>
        <v>19</v>
      </c>
      <c r="J125" s="6">
        <f t="shared" ca="1" si="14"/>
        <v>0.3148711084473661</v>
      </c>
      <c r="K125" s="6">
        <f t="shared" ca="1" si="15"/>
        <v>2</v>
      </c>
      <c r="L125" s="6">
        <f t="shared" ca="1" si="16"/>
        <v>17</v>
      </c>
      <c r="M125" s="6">
        <f t="shared" ca="1" si="17"/>
        <v>0</v>
      </c>
      <c r="N125" s="6">
        <f ca="1">L125+(SUM($O$5:O124)-SUMIF($H$5:H125,"&gt;0"))*$D$1</f>
        <v>17</v>
      </c>
      <c r="O125" s="6">
        <f ca="1">IF(AND(N125&lt;$G$1,SUM($O$5:O124)=SUMIF($H$5:H125,"&gt;0")),1,0)</f>
        <v>0</v>
      </c>
      <c r="P125" s="6" t="str">
        <f t="shared" ca="1" si="18"/>
        <v>-</v>
      </c>
      <c r="Q125" s="6" t="str">
        <f t="shared" ca="1" si="19"/>
        <v>-</v>
      </c>
      <c r="R125" s="6" t="str">
        <f t="shared" ca="1" si="12"/>
        <v>-</v>
      </c>
    </row>
    <row r="126" spans="7:18" x14ac:dyDescent="0.4">
      <c r="G126" s="6">
        <v>122</v>
      </c>
      <c r="H126" s="6">
        <f ca="1">IF(ISNUMBER(VLOOKUP(G126-1,$R$5:R125,1,0)),1,0)</f>
        <v>0</v>
      </c>
      <c r="I126" s="6">
        <f t="shared" ca="1" si="13"/>
        <v>17</v>
      </c>
      <c r="J126" s="6">
        <f t="shared" ca="1" si="14"/>
        <v>0.80373989804067858</v>
      </c>
      <c r="K126" s="6">
        <f t="shared" ca="1" si="15"/>
        <v>4</v>
      </c>
      <c r="L126" s="6">
        <f t="shared" ca="1" si="16"/>
        <v>13</v>
      </c>
      <c r="M126" s="6">
        <f t="shared" ca="1" si="17"/>
        <v>0</v>
      </c>
      <c r="N126" s="6">
        <f ca="1">L126+(SUM($O$5:O125)-SUMIF($H$5:H126,"&gt;0"))*$D$1</f>
        <v>13</v>
      </c>
      <c r="O126" s="6">
        <f ca="1">IF(AND(N126&lt;$G$1,SUM($O$5:O125)=SUMIF($H$5:H126,"&gt;0")),1,0)</f>
        <v>0</v>
      </c>
      <c r="P126" s="6" t="str">
        <f t="shared" ca="1" si="18"/>
        <v>-</v>
      </c>
      <c r="Q126" s="6" t="str">
        <f t="shared" ca="1" si="19"/>
        <v>-</v>
      </c>
      <c r="R126" s="6" t="str">
        <f t="shared" ca="1" si="12"/>
        <v>-</v>
      </c>
    </row>
    <row r="127" spans="7:18" x14ac:dyDescent="0.4">
      <c r="G127" s="6">
        <v>123</v>
      </c>
      <c r="H127" s="6">
        <f ca="1">IF(ISNUMBER(VLOOKUP(G127-1,$R$5:R126,1,0)),1,0)</f>
        <v>0</v>
      </c>
      <c r="I127" s="6">
        <f t="shared" ca="1" si="13"/>
        <v>13</v>
      </c>
      <c r="J127" s="6">
        <f t="shared" ca="1" si="14"/>
        <v>0.80257213620026491</v>
      </c>
      <c r="K127" s="6">
        <f t="shared" ca="1" si="15"/>
        <v>4</v>
      </c>
      <c r="L127" s="6">
        <f t="shared" ca="1" si="16"/>
        <v>9</v>
      </c>
      <c r="M127" s="6">
        <f t="shared" ca="1" si="17"/>
        <v>0</v>
      </c>
      <c r="N127" s="6">
        <f ca="1">L127+(SUM($O$5:O126)-SUMIF($H$5:H127,"&gt;0"))*$D$1</f>
        <v>9</v>
      </c>
      <c r="O127" s="6">
        <f ca="1">IF(AND(N127&lt;$G$1,SUM($O$5:O126)=SUMIF($H$5:H127,"&gt;0")),1,0)</f>
        <v>1</v>
      </c>
      <c r="P127" s="6">
        <f t="shared" ca="1" si="18"/>
        <v>0.12980602030451116</v>
      </c>
      <c r="Q127" s="6">
        <f t="shared" ca="1" si="19"/>
        <v>1</v>
      </c>
      <c r="R127" s="6">
        <f t="shared" ca="1" si="12"/>
        <v>124</v>
      </c>
    </row>
    <row r="128" spans="7:18" x14ac:dyDescent="0.4">
      <c r="G128" s="6">
        <v>124</v>
      </c>
      <c r="H128" s="6">
        <f ca="1">IF(ISNUMBER(VLOOKUP(G128-1,$R$5:R127,1,0)),1,0)</f>
        <v>0</v>
      </c>
      <c r="I128" s="6">
        <f t="shared" ca="1" si="13"/>
        <v>9</v>
      </c>
      <c r="J128" s="6">
        <f t="shared" ca="1" si="14"/>
        <v>2.2568239508117038E-2</v>
      </c>
      <c r="K128" s="6">
        <f t="shared" ca="1" si="15"/>
        <v>0</v>
      </c>
      <c r="L128" s="6">
        <f t="shared" ca="1" si="16"/>
        <v>9</v>
      </c>
      <c r="M128" s="6">
        <f t="shared" ca="1" si="17"/>
        <v>0</v>
      </c>
      <c r="N128" s="6">
        <f ca="1">L128+(SUM($O$5:O127)-SUMIF($H$5:H128,"&gt;0"))*$D$1</f>
        <v>29</v>
      </c>
      <c r="O128" s="6">
        <f ca="1">IF(AND(N128&lt;$G$1,SUM($O$5:O127)=SUMIF($H$5:H128,"&gt;0")),1,0)</f>
        <v>0</v>
      </c>
      <c r="P128" s="6" t="str">
        <f t="shared" ca="1" si="18"/>
        <v>-</v>
      </c>
      <c r="Q128" s="6" t="str">
        <f t="shared" ca="1" si="19"/>
        <v>-</v>
      </c>
      <c r="R128" s="6" t="str">
        <f t="shared" ca="1" si="12"/>
        <v>-</v>
      </c>
    </row>
    <row r="129" spans="7:18" x14ac:dyDescent="0.4">
      <c r="G129" s="6">
        <v>125</v>
      </c>
      <c r="H129" s="6">
        <f ca="1">IF(ISNUMBER(VLOOKUP(G129-1,$R$5:R128,1,0)),1,0)</f>
        <v>1</v>
      </c>
      <c r="I129" s="6">
        <f t="shared" ca="1" si="13"/>
        <v>29</v>
      </c>
      <c r="J129" s="6">
        <f t="shared" ca="1" si="14"/>
        <v>0.293781475472218</v>
      </c>
      <c r="K129" s="6">
        <f t="shared" ca="1" si="15"/>
        <v>2</v>
      </c>
      <c r="L129" s="6">
        <f t="shared" ca="1" si="16"/>
        <v>27</v>
      </c>
      <c r="M129" s="6">
        <f t="shared" ca="1" si="17"/>
        <v>0</v>
      </c>
      <c r="N129" s="6">
        <f ca="1">L129+(SUM($O$5:O128)-SUMIF($H$5:H129,"&gt;0"))*$D$1</f>
        <v>27</v>
      </c>
      <c r="O129" s="6">
        <f ca="1">IF(AND(N129&lt;$G$1,SUM($O$5:O128)=SUMIF($H$5:H129,"&gt;0")),1,0)</f>
        <v>0</v>
      </c>
      <c r="P129" s="6" t="str">
        <f t="shared" ca="1" si="18"/>
        <v>-</v>
      </c>
      <c r="Q129" s="6" t="str">
        <f t="shared" ca="1" si="19"/>
        <v>-</v>
      </c>
      <c r="R129" s="6" t="str">
        <f t="shared" ca="1" si="12"/>
        <v>-</v>
      </c>
    </row>
    <row r="130" spans="7:18" x14ac:dyDescent="0.4">
      <c r="G130" s="6">
        <v>126</v>
      </c>
      <c r="H130" s="6">
        <f ca="1">IF(ISNUMBER(VLOOKUP(G130-1,$R$5:R129,1,0)),1,0)</f>
        <v>0</v>
      </c>
      <c r="I130" s="6">
        <f t="shared" ca="1" si="13"/>
        <v>27</v>
      </c>
      <c r="J130" s="6">
        <f t="shared" ca="1" si="14"/>
        <v>0.39928270587165282</v>
      </c>
      <c r="K130" s="6">
        <f t="shared" ca="1" si="15"/>
        <v>3</v>
      </c>
      <c r="L130" s="6">
        <f t="shared" ca="1" si="16"/>
        <v>24</v>
      </c>
      <c r="M130" s="6">
        <f t="shared" ca="1" si="17"/>
        <v>0</v>
      </c>
      <c r="N130" s="6">
        <f ca="1">L130+(SUM($O$5:O129)-SUMIF($H$5:H130,"&gt;0"))*$D$1</f>
        <v>24</v>
      </c>
      <c r="O130" s="6">
        <f ca="1">IF(AND(N130&lt;$G$1,SUM($O$5:O129)=SUMIF($H$5:H130,"&gt;0")),1,0)</f>
        <v>0</v>
      </c>
      <c r="P130" s="6" t="str">
        <f t="shared" ca="1" si="18"/>
        <v>-</v>
      </c>
      <c r="Q130" s="6" t="str">
        <f t="shared" ca="1" si="19"/>
        <v>-</v>
      </c>
      <c r="R130" s="6" t="str">
        <f t="shared" ca="1" si="12"/>
        <v>-</v>
      </c>
    </row>
    <row r="131" spans="7:18" x14ac:dyDescent="0.4">
      <c r="G131" s="6">
        <v>127</v>
      </c>
      <c r="H131" s="6">
        <f ca="1">IF(ISNUMBER(VLOOKUP(G131-1,$R$5:R130,1,0)),1,0)</f>
        <v>0</v>
      </c>
      <c r="I131" s="6">
        <f t="shared" ca="1" si="13"/>
        <v>24</v>
      </c>
      <c r="J131" s="6">
        <f t="shared" ca="1" si="14"/>
        <v>0.83533451917902746</v>
      </c>
      <c r="K131" s="6">
        <f t="shared" ca="1" si="15"/>
        <v>4</v>
      </c>
      <c r="L131" s="6">
        <f t="shared" ca="1" si="16"/>
        <v>20</v>
      </c>
      <c r="M131" s="6">
        <f t="shared" ca="1" si="17"/>
        <v>0</v>
      </c>
      <c r="N131" s="6">
        <f ca="1">L131+(SUM($O$5:O130)-SUMIF($H$5:H131,"&gt;0"))*$D$1</f>
        <v>20</v>
      </c>
      <c r="O131" s="6">
        <f ca="1">IF(AND(N131&lt;$G$1,SUM($O$5:O130)=SUMIF($H$5:H131,"&gt;0")),1,0)</f>
        <v>0</v>
      </c>
      <c r="P131" s="6" t="str">
        <f t="shared" ca="1" si="18"/>
        <v>-</v>
      </c>
      <c r="Q131" s="6" t="str">
        <f t="shared" ca="1" si="19"/>
        <v>-</v>
      </c>
      <c r="R131" s="6" t="str">
        <f t="shared" ca="1" si="12"/>
        <v>-</v>
      </c>
    </row>
    <row r="132" spans="7:18" x14ac:dyDescent="0.4">
      <c r="G132" s="6">
        <v>128</v>
      </c>
      <c r="H132" s="6">
        <f ca="1">IF(ISNUMBER(VLOOKUP(G132-1,$R$5:R131,1,0)),1,0)</f>
        <v>0</v>
      </c>
      <c r="I132" s="6">
        <f t="shared" ca="1" si="13"/>
        <v>20</v>
      </c>
      <c r="J132" s="6">
        <f t="shared" ca="1" si="14"/>
        <v>0.46248920270755833</v>
      </c>
      <c r="K132" s="6">
        <f t="shared" ca="1" si="15"/>
        <v>3</v>
      </c>
      <c r="L132" s="6">
        <f t="shared" ca="1" si="16"/>
        <v>17</v>
      </c>
      <c r="M132" s="6">
        <f t="shared" ca="1" si="17"/>
        <v>0</v>
      </c>
      <c r="N132" s="6">
        <f ca="1">L132+(SUM($O$5:O131)-SUMIF($H$5:H132,"&gt;0"))*$D$1</f>
        <v>17</v>
      </c>
      <c r="O132" s="6">
        <f ca="1">IF(AND(N132&lt;$G$1,SUM($O$5:O131)=SUMIF($H$5:H132,"&gt;0")),1,0)</f>
        <v>0</v>
      </c>
      <c r="P132" s="6" t="str">
        <f t="shared" ca="1" si="18"/>
        <v>-</v>
      </c>
      <c r="Q132" s="6" t="str">
        <f t="shared" ca="1" si="19"/>
        <v>-</v>
      </c>
      <c r="R132" s="6" t="str">
        <f t="shared" ca="1" si="12"/>
        <v>-</v>
      </c>
    </row>
    <row r="133" spans="7:18" x14ac:dyDescent="0.4">
      <c r="G133" s="6">
        <v>129</v>
      </c>
      <c r="H133" s="6">
        <f ca="1">IF(ISNUMBER(VLOOKUP(G133-1,$R$5:R132,1,0)),1,0)</f>
        <v>0</v>
      </c>
      <c r="I133" s="6">
        <f t="shared" ca="1" si="13"/>
        <v>17</v>
      </c>
      <c r="J133" s="6">
        <f t="shared" ca="1" si="14"/>
        <v>0.12330274995847068</v>
      </c>
      <c r="K133" s="6">
        <f t="shared" ca="1" si="15"/>
        <v>1</v>
      </c>
      <c r="L133" s="6">
        <f t="shared" ca="1" si="16"/>
        <v>16</v>
      </c>
      <c r="M133" s="6">
        <f t="shared" ca="1" si="17"/>
        <v>0</v>
      </c>
      <c r="N133" s="6">
        <f ca="1">L133+(SUM($O$5:O132)-SUMIF($H$5:H133,"&gt;0"))*$D$1</f>
        <v>16</v>
      </c>
      <c r="O133" s="6">
        <f ca="1">IF(AND(N133&lt;$G$1,SUM($O$5:O132)=SUMIF($H$5:H133,"&gt;0")),1,0)</f>
        <v>0</v>
      </c>
      <c r="P133" s="6" t="str">
        <f t="shared" ca="1" si="18"/>
        <v>-</v>
      </c>
      <c r="Q133" s="6" t="str">
        <f t="shared" ca="1" si="19"/>
        <v>-</v>
      </c>
      <c r="R133" s="6" t="str">
        <f t="shared" ca="1" si="12"/>
        <v>-</v>
      </c>
    </row>
    <row r="134" spans="7:18" x14ac:dyDescent="0.4">
      <c r="G134" s="6">
        <v>130</v>
      </c>
      <c r="H134" s="6">
        <f ca="1">IF(ISNUMBER(VLOOKUP(G134-1,$R$5:R133,1,0)),1,0)</f>
        <v>0</v>
      </c>
      <c r="I134" s="6">
        <f t="shared" ca="1" si="13"/>
        <v>16</v>
      </c>
      <c r="J134" s="6">
        <f t="shared" ca="1" si="14"/>
        <v>0.82198782590553121</v>
      </c>
      <c r="K134" s="6">
        <f t="shared" ca="1" si="15"/>
        <v>4</v>
      </c>
      <c r="L134" s="6">
        <f t="shared" ca="1" si="16"/>
        <v>12</v>
      </c>
      <c r="M134" s="6">
        <f t="shared" ca="1" si="17"/>
        <v>0</v>
      </c>
      <c r="N134" s="6">
        <f ca="1">L134+(SUM($O$5:O133)-SUMIF($H$5:H134,"&gt;0"))*$D$1</f>
        <v>12</v>
      </c>
      <c r="O134" s="6">
        <f ca="1">IF(AND(N134&lt;$G$1,SUM($O$5:O133)=SUMIF($H$5:H134,"&gt;0")),1,0)</f>
        <v>0</v>
      </c>
      <c r="P134" s="6" t="str">
        <f t="shared" ca="1" si="18"/>
        <v>-</v>
      </c>
      <c r="Q134" s="6" t="str">
        <f t="shared" ca="1" si="19"/>
        <v>-</v>
      </c>
      <c r="R134" s="6" t="str">
        <f t="shared" ref="R134:R197" ca="1" si="20">IF(ISNUMBER(Q134),Q134+G134,Q134)</f>
        <v>-</v>
      </c>
    </row>
    <row r="135" spans="7:18" x14ac:dyDescent="0.4">
      <c r="G135" s="6">
        <v>131</v>
      </c>
      <c r="H135" s="6">
        <f ca="1">IF(ISNUMBER(VLOOKUP(G135-1,$R$5:R134,1,0)),1,0)</f>
        <v>0</v>
      </c>
      <c r="I135" s="6">
        <f t="shared" ref="I135:I198" ca="1" si="21">L134+H135*$D$1</f>
        <v>12</v>
      </c>
      <c r="J135" s="6">
        <f t="shared" ref="J135:J198" ca="1" si="22">RAND()</f>
        <v>0.99646608155744976</v>
      </c>
      <c r="K135" s="6">
        <f t="shared" ref="K135:K198" ca="1" si="23">VLOOKUP(J135,$D$5:$E$10,2)</f>
        <v>5</v>
      </c>
      <c r="L135" s="6">
        <f t="shared" ref="L135:L198" ca="1" si="24">MAX(0,I135-K135)</f>
        <v>7</v>
      </c>
      <c r="M135" s="6">
        <f t="shared" ref="M135:M198" ca="1" si="25">MAX(0,K135-I135)</f>
        <v>0</v>
      </c>
      <c r="N135" s="6">
        <f ca="1">L135+(SUM($O$5:O134)-SUMIF($H$5:H135,"&gt;0"))*$D$1</f>
        <v>7</v>
      </c>
      <c r="O135" s="6">
        <f ca="1">IF(AND(N135&lt;$G$1,SUM($O$5:O134)=SUMIF($H$5:H135,"&gt;0")),1,0)</f>
        <v>1</v>
      </c>
      <c r="P135" s="6">
        <f t="shared" ref="P135:P198" ca="1" si="26">IF(O135=1,RAND(),"-")</f>
        <v>0.20565435164646162</v>
      </c>
      <c r="Q135" s="6">
        <f t="shared" ca="1" si="19"/>
        <v>2</v>
      </c>
      <c r="R135" s="6">
        <f t="shared" ca="1" si="20"/>
        <v>133</v>
      </c>
    </row>
    <row r="136" spans="7:18" x14ac:dyDescent="0.4">
      <c r="G136" s="6">
        <v>132</v>
      </c>
      <c r="H136" s="6">
        <f ca="1">IF(ISNUMBER(VLOOKUP(G136-1,$R$5:R135,1,0)),1,0)</f>
        <v>0</v>
      </c>
      <c r="I136" s="6">
        <f t="shared" ca="1" si="21"/>
        <v>7</v>
      </c>
      <c r="J136" s="6">
        <f t="shared" ca="1" si="22"/>
        <v>0.70318473354705158</v>
      </c>
      <c r="K136" s="6">
        <f t="shared" ca="1" si="23"/>
        <v>3</v>
      </c>
      <c r="L136" s="6">
        <f t="shared" ca="1" si="24"/>
        <v>4</v>
      </c>
      <c r="M136" s="6">
        <f t="shared" ca="1" si="25"/>
        <v>0</v>
      </c>
      <c r="N136" s="6">
        <f ca="1">L136+(SUM($O$5:O135)-SUMIF($H$5:H136,"&gt;0"))*$D$1</f>
        <v>24</v>
      </c>
      <c r="O136" s="6">
        <f ca="1">IF(AND(N136&lt;$G$1,SUM($O$5:O135)=SUMIF($H$5:H136,"&gt;0")),1,0)</f>
        <v>0</v>
      </c>
      <c r="P136" s="6" t="str">
        <f t="shared" ca="1" si="26"/>
        <v>-</v>
      </c>
      <c r="Q136" s="6" t="str">
        <f t="shared" ref="Q136:Q199" ca="1" si="27">IF(O136=0,"-",VLOOKUP(P136,$D$13:$E$15,2))</f>
        <v>-</v>
      </c>
      <c r="R136" s="6" t="str">
        <f t="shared" ca="1" si="20"/>
        <v>-</v>
      </c>
    </row>
    <row r="137" spans="7:18" x14ac:dyDescent="0.4">
      <c r="G137" s="6">
        <v>133</v>
      </c>
      <c r="H137" s="6">
        <f ca="1">IF(ISNUMBER(VLOOKUP(G137-1,$R$5:R136,1,0)),1,0)</f>
        <v>0</v>
      </c>
      <c r="I137" s="6">
        <f t="shared" ca="1" si="21"/>
        <v>4</v>
      </c>
      <c r="J137" s="6">
        <f t="shared" ca="1" si="22"/>
        <v>0.86889659060353808</v>
      </c>
      <c r="K137" s="6">
        <f t="shared" ca="1" si="23"/>
        <v>4</v>
      </c>
      <c r="L137" s="6">
        <f t="shared" ca="1" si="24"/>
        <v>0</v>
      </c>
      <c r="M137" s="6">
        <f t="shared" ca="1" si="25"/>
        <v>0</v>
      </c>
      <c r="N137" s="6">
        <f ca="1">L137+(SUM($O$5:O136)-SUMIF($H$5:H137,"&gt;0"))*$D$1</f>
        <v>20</v>
      </c>
      <c r="O137" s="6">
        <f ca="1">IF(AND(N137&lt;$G$1,SUM($O$5:O136)=SUMIF($H$5:H137,"&gt;0")),1,0)</f>
        <v>0</v>
      </c>
      <c r="P137" s="6" t="str">
        <f t="shared" ca="1" si="26"/>
        <v>-</v>
      </c>
      <c r="Q137" s="6" t="str">
        <f t="shared" ca="1" si="27"/>
        <v>-</v>
      </c>
      <c r="R137" s="6" t="str">
        <f t="shared" ca="1" si="20"/>
        <v>-</v>
      </c>
    </row>
    <row r="138" spans="7:18" x14ac:dyDescent="0.4">
      <c r="G138" s="6">
        <v>134</v>
      </c>
      <c r="H138" s="6">
        <f ca="1">IF(ISNUMBER(VLOOKUP(G138-1,$R$5:R137,1,0)),1,0)</f>
        <v>1</v>
      </c>
      <c r="I138" s="6">
        <f t="shared" ca="1" si="21"/>
        <v>20</v>
      </c>
      <c r="J138" s="6">
        <f t="shared" ca="1" si="22"/>
        <v>0.65143897585743704</v>
      </c>
      <c r="K138" s="6">
        <f t="shared" ca="1" si="23"/>
        <v>3</v>
      </c>
      <c r="L138" s="6">
        <f t="shared" ca="1" si="24"/>
        <v>17</v>
      </c>
      <c r="M138" s="6">
        <f t="shared" ca="1" si="25"/>
        <v>0</v>
      </c>
      <c r="N138" s="6">
        <f ca="1">L138+(SUM($O$5:O137)-SUMIF($H$5:H138,"&gt;0"))*$D$1</f>
        <v>17</v>
      </c>
      <c r="O138" s="6">
        <f ca="1">IF(AND(N138&lt;$G$1,SUM($O$5:O137)=SUMIF($H$5:H138,"&gt;0")),1,0)</f>
        <v>0</v>
      </c>
      <c r="P138" s="6" t="str">
        <f t="shared" ca="1" si="26"/>
        <v>-</v>
      </c>
      <c r="Q138" s="6" t="str">
        <f t="shared" ca="1" si="27"/>
        <v>-</v>
      </c>
      <c r="R138" s="6" t="str">
        <f t="shared" ca="1" si="20"/>
        <v>-</v>
      </c>
    </row>
    <row r="139" spans="7:18" x14ac:dyDescent="0.4">
      <c r="G139" s="6">
        <v>135</v>
      </c>
      <c r="H139" s="6">
        <f ca="1">IF(ISNUMBER(VLOOKUP(G139-1,$R$5:R138,1,0)),1,0)</f>
        <v>0</v>
      </c>
      <c r="I139" s="6">
        <f t="shared" ca="1" si="21"/>
        <v>17</v>
      </c>
      <c r="J139" s="6">
        <f t="shared" ca="1" si="22"/>
        <v>0.25771498565023931</v>
      </c>
      <c r="K139" s="6">
        <f t="shared" ca="1" si="23"/>
        <v>2</v>
      </c>
      <c r="L139" s="6">
        <f t="shared" ca="1" si="24"/>
        <v>15</v>
      </c>
      <c r="M139" s="6">
        <f t="shared" ca="1" si="25"/>
        <v>0</v>
      </c>
      <c r="N139" s="6">
        <f ca="1">L139+(SUM($O$5:O138)-SUMIF($H$5:H139,"&gt;0"))*$D$1</f>
        <v>15</v>
      </c>
      <c r="O139" s="6">
        <f ca="1">IF(AND(N139&lt;$G$1,SUM($O$5:O138)=SUMIF($H$5:H139,"&gt;0")),1,0)</f>
        <v>0</v>
      </c>
      <c r="P139" s="6" t="str">
        <f t="shared" ca="1" si="26"/>
        <v>-</v>
      </c>
      <c r="Q139" s="6" t="str">
        <f t="shared" ca="1" si="27"/>
        <v>-</v>
      </c>
      <c r="R139" s="6" t="str">
        <f t="shared" ca="1" si="20"/>
        <v>-</v>
      </c>
    </row>
    <row r="140" spans="7:18" x14ac:dyDescent="0.4">
      <c r="G140" s="6">
        <v>136</v>
      </c>
      <c r="H140" s="6">
        <f ca="1">IF(ISNUMBER(VLOOKUP(G140-1,$R$5:R139,1,0)),1,0)</f>
        <v>0</v>
      </c>
      <c r="I140" s="6">
        <f t="shared" ca="1" si="21"/>
        <v>15</v>
      </c>
      <c r="J140" s="6">
        <f t="shared" ca="1" si="22"/>
        <v>8.6751439527838481E-2</v>
      </c>
      <c r="K140" s="6">
        <f t="shared" ca="1" si="23"/>
        <v>1</v>
      </c>
      <c r="L140" s="6">
        <f t="shared" ca="1" si="24"/>
        <v>14</v>
      </c>
      <c r="M140" s="6">
        <f t="shared" ca="1" si="25"/>
        <v>0</v>
      </c>
      <c r="N140" s="6">
        <f ca="1">L140+(SUM($O$5:O139)-SUMIF($H$5:H140,"&gt;0"))*$D$1</f>
        <v>14</v>
      </c>
      <c r="O140" s="6">
        <f ca="1">IF(AND(N140&lt;$G$1,SUM($O$5:O139)=SUMIF($H$5:H140,"&gt;0")),1,0)</f>
        <v>0</v>
      </c>
      <c r="P140" s="6" t="str">
        <f t="shared" ca="1" si="26"/>
        <v>-</v>
      </c>
      <c r="Q140" s="6" t="str">
        <f t="shared" ca="1" si="27"/>
        <v>-</v>
      </c>
      <c r="R140" s="6" t="str">
        <f t="shared" ca="1" si="20"/>
        <v>-</v>
      </c>
    </row>
    <row r="141" spans="7:18" x14ac:dyDescent="0.4">
      <c r="G141" s="6">
        <v>137</v>
      </c>
      <c r="H141" s="6">
        <f ca="1">IF(ISNUMBER(VLOOKUP(G141-1,$R$5:R140,1,0)),1,0)</f>
        <v>0</v>
      </c>
      <c r="I141" s="6">
        <f t="shared" ca="1" si="21"/>
        <v>14</v>
      </c>
      <c r="J141" s="6">
        <f t="shared" ca="1" si="22"/>
        <v>8.0621667028024535E-2</v>
      </c>
      <c r="K141" s="6">
        <f t="shared" ca="1" si="23"/>
        <v>1</v>
      </c>
      <c r="L141" s="6">
        <f t="shared" ca="1" si="24"/>
        <v>13</v>
      </c>
      <c r="M141" s="6">
        <f t="shared" ca="1" si="25"/>
        <v>0</v>
      </c>
      <c r="N141" s="6">
        <f ca="1">L141+(SUM($O$5:O140)-SUMIF($H$5:H141,"&gt;0"))*$D$1</f>
        <v>13</v>
      </c>
      <c r="O141" s="6">
        <f ca="1">IF(AND(N141&lt;$G$1,SUM($O$5:O140)=SUMIF($H$5:H141,"&gt;0")),1,0)</f>
        <v>0</v>
      </c>
      <c r="P141" s="6" t="str">
        <f t="shared" ca="1" si="26"/>
        <v>-</v>
      </c>
      <c r="Q141" s="6" t="str">
        <f t="shared" ca="1" si="27"/>
        <v>-</v>
      </c>
      <c r="R141" s="6" t="str">
        <f t="shared" ca="1" si="20"/>
        <v>-</v>
      </c>
    </row>
    <row r="142" spans="7:18" x14ac:dyDescent="0.4">
      <c r="G142" s="6">
        <v>138</v>
      </c>
      <c r="H142" s="6">
        <f ca="1">IF(ISNUMBER(VLOOKUP(G142-1,$R$5:R141,1,0)),1,0)</f>
        <v>0</v>
      </c>
      <c r="I142" s="6">
        <f t="shared" ca="1" si="21"/>
        <v>13</v>
      </c>
      <c r="J142" s="6">
        <f t="shared" ca="1" si="22"/>
        <v>0.62814776411975548</v>
      </c>
      <c r="K142" s="6">
        <f t="shared" ca="1" si="23"/>
        <v>3</v>
      </c>
      <c r="L142" s="6">
        <f t="shared" ca="1" si="24"/>
        <v>10</v>
      </c>
      <c r="M142" s="6">
        <f t="shared" ca="1" si="25"/>
        <v>0</v>
      </c>
      <c r="N142" s="6">
        <f ca="1">L142+(SUM($O$5:O141)-SUMIF($H$5:H142,"&gt;0"))*$D$1</f>
        <v>10</v>
      </c>
      <c r="O142" s="6">
        <f ca="1">IF(AND(N142&lt;$G$1,SUM($O$5:O141)=SUMIF($H$5:H142,"&gt;0")),1,0)</f>
        <v>0</v>
      </c>
      <c r="P142" s="6" t="str">
        <f t="shared" ca="1" si="26"/>
        <v>-</v>
      </c>
      <c r="Q142" s="6" t="str">
        <f t="shared" ca="1" si="27"/>
        <v>-</v>
      </c>
      <c r="R142" s="6" t="str">
        <f t="shared" ca="1" si="20"/>
        <v>-</v>
      </c>
    </row>
    <row r="143" spans="7:18" x14ac:dyDescent="0.4">
      <c r="G143" s="6">
        <v>139</v>
      </c>
      <c r="H143" s="6">
        <f ca="1">IF(ISNUMBER(VLOOKUP(G143-1,$R$5:R142,1,0)),1,0)</f>
        <v>0</v>
      </c>
      <c r="I143" s="6">
        <f t="shared" ca="1" si="21"/>
        <v>10</v>
      </c>
      <c r="J143" s="6">
        <f t="shared" ca="1" si="22"/>
        <v>0.64825619643248589</v>
      </c>
      <c r="K143" s="6">
        <f t="shared" ca="1" si="23"/>
        <v>3</v>
      </c>
      <c r="L143" s="6">
        <f t="shared" ca="1" si="24"/>
        <v>7</v>
      </c>
      <c r="M143" s="6">
        <f t="shared" ca="1" si="25"/>
        <v>0</v>
      </c>
      <c r="N143" s="6">
        <f ca="1">L143+(SUM($O$5:O142)-SUMIF($H$5:H143,"&gt;0"))*$D$1</f>
        <v>7</v>
      </c>
      <c r="O143" s="6">
        <f ca="1">IF(AND(N143&lt;$G$1,SUM($O$5:O142)=SUMIF($H$5:H143,"&gt;0")),1,0)</f>
        <v>1</v>
      </c>
      <c r="P143" s="6">
        <f t="shared" ca="1" si="26"/>
        <v>0.27837523895200311</v>
      </c>
      <c r="Q143" s="6">
        <f t="shared" ca="1" si="27"/>
        <v>2</v>
      </c>
      <c r="R143" s="6">
        <f t="shared" ca="1" si="20"/>
        <v>141</v>
      </c>
    </row>
    <row r="144" spans="7:18" x14ac:dyDescent="0.4">
      <c r="G144" s="6">
        <v>140</v>
      </c>
      <c r="H144" s="6">
        <f ca="1">IF(ISNUMBER(VLOOKUP(G144-1,$R$5:R143,1,0)),1,0)</f>
        <v>0</v>
      </c>
      <c r="I144" s="6">
        <f t="shared" ca="1" si="21"/>
        <v>7</v>
      </c>
      <c r="J144" s="6">
        <f t="shared" ca="1" si="22"/>
        <v>0.16991020202354379</v>
      </c>
      <c r="K144" s="6">
        <f t="shared" ca="1" si="23"/>
        <v>2</v>
      </c>
      <c r="L144" s="6">
        <f t="shared" ca="1" si="24"/>
        <v>5</v>
      </c>
      <c r="M144" s="6">
        <f t="shared" ca="1" si="25"/>
        <v>0</v>
      </c>
      <c r="N144" s="6">
        <f ca="1">L144+(SUM($O$5:O143)-SUMIF($H$5:H144,"&gt;0"))*$D$1</f>
        <v>25</v>
      </c>
      <c r="O144" s="6">
        <f ca="1">IF(AND(N144&lt;$G$1,SUM($O$5:O143)=SUMIF($H$5:H144,"&gt;0")),1,0)</f>
        <v>0</v>
      </c>
      <c r="P144" s="6" t="str">
        <f t="shared" ca="1" si="26"/>
        <v>-</v>
      </c>
      <c r="Q144" s="6" t="str">
        <f t="shared" ca="1" si="27"/>
        <v>-</v>
      </c>
      <c r="R144" s="6" t="str">
        <f t="shared" ca="1" si="20"/>
        <v>-</v>
      </c>
    </row>
    <row r="145" spans="7:18" x14ac:dyDescent="0.4">
      <c r="G145" s="6">
        <v>141</v>
      </c>
      <c r="H145" s="6">
        <f ca="1">IF(ISNUMBER(VLOOKUP(G145-1,$R$5:R144,1,0)),1,0)</f>
        <v>0</v>
      </c>
      <c r="I145" s="6">
        <f t="shared" ca="1" si="21"/>
        <v>5</v>
      </c>
      <c r="J145" s="6">
        <f t="shared" ca="1" si="22"/>
        <v>0.66034002127268054</v>
      </c>
      <c r="K145" s="6">
        <f t="shared" ca="1" si="23"/>
        <v>3</v>
      </c>
      <c r="L145" s="6">
        <f t="shared" ca="1" si="24"/>
        <v>2</v>
      </c>
      <c r="M145" s="6">
        <f t="shared" ca="1" si="25"/>
        <v>0</v>
      </c>
      <c r="N145" s="6">
        <f ca="1">L145+(SUM($O$5:O144)-SUMIF($H$5:H145,"&gt;0"))*$D$1</f>
        <v>22</v>
      </c>
      <c r="O145" s="6">
        <f ca="1">IF(AND(N145&lt;$G$1,SUM($O$5:O144)=SUMIF($H$5:H145,"&gt;0")),1,0)</f>
        <v>0</v>
      </c>
      <c r="P145" s="6" t="str">
        <f t="shared" ca="1" si="26"/>
        <v>-</v>
      </c>
      <c r="Q145" s="6" t="str">
        <f t="shared" ca="1" si="27"/>
        <v>-</v>
      </c>
      <c r="R145" s="6" t="str">
        <f t="shared" ca="1" si="20"/>
        <v>-</v>
      </c>
    </row>
    <row r="146" spans="7:18" x14ac:dyDescent="0.4">
      <c r="G146" s="6">
        <v>142</v>
      </c>
      <c r="H146" s="6">
        <f ca="1">IF(ISNUMBER(VLOOKUP(G146-1,$R$5:R145,1,0)),1,0)</f>
        <v>1</v>
      </c>
      <c r="I146" s="6">
        <f t="shared" ca="1" si="21"/>
        <v>22</v>
      </c>
      <c r="J146" s="6">
        <f t="shared" ca="1" si="22"/>
        <v>0.57042480699349174</v>
      </c>
      <c r="K146" s="6">
        <f t="shared" ca="1" si="23"/>
        <v>3</v>
      </c>
      <c r="L146" s="6">
        <f t="shared" ca="1" si="24"/>
        <v>19</v>
      </c>
      <c r="M146" s="6">
        <f t="shared" ca="1" si="25"/>
        <v>0</v>
      </c>
      <c r="N146" s="6">
        <f ca="1">L146+(SUM($O$5:O145)-SUMIF($H$5:H146,"&gt;0"))*$D$1</f>
        <v>19</v>
      </c>
      <c r="O146" s="6">
        <f ca="1">IF(AND(N146&lt;$G$1,SUM($O$5:O145)=SUMIF($H$5:H146,"&gt;0")),1,0)</f>
        <v>0</v>
      </c>
      <c r="P146" s="6" t="str">
        <f t="shared" ca="1" si="26"/>
        <v>-</v>
      </c>
      <c r="Q146" s="6" t="str">
        <f t="shared" ca="1" si="27"/>
        <v>-</v>
      </c>
      <c r="R146" s="6" t="str">
        <f t="shared" ca="1" si="20"/>
        <v>-</v>
      </c>
    </row>
    <row r="147" spans="7:18" x14ac:dyDescent="0.4">
      <c r="G147" s="6">
        <v>143</v>
      </c>
      <c r="H147" s="6">
        <f ca="1">IF(ISNUMBER(VLOOKUP(G147-1,$R$5:R146,1,0)),1,0)</f>
        <v>0</v>
      </c>
      <c r="I147" s="6">
        <f t="shared" ca="1" si="21"/>
        <v>19</v>
      </c>
      <c r="J147" s="6">
        <f t="shared" ca="1" si="22"/>
        <v>2.1118917150888983E-2</v>
      </c>
      <c r="K147" s="6">
        <f t="shared" ca="1" si="23"/>
        <v>0</v>
      </c>
      <c r="L147" s="6">
        <f t="shared" ca="1" si="24"/>
        <v>19</v>
      </c>
      <c r="M147" s="6">
        <f t="shared" ca="1" si="25"/>
        <v>0</v>
      </c>
      <c r="N147" s="6">
        <f ca="1">L147+(SUM($O$5:O146)-SUMIF($H$5:H147,"&gt;0"))*$D$1</f>
        <v>19</v>
      </c>
      <c r="O147" s="6">
        <f ca="1">IF(AND(N147&lt;$G$1,SUM($O$5:O146)=SUMIF($H$5:H147,"&gt;0")),1,0)</f>
        <v>0</v>
      </c>
      <c r="P147" s="6" t="str">
        <f t="shared" ca="1" si="26"/>
        <v>-</v>
      </c>
      <c r="Q147" s="6" t="str">
        <f t="shared" ca="1" si="27"/>
        <v>-</v>
      </c>
      <c r="R147" s="6" t="str">
        <f t="shared" ca="1" si="20"/>
        <v>-</v>
      </c>
    </row>
    <row r="148" spans="7:18" x14ac:dyDescent="0.4">
      <c r="G148" s="6">
        <v>144</v>
      </c>
      <c r="H148" s="6">
        <f ca="1">IF(ISNUMBER(VLOOKUP(G148-1,$R$5:R147,1,0)),1,0)</f>
        <v>0</v>
      </c>
      <c r="I148" s="6">
        <f t="shared" ca="1" si="21"/>
        <v>19</v>
      </c>
      <c r="J148" s="6">
        <f t="shared" ca="1" si="22"/>
        <v>0.44853349260247721</v>
      </c>
      <c r="K148" s="6">
        <f t="shared" ca="1" si="23"/>
        <v>3</v>
      </c>
      <c r="L148" s="6">
        <f t="shared" ca="1" si="24"/>
        <v>16</v>
      </c>
      <c r="M148" s="6">
        <f t="shared" ca="1" si="25"/>
        <v>0</v>
      </c>
      <c r="N148" s="6">
        <f ca="1">L148+(SUM($O$5:O147)-SUMIF($H$5:H148,"&gt;0"))*$D$1</f>
        <v>16</v>
      </c>
      <c r="O148" s="6">
        <f ca="1">IF(AND(N148&lt;$G$1,SUM($O$5:O147)=SUMIF($H$5:H148,"&gt;0")),1,0)</f>
        <v>0</v>
      </c>
      <c r="P148" s="6" t="str">
        <f t="shared" ca="1" si="26"/>
        <v>-</v>
      </c>
      <c r="Q148" s="6" t="str">
        <f t="shared" ca="1" si="27"/>
        <v>-</v>
      </c>
      <c r="R148" s="6" t="str">
        <f t="shared" ca="1" si="20"/>
        <v>-</v>
      </c>
    </row>
    <row r="149" spans="7:18" x14ac:dyDescent="0.4">
      <c r="G149" s="6">
        <v>145</v>
      </c>
      <c r="H149" s="6">
        <f ca="1">IF(ISNUMBER(VLOOKUP(G149-1,$R$5:R148,1,0)),1,0)</f>
        <v>0</v>
      </c>
      <c r="I149" s="6">
        <f t="shared" ca="1" si="21"/>
        <v>16</v>
      </c>
      <c r="J149" s="6">
        <f t="shared" ca="1" si="22"/>
        <v>0.82103779085028183</v>
      </c>
      <c r="K149" s="6">
        <f t="shared" ca="1" si="23"/>
        <v>4</v>
      </c>
      <c r="L149" s="6">
        <f t="shared" ca="1" si="24"/>
        <v>12</v>
      </c>
      <c r="M149" s="6">
        <f t="shared" ca="1" si="25"/>
        <v>0</v>
      </c>
      <c r="N149" s="6">
        <f ca="1">L149+(SUM($O$5:O148)-SUMIF($H$5:H149,"&gt;0"))*$D$1</f>
        <v>12</v>
      </c>
      <c r="O149" s="6">
        <f ca="1">IF(AND(N149&lt;$G$1,SUM($O$5:O148)=SUMIF($H$5:H149,"&gt;0")),1,0)</f>
        <v>0</v>
      </c>
      <c r="P149" s="6" t="str">
        <f t="shared" ca="1" si="26"/>
        <v>-</v>
      </c>
      <c r="Q149" s="6" t="str">
        <f t="shared" ca="1" si="27"/>
        <v>-</v>
      </c>
      <c r="R149" s="6" t="str">
        <f t="shared" ca="1" si="20"/>
        <v>-</v>
      </c>
    </row>
    <row r="150" spans="7:18" x14ac:dyDescent="0.4">
      <c r="G150" s="6">
        <v>146</v>
      </c>
      <c r="H150" s="6">
        <f ca="1">IF(ISNUMBER(VLOOKUP(G150-1,$R$5:R149,1,0)),1,0)</f>
        <v>0</v>
      </c>
      <c r="I150" s="6">
        <f t="shared" ca="1" si="21"/>
        <v>12</v>
      </c>
      <c r="J150" s="6">
        <f t="shared" ca="1" si="22"/>
        <v>0.70030224571283672</v>
      </c>
      <c r="K150" s="6">
        <f t="shared" ca="1" si="23"/>
        <v>3</v>
      </c>
      <c r="L150" s="6">
        <f t="shared" ca="1" si="24"/>
        <v>9</v>
      </c>
      <c r="M150" s="6">
        <f t="shared" ca="1" si="25"/>
        <v>0</v>
      </c>
      <c r="N150" s="6">
        <f ca="1">L150+(SUM($O$5:O149)-SUMIF($H$5:H150,"&gt;0"))*$D$1</f>
        <v>9</v>
      </c>
      <c r="O150" s="6">
        <f ca="1">IF(AND(N150&lt;$G$1,SUM($O$5:O149)=SUMIF($H$5:H150,"&gt;0")),1,0)</f>
        <v>1</v>
      </c>
      <c r="P150" s="6">
        <f t="shared" ca="1" si="26"/>
        <v>0.25523629165645934</v>
      </c>
      <c r="Q150" s="6">
        <f t="shared" ca="1" si="27"/>
        <v>2</v>
      </c>
      <c r="R150" s="6">
        <f t="shared" ca="1" si="20"/>
        <v>148</v>
      </c>
    </row>
    <row r="151" spans="7:18" x14ac:dyDescent="0.4">
      <c r="G151" s="6">
        <v>147</v>
      </c>
      <c r="H151" s="6">
        <f ca="1">IF(ISNUMBER(VLOOKUP(G151-1,$R$5:R150,1,0)),1,0)</f>
        <v>0</v>
      </c>
      <c r="I151" s="6">
        <f t="shared" ca="1" si="21"/>
        <v>9</v>
      </c>
      <c r="J151" s="6">
        <f t="shared" ca="1" si="22"/>
        <v>0.54327784834697856</v>
      </c>
      <c r="K151" s="6">
        <f t="shared" ca="1" si="23"/>
        <v>3</v>
      </c>
      <c r="L151" s="6">
        <f t="shared" ca="1" si="24"/>
        <v>6</v>
      </c>
      <c r="M151" s="6">
        <f t="shared" ca="1" si="25"/>
        <v>0</v>
      </c>
      <c r="N151" s="6">
        <f ca="1">L151+(SUM($O$5:O150)-SUMIF($H$5:H151,"&gt;0"))*$D$1</f>
        <v>26</v>
      </c>
      <c r="O151" s="6">
        <f ca="1">IF(AND(N151&lt;$G$1,SUM($O$5:O150)=SUMIF($H$5:H151,"&gt;0")),1,0)</f>
        <v>0</v>
      </c>
      <c r="P151" s="6" t="str">
        <f t="shared" ca="1" si="26"/>
        <v>-</v>
      </c>
      <c r="Q151" s="6" t="str">
        <f t="shared" ca="1" si="27"/>
        <v>-</v>
      </c>
      <c r="R151" s="6" t="str">
        <f t="shared" ca="1" si="20"/>
        <v>-</v>
      </c>
    </row>
    <row r="152" spans="7:18" x14ac:dyDescent="0.4">
      <c r="G152" s="6">
        <v>148</v>
      </c>
      <c r="H152" s="6">
        <f ca="1">IF(ISNUMBER(VLOOKUP(G152-1,$R$5:R151,1,0)),1,0)</f>
        <v>0</v>
      </c>
      <c r="I152" s="6">
        <f t="shared" ca="1" si="21"/>
        <v>6</v>
      </c>
      <c r="J152" s="6">
        <f t="shared" ca="1" si="22"/>
        <v>0.98048396474185862</v>
      </c>
      <c r="K152" s="6">
        <f t="shared" ca="1" si="23"/>
        <v>5</v>
      </c>
      <c r="L152" s="6">
        <f t="shared" ca="1" si="24"/>
        <v>1</v>
      </c>
      <c r="M152" s="6">
        <f t="shared" ca="1" si="25"/>
        <v>0</v>
      </c>
      <c r="N152" s="6">
        <f ca="1">L152+(SUM($O$5:O151)-SUMIF($H$5:H152,"&gt;0"))*$D$1</f>
        <v>21</v>
      </c>
      <c r="O152" s="6">
        <f ca="1">IF(AND(N152&lt;$G$1,SUM($O$5:O151)=SUMIF($H$5:H152,"&gt;0")),1,0)</f>
        <v>0</v>
      </c>
      <c r="P152" s="6" t="str">
        <f t="shared" ca="1" si="26"/>
        <v>-</v>
      </c>
      <c r="Q152" s="6" t="str">
        <f t="shared" ca="1" si="27"/>
        <v>-</v>
      </c>
      <c r="R152" s="6" t="str">
        <f t="shared" ca="1" si="20"/>
        <v>-</v>
      </c>
    </row>
    <row r="153" spans="7:18" x14ac:dyDescent="0.4">
      <c r="G153" s="6">
        <v>149</v>
      </c>
      <c r="H153" s="6">
        <f ca="1">IF(ISNUMBER(VLOOKUP(G153-1,$R$5:R152,1,0)),1,0)</f>
        <v>1</v>
      </c>
      <c r="I153" s="6">
        <f t="shared" ca="1" si="21"/>
        <v>21</v>
      </c>
      <c r="J153" s="6">
        <f t="shared" ca="1" si="22"/>
        <v>0.81822122741370307</v>
      </c>
      <c r="K153" s="6">
        <f t="shared" ca="1" si="23"/>
        <v>4</v>
      </c>
      <c r="L153" s="6">
        <f t="shared" ca="1" si="24"/>
        <v>17</v>
      </c>
      <c r="M153" s="6">
        <f t="shared" ca="1" si="25"/>
        <v>0</v>
      </c>
      <c r="N153" s="6">
        <f ca="1">L153+(SUM($O$5:O152)-SUMIF($H$5:H153,"&gt;0"))*$D$1</f>
        <v>17</v>
      </c>
      <c r="O153" s="6">
        <f ca="1">IF(AND(N153&lt;$G$1,SUM($O$5:O152)=SUMIF($H$5:H153,"&gt;0")),1,0)</f>
        <v>0</v>
      </c>
      <c r="P153" s="6" t="str">
        <f t="shared" ca="1" si="26"/>
        <v>-</v>
      </c>
      <c r="Q153" s="6" t="str">
        <f t="shared" ca="1" si="27"/>
        <v>-</v>
      </c>
      <c r="R153" s="6" t="str">
        <f t="shared" ca="1" si="20"/>
        <v>-</v>
      </c>
    </row>
    <row r="154" spans="7:18" x14ac:dyDescent="0.4">
      <c r="G154" s="6">
        <v>150</v>
      </c>
      <c r="H154" s="6">
        <f ca="1">IF(ISNUMBER(VLOOKUP(G154-1,$R$5:R153,1,0)),1,0)</f>
        <v>0</v>
      </c>
      <c r="I154" s="6">
        <f t="shared" ca="1" si="21"/>
        <v>17</v>
      </c>
      <c r="J154" s="6">
        <f t="shared" ca="1" si="22"/>
        <v>0.89192200697726554</v>
      </c>
      <c r="K154" s="6">
        <f t="shared" ca="1" si="23"/>
        <v>4</v>
      </c>
      <c r="L154" s="6">
        <f t="shared" ca="1" si="24"/>
        <v>13</v>
      </c>
      <c r="M154" s="6">
        <f t="shared" ca="1" si="25"/>
        <v>0</v>
      </c>
      <c r="N154" s="6">
        <f ca="1">L154+(SUM($O$5:O153)-SUMIF($H$5:H154,"&gt;0"))*$D$1</f>
        <v>13</v>
      </c>
      <c r="O154" s="6">
        <f ca="1">IF(AND(N154&lt;$G$1,SUM($O$5:O153)=SUMIF($H$5:H154,"&gt;0")),1,0)</f>
        <v>0</v>
      </c>
      <c r="P154" s="6" t="str">
        <f t="shared" ca="1" si="26"/>
        <v>-</v>
      </c>
      <c r="Q154" s="6" t="str">
        <f t="shared" ca="1" si="27"/>
        <v>-</v>
      </c>
      <c r="R154" s="6" t="str">
        <f t="shared" ca="1" si="20"/>
        <v>-</v>
      </c>
    </row>
    <row r="155" spans="7:18" x14ac:dyDescent="0.4">
      <c r="G155" s="6">
        <v>151</v>
      </c>
      <c r="H155" s="6">
        <f ca="1">IF(ISNUMBER(VLOOKUP(G155-1,$R$5:R154,1,0)),1,0)</f>
        <v>0</v>
      </c>
      <c r="I155" s="6">
        <f t="shared" ca="1" si="21"/>
        <v>13</v>
      </c>
      <c r="J155" s="6">
        <f t="shared" ca="1" si="22"/>
        <v>0.43979874277302922</v>
      </c>
      <c r="K155" s="6">
        <f t="shared" ca="1" si="23"/>
        <v>3</v>
      </c>
      <c r="L155" s="6">
        <f t="shared" ca="1" si="24"/>
        <v>10</v>
      </c>
      <c r="M155" s="6">
        <f t="shared" ca="1" si="25"/>
        <v>0</v>
      </c>
      <c r="N155" s="6">
        <f ca="1">L155+(SUM($O$5:O154)-SUMIF($H$5:H155,"&gt;0"))*$D$1</f>
        <v>10</v>
      </c>
      <c r="O155" s="6">
        <f ca="1">IF(AND(N155&lt;$G$1,SUM($O$5:O154)=SUMIF($H$5:H155,"&gt;0")),1,0)</f>
        <v>0</v>
      </c>
      <c r="P155" s="6" t="str">
        <f t="shared" ca="1" si="26"/>
        <v>-</v>
      </c>
      <c r="Q155" s="6" t="str">
        <f t="shared" ca="1" si="27"/>
        <v>-</v>
      </c>
      <c r="R155" s="6" t="str">
        <f t="shared" ca="1" si="20"/>
        <v>-</v>
      </c>
    </row>
    <row r="156" spans="7:18" x14ac:dyDescent="0.4">
      <c r="G156" s="6">
        <v>152</v>
      </c>
      <c r="H156" s="6">
        <f ca="1">IF(ISNUMBER(VLOOKUP(G156-1,$R$5:R155,1,0)),1,0)</f>
        <v>0</v>
      </c>
      <c r="I156" s="6">
        <f t="shared" ca="1" si="21"/>
        <v>10</v>
      </c>
      <c r="J156" s="6">
        <f t="shared" ca="1" si="22"/>
        <v>0.56325439504515018</v>
      </c>
      <c r="K156" s="6">
        <f t="shared" ca="1" si="23"/>
        <v>3</v>
      </c>
      <c r="L156" s="6">
        <f t="shared" ca="1" si="24"/>
        <v>7</v>
      </c>
      <c r="M156" s="6">
        <f t="shared" ca="1" si="25"/>
        <v>0</v>
      </c>
      <c r="N156" s="6">
        <f ca="1">L156+(SUM($O$5:O155)-SUMIF($H$5:H156,"&gt;0"))*$D$1</f>
        <v>7</v>
      </c>
      <c r="O156" s="6">
        <f ca="1">IF(AND(N156&lt;$G$1,SUM($O$5:O155)=SUMIF($H$5:H156,"&gt;0")),1,0)</f>
        <v>1</v>
      </c>
      <c r="P156" s="6">
        <f t="shared" ca="1" si="26"/>
        <v>0.39669909571690165</v>
      </c>
      <c r="Q156" s="6">
        <f t="shared" ca="1" si="27"/>
        <v>2</v>
      </c>
      <c r="R156" s="6">
        <f t="shared" ca="1" si="20"/>
        <v>154</v>
      </c>
    </row>
    <row r="157" spans="7:18" x14ac:dyDescent="0.4">
      <c r="G157" s="6">
        <v>153</v>
      </c>
      <c r="H157" s="6">
        <f ca="1">IF(ISNUMBER(VLOOKUP(G157-1,$R$5:R156,1,0)),1,0)</f>
        <v>0</v>
      </c>
      <c r="I157" s="6">
        <f t="shared" ca="1" si="21"/>
        <v>7</v>
      </c>
      <c r="J157" s="6">
        <f t="shared" ca="1" si="22"/>
        <v>0.40829354732881107</v>
      </c>
      <c r="K157" s="6">
        <f t="shared" ca="1" si="23"/>
        <v>3</v>
      </c>
      <c r="L157" s="6">
        <f t="shared" ca="1" si="24"/>
        <v>4</v>
      </c>
      <c r="M157" s="6">
        <f t="shared" ca="1" si="25"/>
        <v>0</v>
      </c>
      <c r="N157" s="6">
        <f ca="1">L157+(SUM($O$5:O156)-SUMIF($H$5:H157,"&gt;0"))*$D$1</f>
        <v>24</v>
      </c>
      <c r="O157" s="6">
        <f ca="1">IF(AND(N157&lt;$G$1,SUM($O$5:O156)=SUMIF($H$5:H157,"&gt;0")),1,0)</f>
        <v>0</v>
      </c>
      <c r="P157" s="6" t="str">
        <f t="shared" ca="1" si="26"/>
        <v>-</v>
      </c>
      <c r="Q157" s="6" t="str">
        <f t="shared" ca="1" si="27"/>
        <v>-</v>
      </c>
      <c r="R157" s="6" t="str">
        <f t="shared" ca="1" si="20"/>
        <v>-</v>
      </c>
    </row>
    <row r="158" spans="7:18" x14ac:dyDescent="0.4">
      <c r="G158" s="6">
        <v>154</v>
      </c>
      <c r="H158" s="6">
        <f ca="1">IF(ISNUMBER(VLOOKUP(G158-1,$R$5:R157,1,0)),1,0)</f>
        <v>0</v>
      </c>
      <c r="I158" s="6">
        <f t="shared" ca="1" si="21"/>
        <v>4</v>
      </c>
      <c r="J158" s="6">
        <f t="shared" ca="1" si="22"/>
        <v>0.60197085662747707</v>
      </c>
      <c r="K158" s="6">
        <f t="shared" ca="1" si="23"/>
        <v>3</v>
      </c>
      <c r="L158" s="6">
        <f t="shared" ca="1" si="24"/>
        <v>1</v>
      </c>
      <c r="M158" s="6">
        <f t="shared" ca="1" si="25"/>
        <v>0</v>
      </c>
      <c r="N158" s="6">
        <f ca="1">L158+(SUM($O$5:O157)-SUMIF($H$5:H158,"&gt;0"))*$D$1</f>
        <v>21</v>
      </c>
      <c r="O158" s="6">
        <f ca="1">IF(AND(N158&lt;$G$1,SUM($O$5:O157)=SUMIF($H$5:H158,"&gt;0")),1,0)</f>
        <v>0</v>
      </c>
      <c r="P158" s="6" t="str">
        <f t="shared" ca="1" si="26"/>
        <v>-</v>
      </c>
      <c r="Q158" s="6" t="str">
        <f t="shared" ca="1" si="27"/>
        <v>-</v>
      </c>
      <c r="R158" s="6" t="str">
        <f t="shared" ca="1" si="20"/>
        <v>-</v>
      </c>
    </row>
    <row r="159" spans="7:18" x14ac:dyDescent="0.4">
      <c r="G159" s="6">
        <v>155</v>
      </c>
      <c r="H159" s="6">
        <f ca="1">IF(ISNUMBER(VLOOKUP(G159-1,$R$5:R158,1,0)),1,0)</f>
        <v>1</v>
      </c>
      <c r="I159" s="6">
        <f t="shared" ca="1" si="21"/>
        <v>21</v>
      </c>
      <c r="J159" s="6">
        <f t="shared" ca="1" si="22"/>
        <v>1.8984414977643249E-2</v>
      </c>
      <c r="K159" s="6">
        <f t="shared" ca="1" si="23"/>
        <v>0</v>
      </c>
      <c r="L159" s="6">
        <f t="shared" ca="1" si="24"/>
        <v>21</v>
      </c>
      <c r="M159" s="6">
        <f t="shared" ca="1" si="25"/>
        <v>0</v>
      </c>
      <c r="N159" s="6">
        <f ca="1">L159+(SUM($O$5:O158)-SUMIF($H$5:H159,"&gt;0"))*$D$1</f>
        <v>21</v>
      </c>
      <c r="O159" s="6">
        <f ca="1">IF(AND(N159&lt;$G$1,SUM($O$5:O158)=SUMIF($H$5:H159,"&gt;0")),1,0)</f>
        <v>0</v>
      </c>
      <c r="P159" s="6" t="str">
        <f t="shared" ca="1" si="26"/>
        <v>-</v>
      </c>
      <c r="Q159" s="6" t="str">
        <f t="shared" ca="1" si="27"/>
        <v>-</v>
      </c>
      <c r="R159" s="6" t="str">
        <f t="shared" ca="1" si="20"/>
        <v>-</v>
      </c>
    </row>
    <row r="160" spans="7:18" x14ac:dyDescent="0.4">
      <c r="G160" s="6">
        <v>156</v>
      </c>
      <c r="H160" s="6">
        <f ca="1">IF(ISNUMBER(VLOOKUP(G160-1,$R$5:R159,1,0)),1,0)</f>
        <v>0</v>
      </c>
      <c r="I160" s="6">
        <f t="shared" ca="1" si="21"/>
        <v>21</v>
      </c>
      <c r="J160" s="6">
        <f t="shared" ca="1" si="22"/>
        <v>0.65217842354002964</v>
      </c>
      <c r="K160" s="6">
        <f t="shared" ca="1" si="23"/>
        <v>3</v>
      </c>
      <c r="L160" s="6">
        <f t="shared" ca="1" si="24"/>
        <v>18</v>
      </c>
      <c r="M160" s="6">
        <f t="shared" ca="1" si="25"/>
        <v>0</v>
      </c>
      <c r="N160" s="6">
        <f ca="1">L160+(SUM($O$5:O159)-SUMIF($H$5:H160,"&gt;0"))*$D$1</f>
        <v>18</v>
      </c>
      <c r="O160" s="6">
        <f ca="1">IF(AND(N160&lt;$G$1,SUM($O$5:O159)=SUMIF($H$5:H160,"&gt;0")),1,0)</f>
        <v>0</v>
      </c>
      <c r="P160" s="6" t="str">
        <f t="shared" ca="1" si="26"/>
        <v>-</v>
      </c>
      <c r="Q160" s="6" t="str">
        <f t="shared" ca="1" si="27"/>
        <v>-</v>
      </c>
      <c r="R160" s="6" t="str">
        <f t="shared" ca="1" si="20"/>
        <v>-</v>
      </c>
    </row>
    <row r="161" spans="7:18" x14ac:dyDescent="0.4">
      <c r="G161" s="6">
        <v>157</v>
      </c>
      <c r="H161" s="6">
        <f ca="1">IF(ISNUMBER(VLOOKUP(G161-1,$R$5:R160,1,0)),1,0)</f>
        <v>0</v>
      </c>
      <c r="I161" s="6">
        <f t="shared" ca="1" si="21"/>
        <v>18</v>
      </c>
      <c r="J161" s="6">
        <f t="shared" ca="1" si="22"/>
        <v>0.38584132521521053</v>
      </c>
      <c r="K161" s="6">
        <f t="shared" ca="1" si="23"/>
        <v>3</v>
      </c>
      <c r="L161" s="6">
        <f t="shared" ca="1" si="24"/>
        <v>15</v>
      </c>
      <c r="M161" s="6">
        <f t="shared" ca="1" si="25"/>
        <v>0</v>
      </c>
      <c r="N161" s="6">
        <f ca="1">L161+(SUM($O$5:O160)-SUMIF($H$5:H161,"&gt;0"))*$D$1</f>
        <v>15</v>
      </c>
      <c r="O161" s="6">
        <f ca="1">IF(AND(N161&lt;$G$1,SUM($O$5:O160)=SUMIF($H$5:H161,"&gt;0")),1,0)</f>
        <v>0</v>
      </c>
      <c r="P161" s="6" t="str">
        <f t="shared" ca="1" si="26"/>
        <v>-</v>
      </c>
      <c r="Q161" s="6" t="str">
        <f t="shared" ca="1" si="27"/>
        <v>-</v>
      </c>
      <c r="R161" s="6" t="str">
        <f t="shared" ca="1" si="20"/>
        <v>-</v>
      </c>
    </row>
    <row r="162" spans="7:18" x14ac:dyDescent="0.4">
      <c r="G162" s="6">
        <v>158</v>
      </c>
      <c r="H162" s="6">
        <f ca="1">IF(ISNUMBER(VLOOKUP(G162-1,$R$5:R161,1,0)),1,0)</f>
        <v>0</v>
      </c>
      <c r="I162" s="6">
        <f t="shared" ca="1" si="21"/>
        <v>15</v>
      </c>
      <c r="J162" s="6">
        <f t="shared" ca="1" si="22"/>
        <v>0.96835074274051269</v>
      </c>
      <c r="K162" s="6">
        <f t="shared" ca="1" si="23"/>
        <v>5</v>
      </c>
      <c r="L162" s="6">
        <f t="shared" ca="1" si="24"/>
        <v>10</v>
      </c>
      <c r="M162" s="6">
        <f t="shared" ca="1" si="25"/>
        <v>0</v>
      </c>
      <c r="N162" s="6">
        <f ca="1">L162+(SUM($O$5:O161)-SUMIF($H$5:H162,"&gt;0"))*$D$1</f>
        <v>10</v>
      </c>
      <c r="O162" s="6">
        <f ca="1">IF(AND(N162&lt;$G$1,SUM($O$5:O161)=SUMIF($H$5:H162,"&gt;0")),1,0)</f>
        <v>0</v>
      </c>
      <c r="P162" s="6" t="str">
        <f t="shared" ca="1" si="26"/>
        <v>-</v>
      </c>
      <c r="Q162" s="6" t="str">
        <f t="shared" ca="1" si="27"/>
        <v>-</v>
      </c>
      <c r="R162" s="6" t="str">
        <f t="shared" ca="1" si="20"/>
        <v>-</v>
      </c>
    </row>
    <row r="163" spans="7:18" x14ac:dyDescent="0.4">
      <c r="G163" s="6">
        <v>159</v>
      </c>
      <c r="H163" s="6">
        <f ca="1">IF(ISNUMBER(VLOOKUP(G163-1,$R$5:R162,1,0)),1,0)</f>
        <v>0</v>
      </c>
      <c r="I163" s="6">
        <f t="shared" ca="1" si="21"/>
        <v>10</v>
      </c>
      <c r="J163" s="6">
        <f t="shared" ca="1" si="22"/>
        <v>0.83410660732551622</v>
      </c>
      <c r="K163" s="6">
        <f t="shared" ca="1" si="23"/>
        <v>4</v>
      </c>
      <c r="L163" s="6">
        <f t="shared" ca="1" si="24"/>
        <v>6</v>
      </c>
      <c r="M163" s="6">
        <f t="shared" ca="1" si="25"/>
        <v>0</v>
      </c>
      <c r="N163" s="6">
        <f ca="1">L163+(SUM($O$5:O162)-SUMIF($H$5:H163,"&gt;0"))*$D$1</f>
        <v>6</v>
      </c>
      <c r="O163" s="6">
        <f ca="1">IF(AND(N163&lt;$G$1,SUM($O$5:O162)=SUMIF($H$5:H163,"&gt;0")),1,0)</f>
        <v>1</v>
      </c>
      <c r="P163" s="6">
        <f t="shared" ca="1" si="26"/>
        <v>0.51484033568298004</v>
      </c>
      <c r="Q163" s="6">
        <f t="shared" ca="1" si="27"/>
        <v>2</v>
      </c>
      <c r="R163" s="6">
        <f t="shared" ca="1" si="20"/>
        <v>161</v>
      </c>
    </row>
    <row r="164" spans="7:18" x14ac:dyDescent="0.4">
      <c r="G164" s="6">
        <v>160</v>
      </c>
      <c r="H164" s="6">
        <f ca="1">IF(ISNUMBER(VLOOKUP(G164-1,$R$5:R163,1,0)),1,0)</f>
        <v>0</v>
      </c>
      <c r="I164" s="6">
        <f t="shared" ca="1" si="21"/>
        <v>6</v>
      </c>
      <c r="J164" s="6">
        <f t="shared" ca="1" si="22"/>
        <v>0.39812435938257418</v>
      </c>
      <c r="K164" s="6">
        <f t="shared" ca="1" si="23"/>
        <v>3</v>
      </c>
      <c r="L164" s="6">
        <f t="shared" ca="1" si="24"/>
        <v>3</v>
      </c>
      <c r="M164" s="6">
        <f t="shared" ca="1" si="25"/>
        <v>0</v>
      </c>
      <c r="N164" s="6">
        <f ca="1">L164+(SUM($O$5:O163)-SUMIF($H$5:H164,"&gt;0"))*$D$1</f>
        <v>23</v>
      </c>
      <c r="O164" s="6">
        <f ca="1">IF(AND(N164&lt;$G$1,SUM($O$5:O163)=SUMIF($H$5:H164,"&gt;0")),1,0)</f>
        <v>0</v>
      </c>
      <c r="P164" s="6" t="str">
        <f t="shared" ca="1" si="26"/>
        <v>-</v>
      </c>
      <c r="Q164" s="6" t="str">
        <f t="shared" ca="1" si="27"/>
        <v>-</v>
      </c>
      <c r="R164" s="6" t="str">
        <f t="shared" ca="1" si="20"/>
        <v>-</v>
      </c>
    </row>
    <row r="165" spans="7:18" x14ac:dyDescent="0.4">
      <c r="G165" s="6">
        <v>161</v>
      </c>
      <c r="H165" s="6">
        <f ca="1">IF(ISNUMBER(VLOOKUP(G165-1,$R$5:R164,1,0)),1,0)</f>
        <v>0</v>
      </c>
      <c r="I165" s="6">
        <f t="shared" ca="1" si="21"/>
        <v>3</v>
      </c>
      <c r="J165" s="6">
        <f t="shared" ca="1" si="22"/>
        <v>0.35185877829277645</v>
      </c>
      <c r="K165" s="6">
        <f t="shared" ca="1" si="23"/>
        <v>3</v>
      </c>
      <c r="L165" s="6">
        <f t="shared" ca="1" si="24"/>
        <v>0</v>
      </c>
      <c r="M165" s="6">
        <f t="shared" ca="1" si="25"/>
        <v>0</v>
      </c>
      <c r="N165" s="6">
        <f ca="1">L165+(SUM($O$5:O164)-SUMIF($H$5:H165,"&gt;0"))*$D$1</f>
        <v>20</v>
      </c>
      <c r="O165" s="6">
        <f ca="1">IF(AND(N165&lt;$G$1,SUM($O$5:O164)=SUMIF($H$5:H165,"&gt;0")),1,0)</f>
        <v>0</v>
      </c>
      <c r="P165" s="6" t="str">
        <f t="shared" ca="1" si="26"/>
        <v>-</v>
      </c>
      <c r="Q165" s="6" t="str">
        <f t="shared" ca="1" si="27"/>
        <v>-</v>
      </c>
      <c r="R165" s="6" t="str">
        <f t="shared" ca="1" si="20"/>
        <v>-</v>
      </c>
    </row>
    <row r="166" spans="7:18" x14ac:dyDescent="0.4">
      <c r="G166" s="6">
        <v>162</v>
      </c>
      <c r="H166" s="6">
        <f ca="1">IF(ISNUMBER(VLOOKUP(G166-1,$R$5:R165,1,0)),1,0)</f>
        <v>1</v>
      </c>
      <c r="I166" s="6">
        <f t="shared" ca="1" si="21"/>
        <v>20</v>
      </c>
      <c r="J166" s="6">
        <f t="shared" ca="1" si="22"/>
        <v>0.64328185734848009</v>
      </c>
      <c r="K166" s="6">
        <f t="shared" ca="1" si="23"/>
        <v>3</v>
      </c>
      <c r="L166" s="6">
        <f t="shared" ca="1" si="24"/>
        <v>17</v>
      </c>
      <c r="M166" s="6">
        <f t="shared" ca="1" si="25"/>
        <v>0</v>
      </c>
      <c r="N166" s="6">
        <f ca="1">L166+(SUM($O$5:O165)-SUMIF($H$5:H166,"&gt;0"))*$D$1</f>
        <v>17</v>
      </c>
      <c r="O166" s="6">
        <f ca="1">IF(AND(N166&lt;$G$1,SUM($O$5:O165)=SUMIF($H$5:H166,"&gt;0")),1,0)</f>
        <v>0</v>
      </c>
      <c r="P166" s="6" t="str">
        <f t="shared" ca="1" si="26"/>
        <v>-</v>
      </c>
      <c r="Q166" s="6" t="str">
        <f t="shared" ca="1" si="27"/>
        <v>-</v>
      </c>
      <c r="R166" s="6" t="str">
        <f t="shared" ca="1" si="20"/>
        <v>-</v>
      </c>
    </row>
    <row r="167" spans="7:18" x14ac:dyDescent="0.4">
      <c r="G167" s="6">
        <v>163</v>
      </c>
      <c r="H167" s="6">
        <f ca="1">IF(ISNUMBER(VLOOKUP(G167-1,$R$5:R166,1,0)),1,0)</f>
        <v>0</v>
      </c>
      <c r="I167" s="6">
        <f t="shared" ca="1" si="21"/>
        <v>17</v>
      </c>
      <c r="J167" s="6">
        <f t="shared" ca="1" si="22"/>
        <v>0.65881347925020983</v>
      </c>
      <c r="K167" s="6">
        <f t="shared" ca="1" si="23"/>
        <v>3</v>
      </c>
      <c r="L167" s="6">
        <f t="shared" ca="1" si="24"/>
        <v>14</v>
      </c>
      <c r="M167" s="6">
        <f t="shared" ca="1" si="25"/>
        <v>0</v>
      </c>
      <c r="N167" s="6">
        <f ca="1">L167+(SUM($O$5:O166)-SUMIF($H$5:H167,"&gt;0"))*$D$1</f>
        <v>14</v>
      </c>
      <c r="O167" s="6">
        <f ca="1">IF(AND(N167&lt;$G$1,SUM($O$5:O166)=SUMIF($H$5:H167,"&gt;0")),1,0)</f>
        <v>0</v>
      </c>
      <c r="P167" s="6" t="str">
        <f t="shared" ca="1" si="26"/>
        <v>-</v>
      </c>
      <c r="Q167" s="6" t="str">
        <f t="shared" ca="1" si="27"/>
        <v>-</v>
      </c>
      <c r="R167" s="6" t="str">
        <f t="shared" ca="1" si="20"/>
        <v>-</v>
      </c>
    </row>
    <row r="168" spans="7:18" x14ac:dyDescent="0.4">
      <c r="G168" s="6">
        <v>164</v>
      </c>
      <c r="H168" s="6">
        <f ca="1">IF(ISNUMBER(VLOOKUP(G168-1,$R$5:R167,1,0)),1,0)</f>
        <v>0</v>
      </c>
      <c r="I168" s="6">
        <f t="shared" ca="1" si="21"/>
        <v>14</v>
      </c>
      <c r="J168" s="6">
        <f t="shared" ca="1" si="22"/>
        <v>0.8072225155628594</v>
      </c>
      <c r="K168" s="6">
        <f t="shared" ca="1" si="23"/>
        <v>4</v>
      </c>
      <c r="L168" s="6">
        <f t="shared" ca="1" si="24"/>
        <v>10</v>
      </c>
      <c r="M168" s="6">
        <f t="shared" ca="1" si="25"/>
        <v>0</v>
      </c>
      <c r="N168" s="6">
        <f ca="1">L168+(SUM($O$5:O167)-SUMIF($H$5:H168,"&gt;0"))*$D$1</f>
        <v>10</v>
      </c>
      <c r="O168" s="6">
        <f ca="1">IF(AND(N168&lt;$G$1,SUM($O$5:O167)=SUMIF($H$5:H168,"&gt;0")),1,0)</f>
        <v>0</v>
      </c>
      <c r="P168" s="6" t="str">
        <f t="shared" ca="1" si="26"/>
        <v>-</v>
      </c>
      <c r="Q168" s="6" t="str">
        <f t="shared" ca="1" si="27"/>
        <v>-</v>
      </c>
      <c r="R168" s="6" t="str">
        <f t="shared" ca="1" si="20"/>
        <v>-</v>
      </c>
    </row>
    <row r="169" spans="7:18" x14ac:dyDescent="0.4">
      <c r="G169" s="6">
        <v>165</v>
      </c>
      <c r="H169" s="6">
        <f ca="1">IF(ISNUMBER(VLOOKUP(G169-1,$R$5:R168,1,0)),1,0)</f>
        <v>0</v>
      </c>
      <c r="I169" s="6">
        <f t="shared" ca="1" si="21"/>
        <v>10</v>
      </c>
      <c r="J169" s="6">
        <f t="shared" ca="1" si="22"/>
        <v>0.88455322437882689</v>
      </c>
      <c r="K169" s="6">
        <f t="shared" ca="1" si="23"/>
        <v>4</v>
      </c>
      <c r="L169" s="6">
        <f t="shared" ca="1" si="24"/>
        <v>6</v>
      </c>
      <c r="M169" s="6">
        <f t="shared" ca="1" si="25"/>
        <v>0</v>
      </c>
      <c r="N169" s="6">
        <f ca="1">L169+(SUM($O$5:O168)-SUMIF($H$5:H169,"&gt;0"))*$D$1</f>
        <v>6</v>
      </c>
      <c r="O169" s="6">
        <f ca="1">IF(AND(N169&lt;$G$1,SUM($O$5:O168)=SUMIF($H$5:H169,"&gt;0")),1,0)</f>
        <v>1</v>
      </c>
      <c r="P169" s="6">
        <f t="shared" ca="1" si="26"/>
        <v>0.16021718993043277</v>
      </c>
      <c r="Q169" s="6">
        <f t="shared" ca="1" si="27"/>
        <v>1</v>
      </c>
      <c r="R169" s="6">
        <f t="shared" ca="1" si="20"/>
        <v>166</v>
      </c>
    </row>
    <row r="170" spans="7:18" x14ac:dyDescent="0.4">
      <c r="G170" s="6">
        <v>166</v>
      </c>
      <c r="H170" s="6">
        <f ca="1">IF(ISNUMBER(VLOOKUP(G170-1,$R$5:R169,1,0)),1,0)</f>
        <v>0</v>
      </c>
      <c r="I170" s="6">
        <f t="shared" ca="1" si="21"/>
        <v>6</v>
      </c>
      <c r="J170" s="6">
        <f t="shared" ca="1" si="22"/>
        <v>0.21032958480235431</v>
      </c>
      <c r="K170" s="6">
        <f t="shared" ca="1" si="23"/>
        <v>2</v>
      </c>
      <c r="L170" s="6">
        <f t="shared" ca="1" si="24"/>
        <v>4</v>
      </c>
      <c r="M170" s="6">
        <f t="shared" ca="1" si="25"/>
        <v>0</v>
      </c>
      <c r="N170" s="6">
        <f ca="1">L170+(SUM($O$5:O169)-SUMIF($H$5:H170,"&gt;0"))*$D$1</f>
        <v>24</v>
      </c>
      <c r="O170" s="6">
        <f ca="1">IF(AND(N170&lt;$G$1,SUM($O$5:O169)=SUMIF($H$5:H170,"&gt;0")),1,0)</f>
        <v>0</v>
      </c>
      <c r="P170" s="6" t="str">
        <f t="shared" ca="1" si="26"/>
        <v>-</v>
      </c>
      <c r="Q170" s="6" t="str">
        <f t="shared" ca="1" si="27"/>
        <v>-</v>
      </c>
      <c r="R170" s="6" t="str">
        <f t="shared" ca="1" si="20"/>
        <v>-</v>
      </c>
    </row>
    <row r="171" spans="7:18" x14ac:dyDescent="0.4">
      <c r="G171" s="6">
        <v>167</v>
      </c>
      <c r="H171" s="6">
        <f ca="1">IF(ISNUMBER(VLOOKUP(G171-1,$R$5:R170,1,0)),1,0)</f>
        <v>1</v>
      </c>
      <c r="I171" s="6">
        <f t="shared" ca="1" si="21"/>
        <v>24</v>
      </c>
      <c r="J171" s="6">
        <f t="shared" ca="1" si="22"/>
        <v>6.7865076700152072E-3</v>
      </c>
      <c r="K171" s="6">
        <f t="shared" ca="1" si="23"/>
        <v>0</v>
      </c>
      <c r="L171" s="6">
        <f t="shared" ca="1" si="24"/>
        <v>24</v>
      </c>
      <c r="M171" s="6">
        <f t="shared" ca="1" si="25"/>
        <v>0</v>
      </c>
      <c r="N171" s="6">
        <f ca="1">L171+(SUM($O$5:O170)-SUMIF($H$5:H171,"&gt;0"))*$D$1</f>
        <v>24</v>
      </c>
      <c r="O171" s="6">
        <f ca="1">IF(AND(N171&lt;$G$1,SUM($O$5:O170)=SUMIF($H$5:H171,"&gt;0")),1,0)</f>
        <v>0</v>
      </c>
      <c r="P171" s="6" t="str">
        <f t="shared" ca="1" si="26"/>
        <v>-</v>
      </c>
      <c r="Q171" s="6" t="str">
        <f t="shared" ca="1" si="27"/>
        <v>-</v>
      </c>
      <c r="R171" s="6" t="str">
        <f t="shared" ca="1" si="20"/>
        <v>-</v>
      </c>
    </row>
    <row r="172" spans="7:18" x14ac:dyDescent="0.4">
      <c r="G172" s="6">
        <v>168</v>
      </c>
      <c r="H172" s="6">
        <f ca="1">IF(ISNUMBER(VLOOKUP(G172-1,$R$5:R171,1,0)),1,0)</f>
        <v>0</v>
      </c>
      <c r="I172" s="6">
        <f t="shared" ca="1" si="21"/>
        <v>24</v>
      </c>
      <c r="J172" s="6">
        <f t="shared" ca="1" si="22"/>
        <v>7.1798471143630693E-2</v>
      </c>
      <c r="K172" s="6">
        <f t="shared" ca="1" si="23"/>
        <v>1</v>
      </c>
      <c r="L172" s="6">
        <f t="shared" ca="1" si="24"/>
        <v>23</v>
      </c>
      <c r="M172" s="6">
        <f t="shared" ca="1" si="25"/>
        <v>0</v>
      </c>
      <c r="N172" s="6">
        <f ca="1">L172+(SUM($O$5:O171)-SUMIF($H$5:H172,"&gt;0"))*$D$1</f>
        <v>23</v>
      </c>
      <c r="O172" s="6">
        <f ca="1">IF(AND(N172&lt;$G$1,SUM($O$5:O171)=SUMIF($H$5:H172,"&gt;0")),1,0)</f>
        <v>0</v>
      </c>
      <c r="P172" s="6" t="str">
        <f t="shared" ca="1" si="26"/>
        <v>-</v>
      </c>
      <c r="Q172" s="6" t="str">
        <f t="shared" ca="1" si="27"/>
        <v>-</v>
      </c>
      <c r="R172" s="6" t="str">
        <f t="shared" ca="1" si="20"/>
        <v>-</v>
      </c>
    </row>
    <row r="173" spans="7:18" x14ac:dyDescent="0.4">
      <c r="G173" s="6">
        <v>169</v>
      </c>
      <c r="H173" s="6">
        <f ca="1">IF(ISNUMBER(VLOOKUP(G173-1,$R$5:R172,1,0)),1,0)</f>
        <v>0</v>
      </c>
      <c r="I173" s="6">
        <f t="shared" ca="1" si="21"/>
        <v>23</v>
      </c>
      <c r="J173" s="6">
        <f t="shared" ca="1" si="22"/>
        <v>0.65704119612766998</v>
      </c>
      <c r="K173" s="6">
        <f t="shared" ca="1" si="23"/>
        <v>3</v>
      </c>
      <c r="L173" s="6">
        <f t="shared" ca="1" si="24"/>
        <v>20</v>
      </c>
      <c r="M173" s="6">
        <f t="shared" ca="1" si="25"/>
        <v>0</v>
      </c>
      <c r="N173" s="6">
        <f ca="1">L173+(SUM($O$5:O172)-SUMIF($H$5:H173,"&gt;0"))*$D$1</f>
        <v>20</v>
      </c>
      <c r="O173" s="6">
        <f ca="1">IF(AND(N173&lt;$G$1,SUM($O$5:O172)=SUMIF($H$5:H173,"&gt;0")),1,0)</f>
        <v>0</v>
      </c>
      <c r="P173" s="6" t="str">
        <f t="shared" ca="1" si="26"/>
        <v>-</v>
      </c>
      <c r="Q173" s="6" t="str">
        <f t="shared" ca="1" si="27"/>
        <v>-</v>
      </c>
      <c r="R173" s="6" t="str">
        <f t="shared" ca="1" si="20"/>
        <v>-</v>
      </c>
    </row>
    <row r="174" spans="7:18" x14ac:dyDescent="0.4">
      <c r="G174" s="6">
        <v>170</v>
      </c>
      <c r="H174" s="6">
        <f ca="1">IF(ISNUMBER(VLOOKUP(G174-1,$R$5:R173,1,0)),1,0)</f>
        <v>0</v>
      </c>
      <c r="I174" s="6">
        <f t="shared" ca="1" si="21"/>
        <v>20</v>
      </c>
      <c r="J174" s="6">
        <f t="shared" ca="1" si="22"/>
        <v>0.98511306912365693</v>
      </c>
      <c r="K174" s="6">
        <f t="shared" ca="1" si="23"/>
        <v>5</v>
      </c>
      <c r="L174" s="6">
        <f t="shared" ca="1" si="24"/>
        <v>15</v>
      </c>
      <c r="M174" s="6">
        <f t="shared" ca="1" si="25"/>
        <v>0</v>
      </c>
      <c r="N174" s="6">
        <f ca="1">L174+(SUM($O$5:O173)-SUMIF($H$5:H174,"&gt;0"))*$D$1</f>
        <v>15</v>
      </c>
      <c r="O174" s="6">
        <f ca="1">IF(AND(N174&lt;$G$1,SUM($O$5:O173)=SUMIF($H$5:H174,"&gt;0")),1,0)</f>
        <v>0</v>
      </c>
      <c r="P174" s="6" t="str">
        <f t="shared" ca="1" si="26"/>
        <v>-</v>
      </c>
      <c r="Q174" s="6" t="str">
        <f t="shared" ca="1" si="27"/>
        <v>-</v>
      </c>
      <c r="R174" s="6" t="str">
        <f t="shared" ca="1" si="20"/>
        <v>-</v>
      </c>
    </row>
    <row r="175" spans="7:18" x14ac:dyDescent="0.4">
      <c r="G175" s="6">
        <v>171</v>
      </c>
      <c r="H175" s="6">
        <f ca="1">IF(ISNUMBER(VLOOKUP(G175-1,$R$5:R174,1,0)),1,0)</f>
        <v>0</v>
      </c>
      <c r="I175" s="6">
        <f t="shared" ca="1" si="21"/>
        <v>15</v>
      </c>
      <c r="J175" s="6">
        <f t="shared" ca="1" si="22"/>
        <v>0.80465943584361987</v>
      </c>
      <c r="K175" s="6">
        <f t="shared" ca="1" si="23"/>
        <v>4</v>
      </c>
      <c r="L175" s="6">
        <f t="shared" ca="1" si="24"/>
        <v>11</v>
      </c>
      <c r="M175" s="6">
        <f t="shared" ca="1" si="25"/>
        <v>0</v>
      </c>
      <c r="N175" s="6">
        <f ca="1">L175+(SUM($O$5:O174)-SUMIF($H$5:H175,"&gt;0"))*$D$1</f>
        <v>11</v>
      </c>
      <c r="O175" s="6">
        <f ca="1">IF(AND(N175&lt;$G$1,SUM($O$5:O174)=SUMIF($H$5:H175,"&gt;0")),1,0)</f>
        <v>0</v>
      </c>
      <c r="P175" s="6" t="str">
        <f t="shared" ca="1" si="26"/>
        <v>-</v>
      </c>
      <c r="Q175" s="6" t="str">
        <f t="shared" ca="1" si="27"/>
        <v>-</v>
      </c>
      <c r="R175" s="6" t="str">
        <f t="shared" ca="1" si="20"/>
        <v>-</v>
      </c>
    </row>
    <row r="176" spans="7:18" x14ac:dyDescent="0.4">
      <c r="G176" s="6">
        <v>172</v>
      </c>
      <c r="H176" s="6">
        <f ca="1">IF(ISNUMBER(VLOOKUP(G176-1,$R$5:R175,1,0)),1,0)</f>
        <v>0</v>
      </c>
      <c r="I176" s="6">
        <f t="shared" ca="1" si="21"/>
        <v>11</v>
      </c>
      <c r="J176" s="6">
        <f t="shared" ca="1" si="22"/>
        <v>0.49839826630614836</v>
      </c>
      <c r="K176" s="6">
        <f t="shared" ca="1" si="23"/>
        <v>3</v>
      </c>
      <c r="L176" s="6">
        <f t="shared" ca="1" si="24"/>
        <v>8</v>
      </c>
      <c r="M176" s="6">
        <f t="shared" ca="1" si="25"/>
        <v>0</v>
      </c>
      <c r="N176" s="6">
        <f ca="1">L176+(SUM($O$5:O175)-SUMIF($H$5:H176,"&gt;0"))*$D$1</f>
        <v>8</v>
      </c>
      <c r="O176" s="6">
        <f ca="1">IF(AND(N176&lt;$G$1,SUM($O$5:O175)=SUMIF($H$5:H176,"&gt;0")),1,0)</f>
        <v>1</v>
      </c>
      <c r="P176" s="6">
        <f t="shared" ca="1" si="26"/>
        <v>3.8701682265196435E-4</v>
      </c>
      <c r="Q176" s="6">
        <f t="shared" ca="1" si="27"/>
        <v>1</v>
      </c>
      <c r="R176" s="6">
        <f t="shared" ca="1" si="20"/>
        <v>173</v>
      </c>
    </row>
    <row r="177" spans="7:18" x14ac:dyDescent="0.4">
      <c r="G177" s="6">
        <v>173</v>
      </c>
      <c r="H177" s="6">
        <f ca="1">IF(ISNUMBER(VLOOKUP(G177-1,$R$5:R176,1,0)),1,0)</f>
        <v>0</v>
      </c>
      <c r="I177" s="6">
        <f t="shared" ca="1" si="21"/>
        <v>8</v>
      </c>
      <c r="J177" s="6">
        <f t="shared" ca="1" si="22"/>
        <v>0.61740150435225971</v>
      </c>
      <c r="K177" s="6">
        <f t="shared" ca="1" si="23"/>
        <v>3</v>
      </c>
      <c r="L177" s="6">
        <f t="shared" ca="1" si="24"/>
        <v>5</v>
      </c>
      <c r="M177" s="6">
        <f t="shared" ca="1" si="25"/>
        <v>0</v>
      </c>
      <c r="N177" s="6">
        <f ca="1">L177+(SUM($O$5:O176)-SUMIF($H$5:H177,"&gt;0"))*$D$1</f>
        <v>25</v>
      </c>
      <c r="O177" s="6">
        <f ca="1">IF(AND(N177&lt;$G$1,SUM($O$5:O176)=SUMIF($H$5:H177,"&gt;0")),1,0)</f>
        <v>0</v>
      </c>
      <c r="P177" s="6" t="str">
        <f t="shared" ca="1" si="26"/>
        <v>-</v>
      </c>
      <c r="Q177" s="6" t="str">
        <f t="shared" ca="1" si="27"/>
        <v>-</v>
      </c>
      <c r="R177" s="6" t="str">
        <f t="shared" ca="1" si="20"/>
        <v>-</v>
      </c>
    </row>
    <row r="178" spans="7:18" x14ac:dyDescent="0.4">
      <c r="G178" s="6">
        <v>174</v>
      </c>
      <c r="H178" s="6">
        <f ca="1">IF(ISNUMBER(VLOOKUP(G178-1,$R$5:R177,1,0)),1,0)</f>
        <v>1</v>
      </c>
      <c r="I178" s="6">
        <f t="shared" ca="1" si="21"/>
        <v>25</v>
      </c>
      <c r="J178" s="6">
        <f t="shared" ca="1" si="22"/>
        <v>0.86160930597068353</v>
      </c>
      <c r="K178" s="6">
        <f t="shared" ca="1" si="23"/>
        <v>4</v>
      </c>
      <c r="L178" s="6">
        <f t="shared" ca="1" si="24"/>
        <v>21</v>
      </c>
      <c r="M178" s="6">
        <f t="shared" ca="1" si="25"/>
        <v>0</v>
      </c>
      <c r="N178" s="6">
        <f ca="1">L178+(SUM($O$5:O177)-SUMIF($H$5:H178,"&gt;0"))*$D$1</f>
        <v>21</v>
      </c>
      <c r="O178" s="6">
        <f ca="1">IF(AND(N178&lt;$G$1,SUM($O$5:O177)=SUMIF($H$5:H178,"&gt;0")),1,0)</f>
        <v>0</v>
      </c>
      <c r="P178" s="6" t="str">
        <f t="shared" ca="1" si="26"/>
        <v>-</v>
      </c>
      <c r="Q178" s="6" t="str">
        <f t="shared" ca="1" si="27"/>
        <v>-</v>
      </c>
      <c r="R178" s="6" t="str">
        <f t="shared" ca="1" si="20"/>
        <v>-</v>
      </c>
    </row>
    <row r="179" spans="7:18" x14ac:dyDescent="0.4">
      <c r="G179" s="6">
        <v>175</v>
      </c>
      <c r="H179" s="6">
        <f ca="1">IF(ISNUMBER(VLOOKUP(G179-1,$R$5:R178,1,0)),1,0)</f>
        <v>0</v>
      </c>
      <c r="I179" s="6">
        <f t="shared" ca="1" si="21"/>
        <v>21</v>
      </c>
      <c r="J179" s="6">
        <f t="shared" ca="1" si="22"/>
        <v>0.95173414339512064</v>
      </c>
      <c r="K179" s="6">
        <f t="shared" ca="1" si="23"/>
        <v>5</v>
      </c>
      <c r="L179" s="6">
        <f t="shared" ca="1" si="24"/>
        <v>16</v>
      </c>
      <c r="M179" s="6">
        <f t="shared" ca="1" si="25"/>
        <v>0</v>
      </c>
      <c r="N179" s="6">
        <f ca="1">L179+(SUM($O$5:O178)-SUMIF($H$5:H179,"&gt;0"))*$D$1</f>
        <v>16</v>
      </c>
      <c r="O179" s="6">
        <f ca="1">IF(AND(N179&lt;$G$1,SUM($O$5:O178)=SUMIF($H$5:H179,"&gt;0")),1,0)</f>
        <v>0</v>
      </c>
      <c r="P179" s="6" t="str">
        <f t="shared" ca="1" si="26"/>
        <v>-</v>
      </c>
      <c r="Q179" s="6" t="str">
        <f t="shared" ca="1" si="27"/>
        <v>-</v>
      </c>
      <c r="R179" s="6" t="str">
        <f t="shared" ca="1" si="20"/>
        <v>-</v>
      </c>
    </row>
    <row r="180" spans="7:18" x14ac:dyDescent="0.4">
      <c r="G180" s="6">
        <v>176</v>
      </c>
      <c r="H180" s="6">
        <f ca="1">IF(ISNUMBER(VLOOKUP(G180-1,$R$5:R179,1,0)),1,0)</f>
        <v>0</v>
      </c>
      <c r="I180" s="6">
        <f t="shared" ca="1" si="21"/>
        <v>16</v>
      </c>
      <c r="J180" s="6">
        <f t="shared" ca="1" si="22"/>
        <v>0.16539913917432014</v>
      </c>
      <c r="K180" s="6">
        <f t="shared" ca="1" si="23"/>
        <v>2</v>
      </c>
      <c r="L180" s="6">
        <f t="shared" ca="1" si="24"/>
        <v>14</v>
      </c>
      <c r="M180" s="6">
        <f t="shared" ca="1" si="25"/>
        <v>0</v>
      </c>
      <c r="N180" s="6">
        <f ca="1">L180+(SUM($O$5:O179)-SUMIF($H$5:H180,"&gt;0"))*$D$1</f>
        <v>14</v>
      </c>
      <c r="O180" s="6">
        <f ca="1">IF(AND(N180&lt;$G$1,SUM($O$5:O179)=SUMIF($H$5:H180,"&gt;0")),1,0)</f>
        <v>0</v>
      </c>
      <c r="P180" s="6" t="str">
        <f t="shared" ca="1" si="26"/>
        <v>-</v>
      </c>
      <c r="Q180" s="6" t="str">
        <f t="shared" ca="1" si="27"/>
        <v>-</v>
      </c>
      <c r="R180" s="6" t="str">
        <f t="shared" ca="1" si="20"/>
        <v>-</v>
      </c>
    </row>
    <row r="181" spans="7:18" x14ac:dyDescent="0.4">
      <c r="G181" s="6">
        <v>177</v>
      </c>
      <c r="H181" s="6">
        <f ca="1">IF(ISNUMBER(VLOOKUP(G181-1,$R$5:R180,1,0)),1,0)</f>
        <v>0</v>
      </c>
      <c r="I181" s="6">
        <f t="shared" ca="1" si="21"/>
        <v>14</v>
      </c>
      <c r="J181" s="6">
        <f t="shared" ca="1" si="22"/>
        <v>0.99950398991568412</v>
      </c>
      <c r="K181" s="6">
        <f t="shared" ca="1" si="23"/>
        <v>5</v>
      </c>
      <c r="L181" s="6">
        <f t="shared" ca="1" si="24"/>
        <v>9</v>
      </c>
      <c r="M181" s="6">
        <f t="shared" ca="1" si="25"/>
        <v>0</v>
      </c>
      <c r="N181" s="6">
        <f ca="1">L181+(SUM($O$5:O180)-SUMIF($H$5:H181,"&gt;0"))*$D$1</f>
        <v>9</v>
      </c>
      <c r="O181" s="6">
        <f ca="1">IF(AND(N181&lt;$G$1,SUM($O$5:O180)=SUMIF($H$5:H181,"&gt;0")),1,0)</f>
        <v>1</v>
      </c>
      <c r="P181" s="6">
        <f t="shared" ca="1" si="26"/>
        <v>0.54858813127624306</v>
      </c>
      <c r="Q181" s="6">
        <f t="shared" ca="1" si="27"/>
        <v>2</v>
      </c>
      <c r="R181" s="6">
        <f t="shared" ca="1" si="20"/>
        <v>179</v>
      </c>
    </row>
    <row r="182" spans="7:18" x14ac:dyDescent="0.4">
      <c r="G182" s="6">
        <v>178</v>
      </c>
      <c r="H182" s="6">
        <f ca="1">IF(ISNUMBER(VLOOKUP(G182-1,$R$5:R181,1,0)),1,0)</f>
        <v>0</v>
      </c>
      <c r="I182" s="6">
        <f t="shared" ca="1" si="21"/>
        <v>9</v>
      </c>
      <c r="J182" s="6">
        <f t="shared" ca="1" si="22"/>
        <v>0.55171676057292773</v>
      </c>
      <c r="K182" s="6">
        <f t="shared" ca="1" si="23"/>
        <v>3</v>
      </c>
      <c r="L182" s="6">
        <f t="shared" ca="1" si="24"/>
        <v>6</v>
      </c>
      <c r="M182" s="6">
        <f t="shared" ca="1" si="25"/>
        <v>0</v>
      </c>
      <c r="N182" s="6">
        <f ca="1">L182+(SUM($O$5:O181)-SUMIF($H$5:H182,"&gt;0"))*$D$1</f>
        <v>26</v>
      </c>
      <c r="O182" s="6">
        <f ca="1">IF(AND(N182&lt;$G$1,SUM($O$5:O181)=SUMIF($H$5:H182,"&gt;0")),1,0)</f>
        <v>0</v>
      </c>
      <c r="P182" s="6" t="str">
        <f t="shared" ca="1" si="26"/>
        <v>-</v>
      </c>
      <c r="Q182" s="6" t="str">
        <f t="shared" ca="1" si="27"/>
        <v>-</v>
      </c>
      <c r="R182" s="6" t="str">
        <f t="shared" ca="1" si="20"/>
        <v>-</v>
      </c>
    </row>
    <row r="183" spans="7:18" x14ac:dyDescent="0.4">
      <c r="G183" s="6">
        <v>179</v>
      </c>
      <c r="H183" s="6">
        <f ca="1">IF(ISNUMBER(VLOOKUP(G183-1,$R$5:R182,1,0)),1,0)</f>
        <v>0</v>
      </c>
      <c r="I183" s="6">
        <f t="shared" ca="1" si="21"/>
        <v>6</v>
      </c>
      <c r="J183" s="6">
        <f t="shared" ca="1" si="22"/>
        <v>0.11500295326721954</v>
      </c>
      <c r="K183" s="6">
        <f t="shared" ca="1" si="23"/>
        <v>1</v>
      </c>
      <c r="L183" s="6">
        <f t="shared" ca="1" si="24"/>
        <v>5</v>
      </c>
      <c r="M183" s="6">
        <f t="shared" ca="1" si="25"/>
        <v>0</v>
      </c>
      <c r="N183" s="6">
        <f ca="1">L183+(SUM($O$5:O182)-SUMIF($H$5:H183,"&gt;0"))*$D$1</f>
        <v>25</v>
      </c>
      <c r="O183" s="6">
        <f ca="1">IF(AND(N183&lt;$G$1,SUM($O$5:O182)=SUMIF($H$5:H183,"&gt;0")),1,0)</f>
        <v>0</v>
      </c>
      <c r="P183" s="6" t="str">
        <f t="shared" ca="1" si="26"/>
        <v>-</v>
      </c>
      <c r="Q183" s="6" t="str">
        <f t="shared" ca="1" si="27"/>
        <v>-</v>
      </c>
      <c r="R183" s="6" t="str">
        <f t="shared" ca="1" si="20"/>
        <v>-</v>
      </c>
    </row>
    <row r="184" spans="7:18" x14ac:dyDescent="0.4">
      <c r="G184" s="6">
        <v>180</v>
      </c>
      <c r="H184" s="6">
        <f ca="1">IF(ISNUMBER(VLOOKUP(G184-1,$R$5:R183,1,0)),1,0)</f>
        <v>1</v>
      </c>
      <c r="I184" s="6">
        <f t="shared" ca="1" si="21"/>
        <v>25</v>
      </c>
      <c r="J184" s="6">
        <f t="shared" ca="1" si="22"/>
        <v>0.9121033267252141</v>
      </c>
      <c r="K184" s="6">
        <f t="shared" ca="1" si="23"/>
        <v>5</v>
      </c>
      <c r="L184" s="6">
        <f t="shared" ca="1" si="24"/>
        <v>20</v>
      </c>
      <c r="M184" s="6">
        <f t="shared" ca="1" si="25"/>
        <v>0</v>
      </c>
      <c r="N184" s="6">
        <f ca="1">L184+(SUM($O$5:O183)-SUMIF($H$5:H184,"&gt;0"))*$D$1</f>
        <v>20</v>
      </c>
      <c r="O184" s="6">
        <f ca="1">IF(AND(N184&lt;$G$1,SUM($O$5:O183)=SUMIF($H$5:H184,"&gt;0")),1,0)</f>
        <v>0</v>
      </c>
      <c r="P184" s="6" t="str">
        <f t="shared" ca="1" si="26"/>
        <v>-</v>
      </c>
      <c r="Q184" s="6" t="str">
        <f t="shared" ca="1" si="27"/>
        <v>-</v>
      </c>
      <c r="R184" s="6" t="str">
        <f t="shared" ca="1" si="20"/>
        <v>-</v>
      </c>
    </row>
    <row r="185" spans="7:18" x14ac:dyDescent="0.4">
      <c r="G185" s="6">
        <v>181</v>
      </c>
      <c r="H185" s="6">
        <f ca="1">IF(ISNUMBER(VLOOKUP(G185-1,$R$5:R184,1,0)),1,0)</f>
        <v>0</v>
      </c>
      <c r="I185" s="6">
        <f t="shared" ca="1" si="21"/>
        <v>20</v>
      </c>
      <c r="J185" s="6">
        <f t="shared" ca="1" si="22"/>
        <v>0.72226293609589143</v>
      </c>
      <c r="K185" s="6">
        <f t="shared" ca="1" si="23"/>
        <v>3</v>
      </c>
      <c r="L185" s="6">
        <f t="shared" ca="1" si="24"/>
        <v>17</v>
      </c>
      <c r="M185" s="6">
        <f t="shared" ca="1" si="25"/>
        <v>0</v>
      </c>
      <c r="N185" s="6">
        <f ca="1">L185+(SUM($O$5:O184)-SUMIF($H$5:H185,"&gt;0"))*$D$1</f>
        <v>17</v>
      </c>
      <c r="O185" s="6">
        <f ca="1">IF(AND(N185&lt;$G$1,SUM($O$5:O184)=SUMIF($H$5:H185,"&gt;0")),1,0)</f>
        <v>0</v>
      </c>
      <c r="P185" s="6" t="str">
        <f t="shared" ca="1" si="26"/>
        <v>-</v>
      </c>
      <c r="Q185" s="6" t="str">
        <f t="shared" ca="1" si="27"/>
        <v>-</v>
      </c>
      <c r="R185" s="6" t="str">
        <f t="shared" ca="1" si="20"/>
        <v>-</v>
      </c>
    </row>
    <row r="186" spans="7:18" x14ac:dyDescent="0.4">
      <c r="G186" s="6">
        <v>182</v>
      </c>
      <c r="H186" s="6">
        <f ca="1">IF(ISNUMBER(VLOOKUP(G186-1,$R$5:R185,1,0)),1,0)</f>
        <v>0</v>
      </c>
      <c r="I186" s="6">
        <f t="shared" ca="1" si="21"/>
        <v>17</v>
      </c>
      <c r="J186" s="6">
        <f t="shared" ca="1" si="22"/>
        <v>0.77099894083046205</v>
      </c>
      <c r="K186" s="6">
        <f t="shared" ca="1" si="23"/>
        <v>4</v>
      </c>
      <c r="L186" s="6">
        <f t="shared" ca="1" si="24"/>
        <v>13</v>
      </c>
      <c r="M186" s="6">
        <f t="shared" ca="1" si="25"/>
        <v>0</v>
      </c>
      <c r="N186" s="6">
        <f ca="1">L186+(SUM($O$5:O185)-SUMIF($H$5:H186,"&gt;0"))*$D$1</f>
        <v>13</v>
      </c>
      <c r="O186" s="6">
        <f ca="1">IF(AND(N186&lt;$G$1,SUM($O$5:O185)=SUMIF($H$5:H186,"&gt;0")),1,0)</f>
        <v>0</v>
      </c>
      <c r="P186" s="6" t="str">
        <f t="shared" ca="1" si="26"/>
        <v>-</v>
      </c>
      <c r="Q186" s="6" t="str">
        <f t="shared" ca="1" si="27"/>
        <v>-</v>
      </c>
      <c r="R186" s="6" t="str">
        <f t="shared" ca="1" si="20"/>
        <v>-</v>
      </c>
    </row>
    <row r="187" spans="7:18" x14ac:dyDescent="0.4">
      <c r="G187" s="6">
        <v>183</v>
      </c>
      <c r="H187" s="6">
        <f ca="1">IF(ISNUMBER(VLOOKUP(G187-1,$R$5:R186,1,0)),1,0)</f>
        <v>0</v>
      </c>
      <c r="I187" s="6">
        <f t="shared" ca="1" si="21"/>
        <v>13</v>
      </c>
      <c r="J187" s="6">
        <f t="shared" ca="1" si="22"/>
        <v>0.28061204011271645</v>
      </c>
      <c r="K187" s="6">
        <f t="shared" ca="1" si="23"/>
        <v>2</v>
      </c>
      <c r="L187" s="6">
        <f t="shared" ca="1" si="24"/>
        <v>11</v>
      </c>
      <c r="M187" s="6">
        <f t="shared" ca="1" si="25"/>
        <v>0</v>
      </c>
      <c r="N187" s="6">
        <f ca="1">L187+(SUM($O$5:O186)-SUMIF($H$5:H187,"&gt;0"))*$D$1</f>
        <v>11</v>
      </c>
      <c r="O187" s="6">
        <f ca="1">IF(AND(N187&lt;$G$1,SUM($O$5:O186)=SUMIF($H$5:H187,"&gt;0")),1,0)</f>
        <v>0</v>
      </c>
      <c r="P187" s="6" t="str">
        <f t="shared" ca="1" si="26"/>
        <v>-</v>
      </c>
      <c r="Q187" s="6" t="str">
        <f t="shared" ca="1" si="27"/>
        <v>-</v>
      </c>
      <c r="R187" s="6" t="str">
        <f t="shared" ca="1" si="20"/>
        <v>-</v>
      </c>
    </row>
    <row r="188" spans="7:18" x14ac:dyDescent="0.4">
      <c r="G188" s="6">
        <v>184</v>
      </c>
      <c r="H188" s="6">
        <f ca="1">IF(ISNUMBER(VLOOKUP(G188-1,$R$5:R187,1,0)),1,0)</f>
        <v>0</v>
      </c>
      <c r="I188" s="6">
        <f t="shared" ca="1" si="21"/>
        <v>11</v>
      </c>
      <c r="J188" s="6">
        <f t="shared" ca="1" si="22"/>
        <v>0.92234716509083969</v>
      </c>
      <c r="K188" s="6">
        <f t="shared" ca="1" si="23"/>
        <v>5</v>
      </c>
      <c r="L188" s="6">
        <f t="shared" ca="1" si="24"/>
        <v>6</v>
      </c>
      <c r="M188" s="6">
        <f t="shared" ca="1" si="25"/>
        <v>0</v>
      </c>
      <c r="N188" s="6">
        <f ca="1">L188+(SUM($O$5:O187)-SUMIF($H$5:H188,"&gt;0"))*$D$1</f>
        <v>6</v>
      </c>
      <c r="O188" s="6">
        <f ca="1">IF(AND(N188&lt;$G$1,SUM($O$5:O187)=SUMIF($H$5:H188,"&gt;0")),1,0)</f>
        <v>1</v>
      </c>
      <c r="P188" s="6">
        <f t="shared" ca="1" si="26"/>
        <v>0.52883171418846209</v>
      </c>
      <c r="Q188" s="6">
        <f t="shared" ca="1" si="27"/>
        <v>2</v>
      </c>
      <c r="R188" s="6">
        <f t="shared" ca="1" si="20"/>
        <v>186</v>
      </c>
    </row>
    <row r="189" spans="7:18" x14ac:dyDescent="0.4">
      <c r="G189" s="6">
        <v>185</v>
      </c>
      <c r="H189" s="6">
        <f ca="1">IF(ISNUMBER(VLOOKUP(G189-1,$R$5:R188,1,0)),1,0)</f>
        <v>0</v>
      </c>
      <c r="I189" s="6">
        <f t="shared" ca="1" si="21"/>
        <v>6</v>
      </c>
      <c r="J189" s="6">
        <f t="shared" ca="1" si="22"/>
        <v>0.51270280316327999</v>
      </c>
      <c r="K189" s="6">
        <f t="shared" ca="1" si="23"/>
        <v>3</v>
      </c>
      <c r="L189" s="6">
        <f t="shared" ca="1" si="24"/>
        <v>3</v>
      </c>
      <c r="M189" s="6">
        <f t="shared" ca="1" si="25"/>
        <v>0</v>
      </c>
      <c r="N189" s="6">
        <f ca="1">L189+(SUM($O$5:O188)-SUMIF($H$5:H189,"&gt;0"))*$D$1</f>
        <v>23</v>
      </c>
      <c r="O189" s="6">
        <f ca="1">IF(AND(N189&lt;$G$1,SUM($O$5:O188)=SUMIF($H$5:H189,"&gt;0")),1,0)</f>
        <v>0</v>
      </c>
      <c r="P189" s="6" t="str">
        <f t="shared" ca="1" si="26"/>
        <v>-</v>
      </c>
      <c r="Q189" s="6" t="str">
        <f t="shared" ca="1" si="27"/>
        <v>-</v>
      </c>
      <c r="R189" s="6" t="str">
        <f t="shared" ca="1" si="20"/>
        <v>-</v>
      </c>
    </row>
    <row r="190" spans="7:18" x14ac:dyDescent="0.4">
      <c r="G190" s="6">
        <v>186</v>
      </c>
      <c r="H190" s="6">
        <f ca="1">IF(ISNUMBER(VLOOKUP(G190-1,$R$5:R189,1,0)),1,0)</f>
        <v>0</v>
      </c>
      <c r="I190" s="6">
        <f t="shared" ca="1" si="21"/>
        <v>3</v>
      </c>
      <c r="J190" s="6">
        <f t="shared" ca="1" si="22"/>
        <v>0.7984151316572522</v>
      </c>
      <c r="K190" s="6">
        <f t="shared" ca="1" si="23"/>
        <v>4</v>
      </c>
      <c r="L190" s="6">
        <f t="shared" ca="1" si="24"/>
        <v>0</v>
      </c>
      <c r="M190" s="6">
        <f t="shared" ca="1" si="25"/>
        <v>1</v>
      </c>
      <c r="N190" s="6">
        <f ca="1">L190+(SUM($O$5:O189)-SUMIF($H$5:H190,"&gt;0"))*$D$1</f>
        <v>20</v>
      </c>
      <c r="O190" s="6">
        <f ca="1">IF(AND(N190&lt;$G$1,SUM($O$5:O189)=SUMIF($H$5:H190,"&gt;0")),1,0)</f>
        <v>0</v>
      </c>
      <c r="P190" s="6" t="str">
        <f t="shared" ca="1" si="26"/>
        <v>-</v>
      </c>
      <c r="Q190" s="6" t="str">
        <f t="shared" ca="1" si="27"/>
        <v>-</v>
      </c>
      <c r="R190" s="6" t="str">
        <f t="shared" ca="1" si="20"/>
        <v>-</v>
      </c>
    </row>
    <row r="191" spans="7:18" x14ac:dyDescent="0.4">
      <c r="G191" s="6">
        <v>187</v>
      </c>
      <c r="H191" s="6">
        <f ca="1">IF(ISNUMBER(VLOOKUP(G191-1,$R$5:R190,1,0)),1,0)</f>
        <v>1</v>
      </c>
      <c r="I191" s="6">
        <f t="shared" ca="1" si="21"/>
        <v>20</v>
      </c>
      <c r="J191" s="6">
        <f t="shared" ca="1" si="22"/>
        <v>0.97432939018558939</v>
      </c>
      <c r="K191" s="6">
        <f t="shared" ca="1" si="23"/>
        <v>5</v>
      </c>
      <c r="L191" s="6">
        <f t="shared" ca="1" si="24"/>
        <v>15</v>
      </c>
      <c r="M191" s="6">
        <f t="shared" ca="1" si="25"/>
        <v>0</v>
      </c>
      <c r="N191" s="6">
        <f ca="1">L191+(SUM($O$5:O190)-SUMIF($H$5:H191,"&gt;0"))*$D$1</f>
        <v>15</v>
      </c>
      <c r="O191" s="6">
        <f ca="1">IF(AND(N191&lt;$G$1,SUM($O$5:O190)=SUMIF($H$5:H191,"&gt;0")),1,0)</f>
        <v>0</v>
      </c>
      <c r="P191" s="6" t="str">
        <f t="shared" ca="1" si="26"/>
        <v>-</v>
      </c>
      <c r="Q191" s="6" t="str">
        <f t="shared" ca="1" si="27"/>
        <v>-</v>
      </c>
      <c r="R191" s="6" t="str">
        <f t="shared" ca="1" si="20"/>
        <v>-</v>
      </c>
    </row>
    <row r="192" spans="7:18" x14ac:dyDescent="0.4">
      <c r="G192" s="6">
        <v>188</v>
      </c>
      <c r="H192" s="6">
        <f ca="1">IF(ISNUMBER(VLOOKUP(G192-1,$R$5:R191,1,0)),1,0)</f>
        <v>0</v>
      </c>
      <c r="I192" s="6">
        <f t="shared" ca="1" si="21"/>
        <v>15</v>
      </c>
      <c r="J192" s="6">
        <f t="shared" ca="1" si="22"/>
        <v>0.89988774077789668</v>
      </c>
      <c r="K192" s="6">
        <f t="shared" ca="1" si="23"/>
        <v>4</v>
      </c>
      <c r="L192" s="6">
        <f t="shared" ca="1" si="24"/>
        <v>11</v>
      </c>
      <c r="M192" s="6">
        <f t="shared" ca="1" si="25"/>
        <v>0</v>
      </c>
      <c r="N192" s="6">
        <f ca="1">L192+(SUM($O$5:O191)-SUMIF($H$5:H192,"&gt;0"))*$D$1</f>
        <v>11</v>
      </c>
      <c r="O192" s="6">
        <f ca="1">IF(AND(N192&lt;$G$1,SUM($O$5:O191)=SUMIF($H$5:H192,"&gt;0")),1,0)</f>
        <v>0</v>
      </c>
      <c r="P192" s="6" t="str">
        <f t="shared" ca="1" si="26"/>
        <v>-</v>
      </c>
      <c r="Q192" s="6" t="str">
        <f t="shared" ca="1" si="27"/>
        <v>-</v>
      </c>
      <c r="R192" s="6" t="str">
        <f t="shared" ca="1" si="20"/>
        <v>-</v>
      </c>
    </row>
    <row r="193" spans="7:18" x14ac:dyDescent="0.4">
      <c r="G193" s="6">
        <v>189</v>
      </c>
      <c r="H193" s="6">
        <f ca="1">IF(ISNUMBER(VLOOKUP(G193-1,$R$5:R192,1,0)),1,0)</f>
        <v>0</v>
      </c>
      <c r="I193" s="6">
        <f t="shared" ca="1" si="21"/>
        <v>11</v>
      </c>
      <c r="J193" s="6">
        <f t="shared" ca="1" si="22"/>
        <v>0.52998915670804425</v>
      </c>
      <c r="K193" s="6">
        <f t="shared" ca="1" si="23"/>
        <v>3</v>
      </c>
      <c r="L193" s="6">
        <f t="shared" ca="1" si="24"/>
        <v>8</v>
      </c>
      <c r="M193" s="6">
        <f t="shared" ca="1" si="25"/>
        <v>0</v>
      </c>
      <c r="N193" s="6">
        <f ca="1">L193+(SUM($O$5:O192)-SUMIF($H$5:H193,"&gt;0"))*$D$1</f>
        <v>8</v>
      </c>
      <c r="O193" s="6">
        <f ca="1">IF(AND(N193&lt;$G$1,SUM($O$5:O192)=SUMIF($H$5:H193,"&gt;0")),1,0)</f>
        <v>1</v>
      </c>
      <c r="P193" s="6">
        <f t="shared" ca="1" si="26"/>
        <v>0.64777535734673486</v>
      </c>
      <c r="Q193" s="6">
        <f t="shared" ca="1" si="27"/>
        <v>2</v>
      </c>
      <c r="R193" s="6">
        <f t="shared" ca="1" si="20"/>
        <v>191</v>
      </c>
    </row>
    <row r="194" spans="7:18" x14ac:dyDescent="0.4">
      <c r="G194" s="6">
        <v>190</v>
      </c>
      <c r="H194" s="6">
        <f ca="1">IF(ISNUMBER(VLOOKUP(G194-1,$R$5:R193,1,0)),1,0)</f>
        <v>0</v>
      </c>
      <c r="I194" s="6">
        <f t="shared" ca="1" si="21"/>
        <v>8</v>
      </c>
      <c r="J194" s="6">
        <f t="shared" ca="1" si="22"/>
        <v>0.13632293681009633</v>
      </c>
      <c r="K194" s="6">
        <f t="shared" ca="1" si="23"/>
        <v>1</v>
      </c>
      <c r="L194" s="6">
        <f t="shared" ca="1" si="24"/>
        <v>7</v>
      </c>
      <c r="M194" s="6">
        <f t="shared" ca="1" si="25"/>
        <v>0</v>
      </c>
      <c r="N194" s="6">
        <f ca="1">L194+(SUM($O$5:O193)-SUMIF($H$5:H194,"&gt;0"))*$D$1</f>
        <v>27</v>
      </c>
      <c r="O194" s="6">
        <f ca="1">IF(AND(N194&lt;$G$1,SUM($O$5:O193)=SUMIF($H$5:H194,"&gt;0")),1,0)</f>
        <v>0</v>
      </c>
      <c r="P194" s="6" t="str">
        <f t="shared" ca="1" si="26"/>
        <v>-</v>
      </c>
      <c r="Q194" s="6" t="str">
        <f t="shared" ca="1" si="27"/>
        <v>-</v>
      </c>
      <c r="R194" s="6" t="str">
        <f t="shared" ca="1" si="20"/>
        <v>-</v>
      </c>
    </row>
    <row r="195" spans="7:18" x14ac:dyDescent="0.4">
      <c r="G195" s="6">
        <v>191</v>
      </c>
      <c r="H195" s="6">
        <f ca="1">IF(ISNUMBER(VLOOKUP(G195-1,$R$5:R194,1,0)),1,0)</f>
        <v>0</v>
      </c>
      <c r="I195" s="6">
        <f t="shared" ca="1" si="21"/>
        <v>7</v>
      </c>
      <c r="J195" s="6">
        <f t="shared" ca="1" si="22"/>
        <v>0.62407824222556862</v>
      </c>
      <c r="K195" s="6">
        <f t="shared" ca="1" si="23"/>
        <v>3</v>
      </c>
      <c r="L195" s="6">
        <f t="shared" ca="1" si="24"/>
        <v>4</v>
      </c>
      <c r="M195" s="6">
        <f t="shared" ca="1" si="25"/>
        <v>0</v>
      </c>
      <c r="N195" s="6">
        <f ca="1">L195+(SUM($O$5:O194)-SUMIF($H$5:H195,"&gt;0"))*$D$1</f>
        <v>24</v>
      </c>
      <c r="O195" s="6">
        <f ca="1">IF(AND(N195&lt;$G$1,SUM($O$5:O194)=SUMIF($H$5:H195,"&gt;0")),1,0)</f>
        <v>0</v>
      </c>
      <c r="P195" s="6" t="str">
        <f t="shared" ca="1" si="26"/>
        <v>-</v>
      </c>
      <c r="Q195" s="6" t="str">
        <f t="shared" ca="1" si="27"/>
        <v>-</v>
      </c>
      <c r="R195" s="6" t="str">
        <f t="shared" ca="1" si="20"/>
        <v>-</v>
      </c>
    </row>
    <row r="196" spans="7:18" x14ac:dyDescent="0.4">
      <c r="G196" s="6">
        <v>192</v>
      </c>
      <c r="H196" s="6">
        <f ca="1">IF(ISNUMBER(VLOOKUP(G196-1,$R$5:R195,1,0)),1,0)</f>
        <v>1</v>
      </c>
      <c r="I196" s="6">
        <f t="shared" ca="1" si="21"/>
        <v>24</v>
      </c>
      <c r="J196" s="6">
        <f t="shared" ca="1" si="22"/>
        <v>0.12394514769444898</v>
      </c>
      <c r="K196" s="6">
        <f t="shared" ca="1" si="23"/>
        <v>1</v>
      </c>
      <c r="L196" s="6">
        <f t="shared" ca="1" si="24"/>
        <v>23</v>
      </c>
      <c r="M196" s="6">
        <f t="shared" ca="1" si="25"/>
        <v>0</v>
      </c>
      <c r="N196" s="6">
        <f ca="1">L196+(SUM($O$5:O195)-SUMIF($H$5:H196,"&gt;0"))*$D$1</f>
        <v>23</v>
      </c>
      <c r="O196" s="6">
        <f ca="1">IF(AND(N196&lt;$G$1,SUM($O$5:O195)=SUMIF($H$5:H196,"&gt;0")),1,0)</f>
        <v>0</v>
      </c>
      <c r="P196" s="6" t="str">
        <f t="shared" ca="1" si="26"/>
        <v>-</v>
      </c>
      <c r="Q196" s="6" t="str">
        <f t="shared" ca="1" si="27"/>
        <v>-</v>
      </c>
      <c r="R196" s="6" t="str">
        <f t="shared" ca="1" si="20"/>
        <v>-</v>
      </c>
    </row>
    <row r="197" spans="7:18" x14ac:dyDescent="0.4">
      <c r="G197" s="6">
        <v>193</v>
      </c>
      <c r="H197" s="6">
        <f ca="1">IF(ISNUMBER(VLOOKUP(G197-1,$R$5:R196,1,0)),1,0)</f>
        <v>0</v>
      </c>
      <c r="I197" s="6">
        <f t="shared" ca="1" si="21"/>
        <v>23</v>
      </c>
      <c r="J197" s="6">
        <f t="shared" ca="1" si="22"/>
        <v>0.44238472085787373</v>
      </c>
      <c r="K197" s="6">
        <f t="shared" ca="1" si="23"/>
        <v>3</v>
      </c>
      <c r="L197" s="6">
        <f t="shared" ca="1" si="24"/>
        <v>20</v>
      </c>
      <c r="M197" s="6">
        <f t="shared" ca="1" si="25"/>
        <v>0</v>
      </c>
      <c r="N197" s="6">
        <f ca="1">L197+(SUM($O$5:O196)-SUMIF($H$5:H197,"&gt;0"))*$D$1</f>
        <v>20</v>
      </c>
      <c r="O197" s="6">
        <f ca="1">IF(AND(N197&lt;$G$1,SUM($O$5:O196)=SUMIF($H$5:H197,"&gt;0")),1,0)</f>
        <v>0</v>
      </c>
      <c r="P197" s="6" t="str">
        <f t="shared" ca="1" si="26"/>
        <v>-</v>
      </c>
      <c r="Q197" s="6" t="str">
        <f t="shared" ca="1" si="27"/>
        <v>-</v>
      </c>
      <c r="R197" s="6" t="str">
        <f t="shared" ca="1" si="20"/>
        <v>-</v>
      </c>
    </row>
    <row r="198" spans="7:18" x14ac:dyDescent="0.4">
      <c r="G198" s="6">
        <v>194</v>
      </c>
      <c r="H198" s="6">
        <f ca="1">IF(ISNUMBER(VLOOKUP(G198-1,$R$5:R197,1,0)),1,0)</f>
        <v>0</v>
      </c>
      <c r="I198" s="6">
        <f t="shared" ca="1" si="21"/>
        <v>20</v>
      </c>
      <c r="J198" s="6">
        <f t="shared" ca="1" si="22"/>
        <v>0.96044264855819339</v>
      </c>
      <c r="K198" s="6">
        <f t="shared" ca="1" si="23"/>
        <v>5</v>
      </c>
      <c r="L198" s="6">
        <f t="shared" ca="1" si="24"/>
        <v>15</v>
      </c>
      <c r="M198" s="6">
        <f t="shared" ca="1" si="25"/>
        <v>0</v>
      </c>
      <c r="N198" s="6">
        <f ca="1">L198+(SUM($O$5:O197)-SUMIF($H$5:H198,"&gt;0"))*$D$1</f>
        <v>15</v>
      </c>
      <c r="O198" s="6">
        <f ca="1">IF(AND(N198&lt;$G$1,SUM($O$5:O197)=SUMIF($H$5:H198,"&gt;0")),1,0)</f>
        <v>0</v>
      </c>
      <c r="P198" s="6" t="str">
        <f t="shared" ca="1" si="26"/>
        <v>-</v>
      </c>
      <c r="Q198" s="6" t="str">
        <f t="shared" ca="1" si="27"/>
        <v>-</v>
      </c>
      <c r="R198" s="6" t="str">
        <f t="shared" ref="R198:R204" ca="1" si="28">IF(ISNUMBER(Q198),Q198+G198,Q198)</f>
        <v>-</v>
      </c>
    </row>
    <row r="199" spans="7:18" x14ac:dyDescent="0.4">
      <c r="G199" s="6">
        <v>195</v>
      </c>
      <c r="H199" s="6">
        <f ca="1">IF(ISNUMBER(VLOOKUP(G199-1,$R$5:R198,1,0)),1,0)</f>
        <v>0</v>
      </c>
      <c r="I199" s="6">
        <f t="shared" ref="I199:I204" ca="1" si="29">L198+H199*$D$1</f>
        <v>15</v>
      </c>
      <c r="J199" s="6">
        <f t="shared" ref="J199:J204" ca="1" si="30">RAND()</f>
        <v>0.63309491577574628</v>
      </c>
      <c r="K199" s="6">
        <f t="shared" ref="K199:K204" ca="1" si="31">VLOOKUP(J199,$D$5:$E$10,2)</f>
        <v>3</v>
      </c>
      <c r="L199" s="6">
        <f t="shared" ref="L199:L204" ca="1" si="32">MAX(0,I199-K199)</f>
        <v>12</v>
      </c>
      <c r="M199" s="6">
        <f t="shared" ref="M199:M204" ca="1" si="33">MAX(0,K199-I199)</f>
        <v>0</v>
      </c>
      <c r="N199" s="6">
        <f ca="1">L199+(SUM($O$5:O198)-SUMIF($H$5:H199,"&gt;0"))*$D$1</f>
        <v>12</v>
      </c>
      <c r="O199" s="6">
        <f ca="1">IF(AND(N199&lt;$G$1,SUM($O$5:O198)=SUMIF($H$5:H199,"&gt;0")),1,0)</f>
        <v>0</v>
      </c>
      <c r="P199" s="6" t="str">
        <f t="shared" ref="P199:P204" ca="1" si="34">IF(O199=1,RAND(),"-")</f>
        <v>-</v>
      </c>
      <c r="Q199" s="6" t="str">
        <f t="shared" ca="1" si="27"/>
        <v>-</v>
      </c>
      <c r="R199" s="6" t="str">
        <f t="shared" ca="1" si="28"/>
        <v>-</v>
      </c>
    </row>
    <row r="200" spans="7:18" x14ac:dyDescent="0.4">
      <c r="G200" s="6">
        <v>196</v>
      </c>
      <c r="H200" s="6">
        <f ca="1">IF(ISNUMBER(VLOOKUP(G200-1,$R$5:R199,1,0)),1,0)</f>
        <v>0</v>
      </c>
      <c r="I200" s="6">
        <f t="shared" ca="1" si="29"/>
        <v>12</v>
      </c>
      <c r="J200" s="6">
        <f t="shared" ca="1" si="30"/>
        <v>0.5256066681422229</v>
      </c>
      <c r="K200" s="6">
        <f t="shared" ca="1" si="31"/>
        <v>3</v>
      </c>
      <c r="L200" s="6">
        <f t="shared" ca="1" si="32"/>
        <v>9</v>
      </c>
      <c r="M200" s="6">
        <f t="shared" ca="1" si="33"/>
        <v>0</v>
      </c>
      <c r="N200" s="6">
        <f ca="1">L200+(SUM($O$5:O199)-SUMIF($H$5:H200,"&gt;0"))*$D$1</f>
        <v>9</v>
      </c>
      <c r="O200" s="6">
        <f ca="1">IF(AND(N200&lt;$G$1,SUM($O$5:O199)=SUMIF($H$5:H200,"&gt;0")),1,0)</f>
        <v>1</v>
      </c>
      <c r="P200" s="6">
        <f t="shared" ca="1" si="34"/>
        <v>0.3454510481661851</v>
      </c>
      <c r="Q200" s="6">
        <f t="shared" ref="Q200:Q204" ca="1" si="35">IF(O200=0,"-",VLOOKUP(P200,$D$13:$E$15,2))</f>
        <v>2</v>
      </c>
      <c r="R200" s="6">
        <f t="shared" ca="1" si="28"/>
        <v>198</v>
      </c>
    </row>
    <row r="201" spans="7:18" x14ac:dyDescent="0.4">
      <c r="G201" s="6">
        <v>197</v>
      </c>
      <c r="H201" s="6">
        <f ca="1">IF(ISNUMBER(VLOOKUP(G201-1,$R$5:R200,1,0)),1,0)</f>
        <v>0</v>
      </c>
      <c r="I201" s="6">
        <f t="shared" ca="1" si="29"/>
        <v>9</v>
      </c>
      <c r="J201" s="6">
        <f t="shared" ca="1" si="30"/>
        <v>0.30263176788116342</v>
      </c>
      <c r="K201" s="6">
        <f t="shared" ca="1" si="31"/>
        <v>2</v>
      </c>
      <c r="L201" s="6">
        <f t="shared" ca="1" si="32"/>
        <v>7</v>
      </c>
      <c r="M201" s="6">
        <f t="shared" ca="1" si="33"/>
        <v>0</v>
      </c>
      <c r="N201" s="6">
        <f ca="1">L201+(SUM($O$5:O200)-SUMIF($H$5:H201,"&gt;0"))*$D$1</f>
        <v>27</v>
      </c>
      <c r="O201" s="6">
        <f ca="1">IF(AND(N201&lt;$G$1,SUM($O$5:O200)=SUMIF($H$5:H201,"&gt;0")),1,0)</f>
        <v>0</v>
      </c>
      <c r="P201" s="6" t="str">
        <f t="shared" ca="1" si="34"/>
        <v>-</v>
      </c>
      <c r="Q201" s="6" t="str">
        <f t="shared" ca="1" si="35"/>
        <v>-</v>
      </c>
      <c r="R201" s="6" t="str">
        <f t="shared" ca="1" si="28"/>
        <v>-</v>
      </c>
    </row>
    <row r="202" spans="7:18" x14ac:dyDescent="0.4">
      <c r="G202" s="6">
        <v>198</v>
      </c>
      <c r="H202" s="6">
        <f ca="1">IF(ISNUMBER(VLOOKUP(G202-1,$R$5:R201,1,0)),1,0)</f>
        <v>0</v>
      </c>
      <c r="I202" s="6">
        <f t="shared" ca="1" si="29"/>
        <v>7</v>
      </c>
      <c r="J202" s="6">
        <f t="shared" ca="1" si="30"/>
        <v>0.61661134970790488</v>
      </c>
      <c r="K202" s="6">
        <f t="shared" ca="1" si="31"/>
        <v>3</v>
      </c>
      <c r="L202" s="6">
        <f t="shared" ca="1" si="32"/>
        <v>4</v>
      </c>
      <c r="M202" s="6">
        <f t="shared" ca="1" si="33"/>
        <v>0</v>
      </c>
      <c r="N202" s="6">
        <f ca="1">L202+(SUM($O$5:O201)-SUMIF($H$5:H202,"&gt;0"))*$D$1</f>
        <v>24</v>
      </c>
      <c r="O202" s="6">
        <f ca="1">IF(AND(N202&lt;$G$1,SUM($O$5:O201)=SUMIF($H$5:H202,"&gt;0")),1,0)</f>
        <v>0</v>
      </c>
      <c r="P202" s="6" t="str">
        <f t="shared" ca="1" si="34"/>
        <v>-</v>
      </c>
      <c r="Q202" s="6" t="str">
        <f t="shared" ca="1" si="35"/>
        <v>-</v>
      </c>
      <c r="R202" s="6" t="str">
        <f t="shared" ca="1" si="28"/>
        <v>-</v>
      </c>
    </row>
    <row r="203" spans="7:18" x14ac:dyDescent="0.4">
      <c r="G203" s="6">
        <v>199</v>
      </c>
      <c r="H203" s="6">
        <f ca="1">IF(ISNUMBER(VLOOKUP(G203-1,$R$5:R202,1,0)),1,0)</f>
        <v>1</v>
      </c>
      <c r="I203" s="6">
        <f t="shared" ca="1" si="29"/>
        <v>24</v>
      </c>
      <c r="J203" s="6">
        <f t="shared" ca="1" si="30"/>
        <v>0.85605043312055606</v>
      </c>
      <c r="K203" s="6">
        <f t="shared" ca="1" si="31"/>
        <v>4</v>
      </c>
      <c r="L203" s="6">
        <f t="shared" ca="1" si="32"/>
        <v>20</v>
      </c>
      <c r="M203" s="6">
        <f t="shared" ca="1" si="33"/>
        <v>0</v>
      </c>
      <c r="N203" s="6">
        <f ca="1">L203+(SUM($O$5:O202)-SUMIF($H$5:H203,"&gt;0"))*$D$1</f>
        <v>20</v>
      </c>
      <c r="O203" s="6">
        <f ca="1">IF(AND(N203&lt;$G$1,SUM($O$5:O202)=SUMIF($H$5:H203,"&gt;0")),1,0)</f>
        <v>0</v>
      </c>
      <c r="P203" s="6" t="str">
        <f t="shared" ca="1" si="34"/>
        <v>-</v>
      </c>
      <c r="Q203" s="6" t="str">
        <f t="shared" ca="1" si="35"/>
        <v>-</v>
      </c>
      <c r="R203" s="6" t="str">
        <f t="shared" ca="1" si="28"/>
        <v>-</v>
      </c>
    </row>
    <row r="204" spans="7:18" x14ac:dyDescent="0.4">
      <c r="G204" s="6">
        <v>200</v>
      </c>
      <c r="H204" s="6">
        <f ca="1">IF(SUM($O$5:O203)&gt;SUMIF($H$5:H203,"&gt;0"),1,0)*IF(G204&gt;R203,1,0)</f>
        <v>0</v>
      </c>
      <c r="I204" s="6">
        <f t="shared" ca="1" si="29"/>
        <v>20</v>
      </c>
      <c r="J204" s="6">
        <f t="shared" ca="1" si="30"/>
        <v>0.71825847906471174</v>
      </c>
      <c r="K204" s="6">
        <f t="shared" ca="1" si="31"/>
        <v>3</v>
      </c>
      <c r="L204" s="6">
        <f t="shared" ca="1" si="32"/>
        <v>17</v>
      </c>
      <c r="M204" s="6">
        <f t="shared" ca="1" si="33"/>
        <v>0</v>
      </c>
      <c r="N204" s="6">
        <f ca="1">L204+(SUM($O$5:O203)-SUMIF($H$5:H204,"&gt;0"))*$D$1</f>
        <v>17</v>
      </c>
      <c r="O204" s="6">
        <f ca="1">IF(AND(N204&lt;$G$1,SUM($O$5:O203)=SUMIF($H$5:H204,"&gt;0")),1,0)</f>
        <v>0</v>
      </c>
      <c r="P204" s="6" t="str">
        <f t="shared" ca="1" si="34"/>
        <v>-</v>
      </c>
      <c r="Q204" s="6" t="str">
        <f t="shared" ca="1" si="35"/>
        <v>-</v>
      </c>
      <c r="R204" s="6" t="str">
        <f t="shared" ca="1" si="28"/>
        <v>-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3775-6844-45DD-934D-332D5DE672D4}">
  <dimension ref="A1:Q37"/>
  <sheetViews>
    <sheetView tabSelected="1" workbookViewId="0">
      <selection activeCell="Q5" sqref="Q5"/>
    </sheetView>
  </sheetViews>
  <sheetFormatPr defaultRowHeight="14.25" x14ac:dyDescent="0.45"/>
  <sheetData>
    <row r="1" spans="1:17" x14ac:dyDescent="0.45">
      <c r="A1" s="18"/>
      <c r="B1" s="18" t="s">
        <v>79</v>
      </c>
      <c r="C1" s="18">
        <v>1</v>
      </c>
      <c r="D1" s="18">
        <v>2</v>
      </c>
      <c r="E1" s="18">
        <v>3</v>
      </c>
      <c r="G1" s="18"/>
      <c r="H1" s="18" t="s">
        <v>84</v>
      </c>
      <c r="I1" s="18"/>
    </row>
    <row r="2" spans="1:17" x14ac:dyDescent="0.45">
      <c r="A2" s="18"/>
      <c r="B2" s="19" t="s">
        <v>88</v>
      </c>
      <c r="C2" s="18">
        <v>4000</v>
      </c>
      <c r="D2" s="18">
        <v>4000</v>
      </c>
      <c r="E2" s="18">
        <v>8000</v>
      </c>
      <c r="G2" s="19" t="s">
        <v>85</v>
      </c>
      <c r="H2" s="18">
        <v>10</v>
      </c>
      <c r="I2" s="18"/>
    </row>
    <row r="3" spans="1:17" x14ac:dyDescent="0.45">
      <c r="A3" s="18"/>
      <c r="B3" s="19" t="s">
        <v>89</v>
      </c>
      <c r="C3" s="18">
        <v>800</v>
      </c>
      <c r="D3" s="18">
        <v>800</v>
      </c>
      <c r="E3" s="18">
        <v>1500</v>
      </c>
      <c r="G3" s="19" t="s">
        <v>86</v>
      </c>
      <c r="H3" s="18">
        <v>10</v>
      </c>
      <c r="I3" s="18"/>
    </row>
    <row r="4" spans="1:17" x14ac:dyDescent="0.45">
      <c r="A4" s="18"/>
      <c r="B4" s="19" t="s">
        <v>90</v>
      </c>
      <c r="C4" s="18">
        <v>1000</v>
      </c>
      <c r="D4" s="18">
        <v>1000</v>
      </c>
      <c r="E4" s="18">
        <v>600</v>
      </c>
      <c r="G4" s="19" t="s">
        <v>87</v>
      </c>
      <c r="H4" s="18">
        <v>10</v>
      </c>
      <c r="I4" s="18"/>
    </row>
    <row r="6" spans="1:17" x14ac:dyDescent="0.45">
      <c r="A6" s="18"/>
      <c r="B6" s="19" t="s">
        <v>69</v>
      </c>
      <c r="C6" s="18"/>
      <c r="G6" t="s">
        <v>70</v>
      </c>
      <c r="H6" s="16">
        <v>880</v>
      </c>
      <c r="K6" s="5" t="s">
        <v>93</v>
      </c>
      <c r="L6" s="17">
        <f ca="1">SUM(Q11:Q37)/SUM(P11:P37)</f>
        <v>26204.444444444445</v>
      </c>
    </row>
    <row r="7" spans="1:17" x14ac:dyDescent="0.45">
      <c r="A7" s="18"/>
      <c r="B7" s="18">
        <f>1/30</f>
        <v>3.3333333333333333E-2</v>
      </c>
      <c r="C7" s="18"/>
      <c r="G7" s="5" t="s">
        <v>78</v>
      </c>
      <c r="H7" s="16">
        <v>150</v>
      </c>
    </row>
    <row r="10" spans="1:17" x14ac:dyDescent="0.45">
      <c r="A10" t="s">
        <v>6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50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19</v>
      </c>
      <c r="P10" t="s">
        <v>91</v>
      </c>
      <c r="Q10" t="s">
        <v>92</v>
      </c>
    </row>
    <row r="11" spans="1:17" x14ac:dyDescent="0.45">
      <c r="A11">
        <v>1</v>
      </c>
      <c r="B11">
        <f>MOD(A11,3)+IF(MOD(A11,3)=0,3,0)</f>
        <v>1</v>
      </c>
      <c r="C11">
        <f>H2</f>
        <v>10</v>
      </c>
      <c r="D11">
        <f>H3</f>
        <v>10</v>
      </c>
      <c r="E11">
        <f>H4</f>
        <v>10</v>
      </c>
      <c r="F11">
        <f>IF(MOD(B11,3)=0,$H$6-$H$7*SUM(C11:E11)/(0.0001+COUNTIF(C11:E11,"&gt;0")),$H$6)</f>
        <v>880</v>
      </c>
      <c r="G11">
        <f ca="1">_xlfn.FLOOR.MATH(_xlfn.NORM.INV(RAND(),HLOOKUP(B11,$C$1:$E$2,2,0),HLOOKUP(B11,$C$1:$E$3,3,0)))</f>
        <v>4806</v>
      </c>
      <c r="H11">
        <f ca="1">_xlfn.BINOM.INV(G11,$B$7,RAND())</f>
        <v>155</v>
      </c>
      <c r="I11">
        <f ca="1">_xlfn.BINOM.INV(H11,1/3,RAND())</f>
        <v>53</v>
      </c>
      <c r="J11">
        <f ca="1">_xlfn.BINOM.INV(H11-I11,0.5,RAND())</f>
        <v>47</v>
      </c>
      <c r="K11">
        <f ca="1">H11-I11-J11</f>
        <v>55</v>
      </c>
      <c r="L11">
        <f ca="1">MIN(_xlfn.BINOM.INV(I11,MAX(0.0001,1-$F11/HLOOKUP($B11,$C$1:$E$4,4,0)),RAND()),C11)</f>
        <v>9</v>
      </c>
      <c r="M11">
        <f t="shared" ref="M11:N11" ca="1" si="0">MIN(_xlfn.BINOM.INV(J11,MAX(0.0001,1-$F11/HLOOKUP($B11,$C$1:$E$4,4,0)),RAND()),D11)</f>
        <v>10</v>
      </c>
      <c r="N11">
        <f t="shared" ca="1" si="0"/>
        <v>7</v>
      </c>
      <c r="O11">
        <f ca="1">SUM(L11:N11)*$H$6</f>
        <v>22880</v>
      </c>
      <c r="P11">
        <f>IF(B11=3,1,0)</f>
        <v>0</v>
      </c>
      <c r="Q11">
        <f>IF(P11=1,SUM(O9:O11),0)</f>
        <v>0</v>
      </c>
    </row>
    <row r="12" spans="1:17" x14ac:dyDescent="0.45">
      <c r="A12">
        <v>2</v>
      </c>
      <c r="B12">
        <f t="shared" ref="B12:B37" si="1">MOD(A12,3)+IF(MOD(A12,3)=0,3,0)</f>
        <v>2</v>
      </c>
      <c r="C12">
        <f ca="1">IF(MOD($B12,3)=1,VLOOKUP(RIGHT(C$10,1),$G$2:$H$4,2,0),C11-L11)</f>
        <v>1</v>
      </c>
      <c r="D12">
        <f t="shared" ref="D12:E12" ca="1" si="2">IF(MOD($B12,3)=1,VLOOKUP(RIGHT(D$10,1),$G$2:$H$4,2,0),D11-M11)</f>
        <v>0</v>
      </c>
      <c r="E12">
        <f t="shared" ca="1" si="2"/>
        <v>3</v>
      </c>
      <c r="F12">
        <f t="shared" ref="F12:F37" si="3">IF(MOD(B12,3)=0,$H$6-$H$7*SUM(C12:E12)/(0.0001+COUNTIF(C12:E12,"&gt;0")),$H$6)</f>
        <v>880</v>
      </c>
      <c r="G12">
        <f ca="1">_xlfn.FLOOR.MATH(_xlfn.NORM.INV(RAND(),HLOOKUP(B12,$C$1:$E$2,2,0),HLOOKUP(B12,$C$1:$E$3,3,0)))</f>
        <v>3055</v>
      </c>
      <c r="H12">
        <f ca="1">_xlfn.BINOM.INV(G12,$B$7,RAND())</f>
        <v>114</v>
      </c>
      <c r="I12">
        <f ca="1">_xlfn.BINOM.INV(H12,1/3,RAND())</f>
        <v>39</v>
      </c>
      <c r="J12">
        <f ca="1">_xlfn.BINOM.INV(H12-I12,0.5,RAND())</f>
        <v>35</v>
      </c>
      <c r="K12">
        <f ca="1">H12-I12-J12</f>
        <v>40</v>
      </c>
      <c r="L12">
        <f t="shared" ref="L12:L37" ca="1" si="4">MIN(_xlfn.BINOM.INV(I12,MAX(0.0001,1-$F12/HLOOKUP($B12,$C$1:$E$4,4,0)),RAND()),C12)</f>
        <v>1</v>
      </c>
      <c r="M12">
        <f t="shared" ref="M12:M37" ca="1" si="5">MIN(_xlfn.BINOM.INV(J12,MAX(0.0001,1-$F12/HLOOKUP($B12,$C$1:$E$4,4,0)),RAND()),D12)</f>
        <v>0</v>
      </c>
      <c r="N12">
        <f t="shared" ref="N12:N37" ca="1" si="6">MIN(_xlfn.BINOM.INV(K12,MAX(0.0001,1-$F12/HLOOKUP($B12,$C$1:$E$4,4,0)),RAND()),E12)</f>
        <v>3</v>
      </c>
      <c r="O12">
        <f ca="1">SUM(L12:N12)*$H$6</f>
        <v>3520</v>
      </c>
      <c r="P12">
        <f t="shared" ref="P12:P37" si="7">IF(B12=3,1,0)</f>
        <v>0</v>
      </c>
      <c r="Q12">
        <f t="shared" ref="Q12:Q37" si="8">IF(P12=1,SUM(O10:O12),0)</f>
        <v>0</v>
      </c>
    </row>
    <row r="13" spans="1:17" x14ac:dyDescent="0.45">
      <c r="A13">
        <v>3</v>
      </c>
      <c r="B13">
        <f t="shared" si="1"/>
        <v>3</v>
      </c>
      <c r="C13">
        <f ca="1">IF(MOD($B13,3)=1,VLOOKUP(RIGHT(C$10,1),$G$2:$H$4,2,0),C12-L12)</f>
        <v>0</v>
      </c>
      <c r="D13">
        <f t="shared" ref="D13" ca="1" si="9">IF(MOD($B13,3)=1,VLOOKUP(RIGHT(D$10,1),$G$2:$H$4,2,0),D12-M12)</f>
        <v>0</v>
      </c>
      <c r="E13">
        <f t="shared" ref="E13" ca="1" si="10">IF(MOD($B13,3)=1,VLOOKUP(RIGHT(E$10,1),$G$2:$H$4,2,0),E12-N12)</f>
        <v>0</v>
      </c>
      <c r="F13">
        <f t="shared" ca="1" si="3"/>
        <v>880</v>
      </c>
      <c r="G13">
        <f ca="1">_xlfn.FLOOR.MATH(_xlfn.NORM.INV(RAND(),HLOOKUP(B13,$C$1:$E$2,2,0),HLOOKUP(B13,$C$1:$E$3,3,0)))</f>
        <v>10049</v>
      </c>
      <c r="H13">
        <f ca="1">_xlfn.BINOM.INV(G13,$B$7,RAND())</f>
        <v>322</v>
      </c>
      <c r="I13">
        <f ca="1">_xlfn.BINOM.INV(H13,1/3,RAND())</f>
        <v>109</v>
      </c>
      <c r="J13">
        <f ca="1">_xlfn.BINOM.INV(H13-I13,0.5,RAND())</f>
        <v>114</v>
      </c>
      <c r="K13">
        <f ca="1">H13-I13-J13</f>
        <v>99</v>
      </c>
      <c r="L13">
        <f t="shared" ca="1" si="4"/>
        <v>0</v>
      </c>
      <c r="M13">
        <f t="shared" ca="1" si="5"/>
        <v>0</v>
      </c>
      <c r="N13">
        <f t="shared" ca="1" si="6"/>
        <v>0</v>
      </c>
      <c r="O13">
        <f ca="1">SUM(L13:N13)*$H$6</f>
        <v>0</v>
      </c>
      <c r="P13">
        <f t="shared" si="7"/>
        <v>1</v>
      </c>
      <c r="Q13">
        <f t="shared" ca="1" si="8"/>
        <v>26400</v>
      </c>
    </row>
    <row r="14" spans="1:17" x14ac:dyDescent="0.45">
      <c r="A14">
        <v>4</v>
      </c>
      <c r="B14">
        <f t="shared" si="1"/>
        <v>1</v>
      </c>
      <c r="C14">
        <f t="shared" ref="C14:C37" si="11">IF(MOD($B14,3)=1,VLOOKUP(RIGHT(C$10,1),$G$2:$H$4,2,0),C13-L13)</f>
        <v>10</v>
      </c>
      <c r="D14">
        <f t="shared" ref="D14:D37" si="12">IF(MOD($B14,3)=1,VLOOKUP(RIGHT(D$10,1),$G$2:$H$4,2,0),D13-M13)</f>
        <v>10</v>
      </c>
      <c r="E14">
        <f t="shared" ref="E14:E37" si="13">IF(MOD($B14,3)=1,VLOOKUP(RIGHT(E$10,1),$G$2:$H$4,2,0),E13-N13)</f>
        <v>10</v>
      </c>
      <c r="F14">
        <f t="shared" si="3"/>
        <v>880</v>
      </c>
      <c r="G14">
        <f t="shared" ref="G14:G37" ca="1" si="14">_xlfn.FLOOR.MATH(_xlfn.NORM.INV(RAND(),HLOOKUP(B14,$C$1:$E$2,2,0),HLOOKUP(B14,$C$1:$E$3,3,0)))</f>
        <v>4572</v>
      </c>
      <c r="H14">
        <f t="shared" ref="H14:H37" ca="1" si="15">_xlfn.BINOM.INV(G14,$B$7,RAND())</f>
        <v>167</v>
      </c>
      <c r="I14">
        <f t="shared" ref="I14:I37" ca="1" si="16">_xlfn.BINOM.INV(H14,1/3,RAND())</f>
        <v>60</v>
      </c>
      <c r="J14">
        <f t="shared" ref="J14:J37" ca="1" si="17">_xlfn.BINOM.INV(H14-I14,0.5,RAND())</f>
        <v>45</v>
      </c>
      <c r="K14">
        <f t="shared" ref="K14:K37" ca="1" si="18">H14-I14-J14</f>
        <v>62</v>
      </c>
      <c r="L14">
        <f t="shared" ca="1" si="4"/>
        <v>9</v>
      </c>
      <c r="M14">
        <f t="shared" ca="1" si="5"/>
        <v>6</v>
      </c>
      <c r="N14">
        <f t="shared" ca="1" si="6"/>
        <v>7</v>
      </c>
      <c r="O14">
        <f t="shared" ref="O14:O37" ca="1" si="19">SUM(L14:N14)*$H$6</f>
        <v>19360</v>
      </c>
      <c r="P14">
        <f t="shared" si="7"/>
        <v>0</v>
      </c>
      <c r="Q14">
        <f t="shared" si="8"/>
        <v>0</v>
      </c>
    </row>
    <row r="15" spans="1:17" x14ac:dyDescent="0.45">
      <c r="A15">
        <v>5</v>
      </c>
      <c r="B15">
        <f t="shared" si="1"/>
        <v>2</v>
      </c>
      <c r="C15">
        <f t="shared" ca="1" si="11"/>
        <v>1</v>
      </c>
      <c r="D15">
        <f t="shared" ca="1" si="12"/>
        <v>4</v>
      </c>
      <c r="E15">
        <f t="shared" ca="1" si="13"/>
        <v>3</v>
      </c>
      <c r="F15">
        <f t="shared" si="3"/>
        <v>880</v>
      </c>
      <c r="G15">
        <f t="shared" ca="1" si="14"/>
        <v>3877</v>
      </c>
      <c r="H15">
        <f t="shared" ca="1" si="15"/>
        <v>124</v>
      </c>
      <c r="I15">
        <f t="shared" ca="1" si="16"/>
        <v>46</v>
      </c>
      <c r="J15">
        <f t="shared" ca="1" si="17"/>
        <v>42</v>
      </c>
      <c r="K15">
        <f t="shared" ca="1" si="18"/>
        <v>36</v>
      </c>
      <c r="L15">
        <f t="shared" ca="1" si="4"/>
        <v>1</v>
      </c>
      <c r="M15">
        <f t="shared" ca="1" si="5"/>
        <v>4</v>
      </c>
      <c r="N15">
        <f t="shared" ca="1" si="6"/>
        <v>3</v>
      </c>
      <c r="O15">
        <f t="shared" ca="1" si="19"/>
        <v>7040</v>
      </c>
      <c r="P15">
        <f t="shared" si="7"/>
        <v>0</v>
      </c>
      <c r="Q15">
        <f t="shared" si="8"/>
        <v>0</v>
      </c>
    </row>
    <row r="16" spans="1:17" x14ac:dyDescent="0.45">
      <c r="A16">
        <v>6</v>
      </c>
      <c r="B16">
        <f t="shared" si="1"/>
        <v>3</v>
      </c>
      <c r="C16">
        <f t="shared" ca="1" si="11"/>
        <v>0</v>
      </c>
      <c r="D16">
        <f t="shared" ca="1" si="12"/>
        <v>0</v>
      </c>
      <c r="E16">
        <f t="shared" ca="1" si="13"/>
        <v>0</v>
      </c>
      <c r="F16">
        <f t="shared" ca="1" si="3"/>
        <v>880</v>
      </c>
      <c r="G16">
        <f t="shared" ca="1" si="14"/>
        <v>7140</v>
      </c>
      <c r="H16">
        <f t="shared" ca="1" si="15"/>
        <v>241</v>
      </c>
      <c r="I16">
        <f t="shared" ca="1" si="16"/>
        <v>86</v>
      </c>
      <c r="J16">
        <f t="shared" ca="1" si="17"/>
        <v>80</v>
      </c>
      <c r="K16">
        <f t="shared" ca="1" si="18"/>
        <v>75</v>
      </c>
      <c r="L16">
        <f t="shared" ca="1" si="4"/>
        <v>0</v>
      </c>
      <c r="M16">
        <f t="shared" ca="1" si="5"/>
        <v>0</v>
      </c>
      <c r="N16">
        <f t="shared" ca="1" si="6"/>
        <v>0</v>
      </c>
      <c r="O16">
        <f t="shared" ca="1" si="19"/>
        <v>0</v>
      </c>
      <c r="P16">
        <f t="shared" si="7"/>
        <v>1</v>
      </c>
      <c r="Q16">
        <f t="shared" ca="1" si="8"/>
        <v>26400</v>
      </c>
    </row>
    <row r="17" spans="1:17" x14ac:dyDescent="0.45">
      <c r="A17">
        <v>7</v>
      </c>
      <c r="B17">
        <f t="shared" si="1"/>
        <v>1</v>
      </c>
      <c r="C17">
        <f t="shared" si="11"/>
        <v>10</v>
      </c>
      <c r="D17">
        <f t="shared" si="12"/>
        <v>10</v>
      </c>
      <c r="E17">
        <f t="shared" si="13"/>
        <v>10</v>
      </c>
      <c r="F17">
        <f t="shared" si="3"/>
        <v>880</v>
      </c>
      <c r="G17">
        <f t="shared" ca="1" si="14"/>
        <v>4695</v>
      </c>
      <c r="H17">
        <f t="shared" ca="1" si="15"/>
        <v>140</v>
      </c>
      <c r="I17">
        <f t="shared" ca="1" si="16"/>
        <v>58</v>
      </c>
      <c r="J17">
        <f t="shared" ca="1" si="17"/>
        <v>51</v>
      </c>
      <c r="K17">
        <f t="shared" ca="1" si="18"/>
        <v>31</v>
      </c>
      <c r="L17">
        <f t="shared" ca="1" si="4"/>
        <v>6</v>
      </c>
      <c r="M17">
        <f t="shared" ca="1" si="5"/>
        <v>10</v>
      </c>
      <c r="N17">
        <f t="shared" ca="1" si="6"/>
        <v>4</v>
      </c>
      <c r="O17">
        <f t="shared" ca="1" si="19"/>
        <v>17600</v>
      </c>
      <c r="P17">
        <f t="shared" si="7"/>
        <v>0</v>
      </c>
      <c r="Q17">
        <f t="shared" si="8"/>
        <v>0</v>
      </c>
    </row>
    <row r="18" spans="1:17" x14ac:dyDescent="0.45">
      <c r="A18">
        <v>8</v>
      </c>
      <c r="B18">
        <f t="shared" si="1"/>
        <v>2</v>
      </c>
      <c r="C18">
        <f t="shared" ca="1" si="11"/>
        <v>4</v>
      </c>
      <c r="D18">
        <f t="shared" ca="1" si="12"/>
        <v>0</v>
      </c>
      <c r="E18">
        <f t="shared" ca="1" si="13"/>
        <v>6</v>
      </c>
      <c r="F18">
        <f t="shared" si="3"/>
        <v>880</v>
      </c>
      <c r="G18">
        <f t="shared" ca="1" si="14"/>
        <v>3686</v>
      </c>
      <c r="H18">
        <f t="shared" ca="1" si="15"/>
        <v>144</v>
      </c>
      <c r="I18">
        <f t="shared" ca="1" si="16"/>
        <v>53</v>
      </c>
      <c r="J18">
        <f t="shared" ca="1" si="17"/>
        <v>46</v>
      </c>
      <c r="K18">
        <f t="shared" ca="1" si="18"/>
        <v>45</v>
      </c>
      <c r="L18">
        <f t="shared" ca="1" si="4"/>
        <v>4</v>
      </c>
      <c r="M18">
        <f t="shared" ca="1" si="5"/>
        <v>0</v>
      </c>
      <c r="N18">
        <f t="shared" ca="1" si="6"/>
        <v>6</v>
      </c>
      <c r="O18">
        <f t="shared" ca="1" si="19"/>
        <v>8800</v>
      </c>
      <c r="P18">
        <f t="shared" si="7"/>
        <v>0</v>
      </c>
      <c r="Q18">
        <f t="shared" si="8"/>
        <v>0</v>
      </c>
    </row>
    <row r="19" spans="1:17" x14ac:dyDescent="0.45">
      <c r="A19">
        <v>9</v>
      </c>
      <c r="B19">
        <f t="shared" si="1"/>
        <v>3</v>
      </c>
      <c r="C19">
        <f t="shared" ca="1" si="11"/>
        <v>0</v>
      </c>
      <c r="D19">
        <f t="shared" ca="1" si="12"/>
        <v>0</v>
      </c>
      <c r="E19">
        <f t="shared" ca="1" si="13"/>
        <v>0</v>
      </c>
      <c r="F19">
        <f t="shared" ca="1" si="3"/>
        <v>880</v>
      </c>
      <c r="G19">
        <f t="shared" ca="1" si="14"/>
        <v>10069</v>
      </c>
      <c r="H19">
        <f t="shared" ca="1" si="15"/>
        <v>335</v>
      </c>
      <c r="I19">
        <f t="shared" ca="1" si="16"/>
        <v>116</v>
      </c>
      <c r="J19">
        <f t="shared" ca="1" si="17"/>
        <v>128</v>
      </c>
      <c r="K19">
        <f t="shared" ca="1" si="18"/>
        <v>91</v>
      </c>
      <c r="L19">
        <f t="shared" ca="1" si="4"/>
        <v>0</v>
      </c>
      <c r="M19">
        <f t="shared" ca="1" si="5"/>
        <v>0</v>
      </c>
      <c r="N19">
        <f t="shared" ca="1" si="6"/>
        <v>0</v>
      </c>
      <c r="O19">
        <f t="shared" ca="1" si="19"/>
        <v>0</v>
      </c>
      <c r="P19">
        <f t="shared" si="7"/>
        <v>1</v>
      </c>
      <c r="Q19">
        <f t="shared" ca="1" si="8"/>
        <v>26400</v>
      </c>
    </row>
    <row r="20" spans="1:17" x14ac:dyDescent="0.45">
      <c r="A20">
        <v>10</v>
      </c>
      <c r="B20">
        <f t="shared" si="1"/>
        <v>1</v>
      </c>
      <c r="C20">
        <f t="shared" si="11"/>
        <v>10</v>
      </c>
      <c r="D20">
        <f t="shared" si="12"/>
        <v>10</v>
      </c>
      <c r="E20">
        <f t="shared" si="13"/>
        <v>10</v>
      </c>
      <c r="F20">
        <f t="shared" si="3"/>
        <v>880</v>
      </c>
      <c r="G20">
        <f t="shared" ca="1" si="14"/>
        <v>3862</v>
      </c>
      <c r="H20">
        <f t="shared" ca="1" si="15"/>
        <v>131</v>
      </c>
      <c r="I20">
        <f t="shared" ca="1" si="16"/>
        <v>38</v>
      </c>
      <c r="J20">
        <f t="shared" ca="1" si="17"/>
        <v>42</v>
      </c>
      <c r="K20">
        <f t="shared" ca="1" si="18"/>
        <v>51</v>
      </c>
      <c r="L20">
        <f t="shared" ca="1" si="4"/>
        <v>4</v>
      </c>
      <c r="M20">
        <f t="shared" ca="1" si="5"/>
        <v>5</v>
      </c>
      <c r="N20">
        <f t="shared" ca="1" si="6"/>
        <v>4</v>
      </c>
      <c r="O20">
        <f t="shared" ca="1" si="19"/>
        <v>11440</v>
      </c>
      <c r="P20">
        <f t="shared" si="7"/>
        <v>0</v>
      </c>
      <c r="Q20">
        <f t="shared" si="8"/>
        <v>0</v>
      </c>
    </row>
    <row r="21" spans="1:17" x14ac:dyDescent="0.45">
      <c r="A21">
        <v>11</v>
      </c>
      <c r="B21">
        <f t="shared" si="1"/>
        <v>2</v>
      </c>
      <c r="C21">
        <f t="shared" ca="1" si="11"/>
        <v>6</v>
      </c>
      <c r="D21">
        <f t="shared" ca="1" si="12"/>
        <v>5</v>
      </c>
      <c r="E21">
        <f t="shared" ca="1" si="13"/>
        <v>6</v>
      </c>
      <c r="F21">
        <f t="shared" si="3"/>
        <v>880</v>
      </c>
      <c r="G21">
        <f t="shared" ca="1" si="14"/>
        <v>3062</v>
      </c>
      <c r="H21">
        <f t="shared" ca="1" si="15"/>
        <v>111</v>
      </c>
      <c r="I21">
        <f t="shared" ca="1" si="16"/>
        <v>34</v>
      </c>
      <c r="J21">
        <f t="shared" ca="1" si="17"/>
        <v>37</v>
      </c>
      <c r="K21">
        <f t="shared" ca="1" si="18"/>
        <v>40</v>
      </c>
      <c r="L21">
        <f t="shared" ca="1" si="4"/>
        <v>3</v>
      </c>
      <c r="M21">
        <f t="shared" ca="1" si="5"/>
        <v>5</v>
      </c>
      <c r="N21">
        <f t="shared" ca="1" si="6"/>
        <v>6</v>
      </c>
      <c r="O21">
        <f t="shared" ca="1" si="19"/>
        <v>12320</v>
      </c>
      <c r="P21">
        <f t="shared" si="7"/>
        <v>0</v>
      </c>
      <c r="Q21">
        <f t="shared" si="8"/>
        <v>0</v>
      </c>
    </row>
    <row r="22" spans="1:17" x14ac:dyDescent="0.45">
      <c r="A22">
        <v>12</v>
      </c>
      <c r="B22">
        <f t="shared" si="1"/>
        <v>3</v>
      </c>
      <c r="C22">
        <f t="shared" ca="1" si="11"/>
        <v>3</v>
      </c>
      <c r="D22">
        <f t="shared" ca="1" si="12"/>
        <v>0</v>
      </c>
      <c r="E22">
        <f t="shared" ca="1" si="13"/>
        <v>0</v>
      </c>
      <c r="F22">
        <f t="shared" ca="1" si="3"/>
        <v>430.04499550044994</v>
      </c>
      <c r="G22">
        <f t="shared" ca="1" si="14"/>
        <v>7958</v>
      </c>
      <c r="H22">
        <f t="shared" ca="1" si="15"/>
        <v>234</v>
      </c>
      <c r="I22">
        <f t="shared" ca="1" si="16"/>
        <v>72</v>
      </c>
      <c r="J22">
        <f t="shared" ca="1" si="17"/>
        <v>84</v>
      </c>
      <c r="K22">
        <f t="shared" ca="1" si="18"/>
        <v>78</v>
      </c>
      <c r="L22">
        <f t="shared" ca="1" si="4"/>
        <v>3</v>
      </c>
      <c r="M22">
        <f t="shared" ca="1" si="5"/>
        <v>0</v>
      </c>
      <c r="N22">
        <f t="shared" ca="1" si="6"/>
        <v>0</v>
      </c>
      <c r="O22">
        <f t="shared" ca="1" si="19"/>
        <v>2640</v>
      </c>
      <c r="P22">
        <f t="shared" si="7"/>
        <v>1</v>
      </c>
      <c r="Q22">
        <f t="shared" ca="1" si="8"/>
        <v>26400</v>
      </c>
    </row>
    <row r="23" spans="1:17" x14ac:dyDescent="0.45">
      <c r="A23">
        <v>13</v>
      </c>
      <c r="B23">
        <f t="shared" si="1"/>
        <v>1</v>
      </c>
      <c r="C23">
        <f t="shared" si="11"/>
        <v>10</v>
      </c>
      <c r="D23">
        <f t="shared" si="12"/>
        <v>10</v>
      </c>
      <c r="E23">
        <f t="shared" si="13"/>
        <v>10</v>
      </c>
      <c r="F23">
        <f t="shared" si="3"/>
        <v>880</v>
      </c>
      <c r="G23">
        <f t="shared" ca="1" si="14"/>
        <v>4248</v>
      </c>
      <c r="H23">
        <f t="shared" ca="1" si="15"/>
        <v>119</v>
      </c>
      <c r="I23">
        <f t="shared" ca="1" si="16"/>
        <v>38</v>
      </c>
      <c r="J23">
        <f t="shared" ca="1" si="17"/>
        <v>44</v>
      </c>
      <c r="K23">
        <f t="shared" ca="1" si="18"/>
        <v>37</v>
      </c>
      <c r="L23">
        <f t="shared" ca="1" si="4"/>
        <v>7</v>
      </c>
      <c r="M23">
        <f t="shared" ca="1" si="5"/>
        <v>3</v>
      </c>
      <c r="N23">
        <f t="shared" ca="1" si="6"/>
        <v>5</v>
      </c>
      <c r="O23">
        <f t="shared" ca="1" si="19"/>
        <v>13200</v>
      </c>
      <c r="P23">
        <f t="shared" si="7"/>
        <v>0</v>
      </c>
      <c r="Q23">
        <f t="shared" si="8"/>
        <v>0</v>
      </c>
    </row>
    <row r="24" spans="1:17" x14ac:dyDescent="0.45">
      <c r="A24">
        <v>14</v>
      </c>
      <c r="B24">
        <f t="shared" si="1"/>
        <v>2</v>
      </c>
      <c r="C24">
        <f t="shared" ca="1" si="11"/>
        <v>3</v>
      </c>
      <c r="D24">
        <f t="shared" ca="1" si="12"/>
        <v>7</v>
      </c>
      <c r="E24">
        <f t="shared" ca="1" si="13"/>
        <v>5</v>
      </c>
      <c r="F24">
        <f t="shared" si="3"/>
        <v>880</v>
      </c>
      <c r="G24">
        <f t="shared" ca="1" si="14"/>
        <v>3323</v>
      </c>
      <c r="H24">
        <f t="shared" ca="1" si="15"/>
        <v>101</v>
      </c>
      <c r="I24">
        <f t="shared" ca="1" si="16"/>
        <v>33</v>
      </c>
      <c r="J24">
        <f t="shared" ca="1" si="17"/>
        <v>33</v>
      </c>
      <c r="K24">
        <f t="shared" ca="1" si="18"/>
        <v>35</v>
      </c>
      <c r="L24">
        <f t="shared" ca="1" si="4"/>
        <v>3</v>
      </c>
      <c r="M24">
        <f t="shared" ca="1" si="5"/>
        <v>2</v>
      </c>
      <c r="N24">
        <f t="shared" ca="1" si="6"/>
        <v>5</v>
      </c>
      <c r="O24">
        <f t="shared" ca="1" si="19"/>
        <v>8800</v>
      </c>
      <c r="P24">
        <f t="shared" si="7"/>
        <v>0</v>
      </c>
      <c r="Q24">
        <f t="shared" si="8"/>
        <v>0</v>
      </c>
    </row>
    <row r="25" spans="1:17" x14ac:dyDescent="0.45">
      <c r="A25">
        <v>15</v>
      </c>
      <c r="B25">
        <f t="shared" si="1"/>
        <v>3</v>
      </c>
      <c r="C25">
        <f t="shared" ca="1" si="11"/>
        <v>0</v>
      </c>
      <c r="D25">
        <f t="shared" ca="1" si="12"/>
        <v>5</v>
      </c>
      <c r="E25">
        <f t="shared" ca="1" si="13"/>
        <v>0</v>
      </c>
      <c r="F25">
        <f t="shared" ca="1" si="3"/>
        <v>130.07499250074989</v>
      </c>
      <c r="G25">
        <f t="shared" ca="1" si="14"/>
        <v>6707</v>
      </c>
      <c r="H25">
        <f t="shared" ca="1" si="15"/>
        <v>208</v>
      </c>
      <c r="I25">
        <f t="shared" ca="1" si="16"/>
        <v>75</v>
      </c>
      <c r="J25">
        <f t="shared" ca="1" si="17"/>
        <v>78</v>
      </c>
      <c r="K25">
        <f t="shared" ca="1" si="18"/>
        <v>55</v>
      </c>
      <c r="L25">
        <f t="shared" ca="1" si="4"/>
        <v>0</v>
      </c>
      <c r="M25">
        <f t="shared" ca="1" si="5"/>
        <v>5</v>
      </c>
      <c r="N25">
        <f t="shared" ca="1" si="6"/>
        <v>0</v>
      </c>
      <c r="O25">
        <f t="shared" ca="1" si="19"/>
        <v>4400</v>
      </c>
      <c r="P25">
        <f t="shared" si="7"/>
        <v>1</v>
      </c>
      <c r="Q25">
        <f t="shared" ca="1" si="8"/>
        <v>26400</v>
      </c>
    </row>
    <row r="26" spans="1:17" x14ac:dyDescent="0.45">
      <c r="A26">
        <v>16</v>
      </c>
      <c r="B26">
        <f t="shared" si="1"/>
        <v>1</v>
      </c>
      <c r="C26">
        <f t="shared" si="11"/>
        <v>10</v>
      </c>
      <c r="D26">
        <f t="shared" si="12"/>
        <v>10</v>
      </c>
      <c r="E26">
        <f t="shared" si="13"/>
        <v>10</v>
      </c>
      <c r="F26">
        <f t="shared" si="3"/>
        <v>880</v>
      </c>
      <c r="G26">
        <f t="shared" ca="1" si="14"/>
        <v>5279</v>
      </c>
      <c r="H26">
        <f t="shared" ca="1" si="15"/>
        <v>167</v>
      </c>
      <c r="I26">
        <f t="shared" ca="1" si="16"/>
        <v>62</v>
      </c>
      <c r="J26">
        <f t="shared" ca="1" si="17"/>
        <v>48</v>
      </c>
      <c r="K26">
        <f t="shared" ca="1" si="18"/>
        <v>57</v>
      </c>
      <c r="L26">
        <f t="shared" ca="1" si="4"/>
        <v>10</v>
      </c>
      <c r="M26">
        <f t="shared" ca="1" si="5"/>
        <v>7</v>
      </c>
      <c r="N26">
        <f t="shared" ca="1" si="6"/>
        <v>5</v>
      </c>
      <c r="O26">
        <f t="shared" ca="1" si="19"/>
        <v>19360</v>
      </c>
      <c r="P26">
        <f t="shared" si="7"/>
        <v>0</v>
      </c>
      <c r="Q26">
        <f t="shared" si="8"/>
        <v>0</v>
      </c>
    </row>
    <row r="27" spans="1:17" x14ac:dyDescent="0.45">
      <c r="A27">
        <v>17</v>
      </c>
      <c r="B27">
        <f t="shared" si="1"/>
        <v>2</v>
      </c>
      <c r="C27">
        <f t="shared" ca="1" si="11"/>
        <v>0</v>
      </c>
      <c r="D27">
        <f t="shared" ca="1" si="12"/>
        <v>3</v>
      </c>
      <c r="E27">
        <f t="shared" ca="1" si="13"/>
        <v>5</v>
      </c>
      <c r="F27">
        <f t="shared" si="3"/>
        <v>880</v>
      </c>
      <c r="G27">
        <f t="shared" ca="1" si="14"/>
        <v>4233</v>
      </c>
      <c r="H27">
        <f t="shared" ca="1" si="15"/>
        <v>139</v>
      </c>
      <c r="I27">
        <f t="shared" ca="1" si="16"/>
        <v>42</v>
      </c>
      <c r="J27">
        <f t="shared" ca="1" si="17"/>
        <v>49</v>
      </c>
      <c r="K27">
        <f t="shared" ca="1" si="18"/>
        <v>48</v>
      </c>
      <c r="L27">
        <f t="shared" ca="1" si="4"/>
        <v>0</v>
      </c>
      <c r="M27">
        <f t="shared" ca="1" si="5"/>
        <v>3</v>
      </c>
      <c r="N27">
        <f t="shared" ca="1" si="6"/>
        <v>5</v>
      </c>
      <c r="O27">
        <f t="shared" ca="1" si="19"/>
        <v>7040</v>
      </c>
      <c r="P27">
        <f t="shared" si="7"/>
        <v>0</v>
      </c>
      <c r="Q27">
        <f t="shared" si="8"/>
        <v>0</v>
      </c>
    </row>
    <row r="28" spans="1:17" x14ac:dyDescent="0.45">
      <c r="A28">
        <v>18</v>
      </c>
      <c r="B28">
        <f t="shared" si="1"/>
        <v>3</v>
      </c>
      <c r="C28">
        <f t="shared" ca="1" si="11"/>
        <v>0</v>
      </c>
      <c r="D28">
        <f t="shared" ca="1" si="12"/>
        <v>0</v>
      </c>
      <c r="E28">
        <f t="shared" ca="1" si="13"/>
        <v>0</v>
      </c>
      <c r="F28">
        <f t="shared" ca="1" si="3"/>
        <v>880</v>
      </c>
      <c r="G28">
        <f t="shared" ca="1" si="14"/>
        <v>9374</v>
      </c>
      <c r="H28">
        <f t="shared" ca="1" si="15"/>
        <v>306</v>
      </c>
      <c r="I28">
        <f t="shared" ca="1" si="16"/>
        <v>108</v>
      </c>
      <c r="J28">
        <f t="shared" ca="1" si="17"/>
        <v>96</v>
      </c>
      <c r="K28">
        <f t="shared" ca="1" si="18"/>
        <v>102</v>
      </c>
      <c r="L28">
        <f t="shared" ca="1" si="4"/>
        <v>0</v>
      </c>
      <c r="M28">
        <f t="shared" ca="1" si="5"/>
        <v>0</v>
      </c>
      <c r="N28">
        <f t="shared" ca="1" si="6"/>
        <v>0</v>
      </c>
      <c r="O28">
        <f t="shared" ca="1" si="19"/>
        <v>0</v>
      </c>
      <c r="P28">
        <f t="shared" si="7"/>
        <v>1</v>
      </c>
      <c r="Q28">
        <f t="shared" ca="1" si="8"/>
        <v>26400</v>
      </c>
    </row>
    <row r="29" spans="1:17" x14ac:dyDescent="0.45">
      <c r="A29">
        <v>19</v>
      </c>
      <c r="B29">
        <f t="shared" si="1"/>
        <v>1</v>
      </c>
      <c r="C29">
        <f t="shared" si="11"/>
        <v>10</v>
      </c>
      <c r="D29">
        <f t="shared" si="12"/>
        <v>10</v>
      </c>
      <c r="E29">
        <f t="shared" si="13"/>
        <v>10</v>
      </c>
      <c r="F29">
        <f t="shared" si="3"/>
        <v>880</v>
      </c>
      <c r="G29">
        <f t="shared" ca="1" si="14"/>
        <v>3898</v>
      </c>
      <c r="H29">
        <f t="shared" ca="1" si="15"/>
        <v>131</v>
      </c>
      <c r="I29">
        <f t="shared" ca="1" si="16"/>
        <v>47</v>
      </c>
      <c r="J29">
        <f t="shared" ca="1" si="17"/>
        <v>39</v>
      </c>
      <c r="K29">
        <f t="shared" ca="1" si="18"/>
        <v>45</v>
      </c>
      <c r="L29">
        <f t="shared" ca="1" si="4"/>
        <v>8</v>
      </c>
      <c r="M29">
        <f t="shared" ca="1" si="5"/>
        <v>6</v>
      </c>
      <c r="N29">
        <f t="shared" ca="1" si="6"/>
        <v>5</v>
      </c>
      <c r="O29">
        <f t="shared" ca="1" si="19"/>
        <v>16720</v>
      </c>
      <c r="P29">
        <f t="shared" si="7"/>
        <v>0</v>
      </c>
      <c r="Q29">
        <f t="shared" si="8"/>
        <v>0</v>
      </c>
    </row>
    <row r="30" spans="1:17" x14ac:dyDescent="0.45">
      <c r="A30">
        <v>20</v>
      </c>
      <c r="B30">
        <f t="shared" si="1"/>
        <v>2</v>
      </c>
      <c r="C30">
        <f t="shared" ca="1" si="11"/>
        <v>2</v>
      </c>
      <c r="D30">
        <f t="shared" ca="1" si="12"/>
        <v>4</v>
      </c>
      <c r="E30">
        <f t="shared" ca="1" si="13"/>
        <v>5</v>
      </c>
      <c r="F30">
        <f t="shared" si="3"/>
        <v>880</v>
      </c>
      <c r="G30">
        <f t="shared" ca="1" si="14"/>
        <v>4250</v>
      </c>
      <c r="H30">
        <f t="shared" ca="1" si="15"/>
        <v>131</v>
      </c>
      <c r="I30">
        <f t="shared" ca="1" si="16"/>
        <v>49</v>
      </c>
      <c r="J30">
        <f t="shared" ca="1" si="17"/>
        <v>41</v>
      </c>
      <c r="K30">
        <f t="shared" ca="1" si="18"/>
        <v>41</v>
      </c>
      <c r="L30">
        <f t="shared" ca="1" si="4"/>
        <v>2</v>
      </c>
      <c r="M30">
        <f t="shared" ca="1" si="5"/>
        <v>4</v>
      </c>
      <c r="N30">
        <f t="shared" ca="1" si="6"/>
        <v>5</v>
      </c>
      <c r="O30">
        <f t="shared" ca="1" si="19"/>
        <v>9680</v>
      </c>
      <c r="P30">
        <f t="shared" si="7"/>
        <v>0</v>
      </c>
      <c r="Q30">
        <f t="shared" si="8"/>
        <v>0</v>
      </c>
    </row>
    <row r="31" spans="1:17" x14ac:dyDescent="0.45">
      <c r="A31">
        <v>21</v>
      </c>
      <c r="B31">
        <f t="shared" si="1"/>
        <v>3</v>
      </c>
      <c r="C31">
        <f t="shared" ca="1" si="11"/>
        <v>0</v>
      </c>
      <c r="D31">
        <f t="shared" ca="1" si="12"/>
        <v>0</v>
      </c>
      <c r="E31">
        <f t="shared" ca="1" si="13"/>
        <v>0</v>
      </c>
      <c r="F31">
        <f t="shared" ca="1" si="3"/>
        <v>880</v>
      </c>
      <c r="G31">
        <f t="shared" ca="1" si="14"/>
        <v>7786</v>
      </c>
      <c r="H31">
        <f t="shared" ca="1" si="15"/>
        <v>260</v>
      </c>
      <c r="I31">
        <f t="shared" ca="1" si="16"/>
        <v>83</v>
      </c>
      <c r="J31">
        <f t="shared" ca="1" si="17"/>
        <v>87</v>
      </c>
      <c r="K31">
        <f t="shared" ca="1" si="18"/>
        <v>90</v>
      </c>
      <c r="L31">
        <f t="shared" ca="1" si="4"/>
        <v>0</v>
      </c>
      <c r="M31">
        <f t="shared" ca="1" si="5"/>
        <v>0</v>
      </c>
      <c r="N31">
        <f t="shared" ca="1" si="6"/>
        <v>0</v>
      </c>
      <c r="O31">
        <f t="shared" ca="1" si="19"/>
        <v>0</v>
      </c>
      <c r="P31">
        <f t="shared" si="7"/>
        <v>1</v>
      </c>
      <c r="Q31">
        <f t="shared" ca="1" si="8"/>
        <v>26400</v>
      </c>
    </row>
    <row r="32" spans="1:17" x14ac:dyDescent="0.45">
      <c r="A32">
        <v>22</v>
      </c>
      <c r="B32">
        <f t="shared" si="1"/>
        <v>1</v>
      </c>
      <c r="C32">
        <f t="shared" si="11"/>
        <v>10</v>
      </c>
      <c r="D32">
        <f t="shared" si="12"/>
        <v>10</v>
      </c>
      <c r="E32">
        <f t="shared" si="13"/>
        <v>10</v>
      </c>
      <c r="F32">
        <f t="shared" si="3"/>
        <v>880</v>
      </c>
      <c r="G32">
        <f t="shared" ca="1" si="14"/>
        <v>5463</v>
      </c>
      <c r="H32">
        <f t="shared" ca="1" si="15"/>
        <v>189</v>
      </c>
      <c r="I32">
        <f t="shared" ca="1" si="16"/>
        <v>57</v>
      </c>
      <c r="J32">
        <f t="shared" ca="1" si="17"/>
        <v>61</v>
      </c>
      <c r="K32">
        <f t="shared" ca="1" si="18"/>
        <v>71</v>
      </c>
      <c r="L32">
        <f t="shared" ca="1" si="4"/>
        <v>6</v>
      </c>
      <c r="M32">
        <f t="shared" ca="1" si="5"/>
        <v>9</v>
      </c>
      <c r="N32">
        <f t="shared" ca="1" si="6"/>
        <v>10</v>
      </c>
      <c r="O32">
        <f t="shared" ca="1" si="19"/>
        <v>22000</v>
      </c>
      <c r="P32">
        <f t="shared" si="7"/>
        <v>0</v>
      </c>
      <c r="Q32">
        <f t="shared" si="8"/>
        <v>0</v>
      </c>
    </row>
    <row r="33" spans="1:17" x14ac:dyDescent="0.45">
      <c r="A33">
        <v>23</v>
      </c>
      <c r="B33">
        <f t="shared" si="1"/>
        <v>2</v>
      </c>
      <c r="C33">
        <f t="shared" ca="1" si="11"/>
        <v>4</v>
      </c>
      <c r="D33">
        <f t="shared" ca="1" si="12"/>
        <v>1</v>
      </c>
      <c r="E33">
        <f t="shared" ca="1" si="13"/>
        <v>0</v>
      </c>
      <c r="F33">
        <f t="shared" si="3"/>
        <v>880</v>
      </c>
      <c r="G33">
        <f t="shared" ca="1" si="14"/>
        <v>2566</v>
      </c>
      <c r="H33">
        <f t="shared" ca="1" si="15"/>
        <v>83</v>
      </c>
      <c r="I33">
        <f t="shared" ca="1" si="16"/>
        <v>26</v>
      </c>
      <c r="J33">
        <f t="shared" ca="1" si="17"/>
        <v>30</v>
      </c>
      <c r="K33">
        <f t="shared" ca="1" si="18"/>
        <v>27</v>
      </c>
      <c r="L33">
        <f t="shared" ca="1" si="4"/>
        <v>3</v>
      </c>
      <c r="M33">
        <f t="shared" ca="1" si="5"/>
        <v>1</v>
      </c>
      <c r="N33">
        <f t="shared" ca="1" si="6"/>
        <v>0</v>
      </c>
      <c r="O33">
        <f t="shared" ca="1" si="19"/>
        <v>3520</v>
      </c>
      <c r="P33">
        <f t="shared" si="7"/>
        <v>0</v>
      </c>
      <c r="Q33">
        <f t="shared" si="8"/>
        <v>0</v>
      </c>
    </row>
    <row r="34" spans="1:17" x14ac:dyDescent="0.45">
      <c r="A34">
        <v>24</v>
      </c>
      <c r="B34">
        <f t="shared" si="1"/>
        <v>3</v>
      </c>
      <c r="C34">
        <f t="shared" ca="1" si="11"/>
        <v>1</v>
      </c>
      <c r="D34">
        <f t="shared" ca="1" si="12"/>
        <v>0</v>
      </c>
      <c r="E34">
        <f t="shared" ca="1" si="13"/>
        <v>0</v>
      </c>
      <c r="F34">
        <f t="shared" ca="1" si="3"/>
        <v>730.01499850015</v>
      </c>
      <c r="G34">
        <f t="shared" ca="1" si="14"/>
        <v>6346</v>
      </c>
      <c r="H34">
        <f t="shared" ca="1" si="15"/>
        <v>210</v>
      </c>
      <c r="I34">
        <f t="shared" ca="1" si="16"/>
        <v>66</v>
      </c>
      <c r="J34">
        <f t="shared" ca="1" si="17"/>
        <v>69</v>
      </c>
      <c r="K34">
        <f t="shared" ca="1" si="18"/>
        <v>75</v>
      </c>
      <c r="L34">
        <f t="shared" ca="1" si="4"/>
        <v>0</v>
      </c>
      <c r="M34">
        <f t="shared" ca="1" si="5"/>
        <v>0</v>
      </c>
      <c r="N34">
        <f t="shared" ca="1" si="6"/>
        <v>0</v>
      </c>
      <c r="O34">
        <f t="shared" ca="1" si="19"/>
        <v>0</v>
      </c>
      <c r="P34">
        <f t="shared" si="7"/>
        <v>1</v>
      </c>
      <c r="Q34">
        <f t="shared" ca="1" si="8"/>
        <v>25520</v>
      </c>
    </row>
    <row r="35" spans="1:17" x14ac:dyDescent="0.45">
      <c r="A35">
        <v>25</v>
      </c>
      <c r="B35">
        <f t="shared" si="1"/>
        <v>1</v>
      </c>
      <c r="C35">
        <f t="shared" si="11"/>
        <v>10</v>
      </c>
      <c r="D35">
        <f t="shared" si="12"/>
        <v>10</v>
      </c>
      <c r="E35">
        <f t="shared" si="13"/>
        <v>10</v>
      </c>
      <c r="F35">
        <f t="shared" si="3"/>
        <v>880</v>
      </c>
      <c r="G35">
        <f t="shared" ca="1" si="14"/>
        <v>4109</v>
      </c>
      <c r="H35">
        <f t="shared" ca="1" si="15"/>
        <v>139</v>
      </c>
      <c r="I35">
        <f t="shared" ca="1" si="16"/>
        <v>49</v>
      </c>
      <c r="J35">
        <f t="shared" ca="1" si="17"/>
        <v>44</v>
      </c>
      <c r="K35">
        <f t="shared" ca="1" si="18"/>
        <v>46</v>
      </c>
      <c r="L35">
        <f t="shared" ca="1" si="4"/>
        <v>4</v>
      </c>
      <c r="M35">
        <f t="shared" ca="1" si="5"/>
        <v>10</v>
      </c>
      <c r="N35">
        <f t="shared" ca="1" si="6"/>
        <v>8</v>
      </c>
      <c r="O35">
        <f t="shared" ca="1" si="19"/>
        <v>19360</v>
      </c>
      <c r="P35">
        <f t="shared" si="7"/>
        <v>0</v>
      </c>
      <c r="Q35">
        <f t="shared" si="8"/>
        <v>0</v>
      </c>
    </row>
    <row r="36" spans="1:17" x14ac:dyDescent="0.45">
      <c r="A36">
        <v>26</v>
      </c>
      <c r="B36">
        <f t="shared" si="1"/>
        <v>2</v>
      </c>
      <c r="C36">
        <f t="shared" ca="1" si="11"/>
        <v>6</v>
      </c>
      <c r="D36">
        <f t="shared" ca="1" si="12"/>
        <v>0</v>
      </c>
      <c r="E36">
        <f t="shared" ca="1" si="13"/>
        <v>2</v>
      </c>
      <c r="F36">
        <f t="shared" si="3"/>
        <v>880</v>
      </c>
      <c r="G36">
        <f t="shared" ca="1" si="14"/>
        <v>4908</v>
      </c>
      <c r="H36">
        <f t="shared" ca="1" si="15"/>
        <v>156</v>
      </c>
      <c r="I36">
        <f t="shared" ca="1" si="16"/>
        <v>55</v>
      </c>
      <c r="J36">
        <f t="shared" ca="1" si="17"/>
        <v>55</v>
      </c>
      <c r="K36">
        <f t="shared" ca="1" si="18"/>
        <v>46</v>
      </c>
      <c r="L36">
        <f t="shared" ca="1" si="4"/>
        <v>5</v>
      </c>
      <c r="M36">
        <f t="shared" ca="1" si="5"/>
        <v>0</v>
      </c>
      <c r="N36">
        <f t="shared" ca="1" si="6"/>
        <v>2</v>
      </c>
      <c r="O36">
        <f t="shared" ca="1" si="19"/>
        <v>6160</v>
      </c>
      <c r="P36">
        <f t="shared" si="7"/>
        <v>0</v>
      </c>
      <c r="Q36">
        <f t="shared" si="8"/>
        <v>0</v>
      </c>
    </row>
    <row r="37" spans="1:17" x14ac:dyDescent="0.45">
      <c r="A37">
        <v>27</v>
      </c>
      <c r="B37">
        <f t="shared" si="1"/>
        <v>3</v>
      </c>
      <c r="C37">
        <f t="shared" ca="1" si="11"/>
        <v>1</v>
      </c>
      <c r="D37">
        <f t="shared" ca="1" si="12"/>
        <v>0</v>
      </c>
      <c r="E37">
        <f t="shared" ca="1" si="13"/>
        <v>0</v>
      </c>
      <c r="F37">
        <f t="shared" ca="1" si="3"/>
        <v>730.01499850015</v>
      </c>
      <c r="G37">
        <f t="shared" ca="1" si="14"/>
        <v>6704</v>
      </c>
      <c r="H37">
        <f t="shared" ca="1" si="15"/>
        <v>199</v>
      </c>
      <c r="I37">
        <f t="shared" ca="1" si="16"/>
        <v>66</v>
      </c>
      <c r="J37">
        <f t="shared" ca="1" si="17"/>
        <v>58</v>
      </c>
      <c r="K37">
        <f t="shared" ca="1" si="18"/>
        <v>75</v>
      </c>
      <c r="L37">
        <f t="shared" ca="1" si="4"/>
        <v>0</v>
      </c>
      <c r="M37">
        <f t="shared" ca="1" si="5"/>
        <v>0</v>
      </c>
      <c r="N37">
        <f t="shared" ca="1" si="6"/>
        <v>0</v>
      </c>
      <c r="O37">
        <f t="shared" ca="1" si="19"/>
        <v>0</v>
      </c>
      <c r="P37">
        <f t="shared" si="7"/>
        <v>1</v>
      </c>
      <c r="Q37">
        <f t="shared" ca="1" si="8"/>
        <v>25520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5"/>
  <sheetViews>
    <sheetView workbookViewId="0">
      <selection activeCell="P28" sqref="P28"/>
    </sheetView>
  </sheetViews>
  <sheetFormatPr defaultColWidth="8.73046875" defaultRowHeight="13.9" x14ac:dyDescent="0.4"/>
  <cols>
    <col min="1" max="13" width="9.19921875" style="6" customWidth="1"/>
    <col min="14" max="16384" width="8.73046875" style="6"/>
  </cols>
  <sheetData>
    <row r="1" spans="1:11" x14ac:dyDescent="0.4">
      <c r="A1" s="6" t="s">
        <v>51</v>
      </c>
      <c r="C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K1" s="6" t="s">
        <v>58</v>
      </c>
    </row>
    <row r="2" spans="1:11" x14ac:dyDescent="0.4">
      <c r="A2" s="6" t="s">
        <v>52</v>
      </c>
      <c r="B2" s="14">
        <v>10</v>
      </c>
      <c r="C2" s="6" t="s">
        <v>52</v>
      </c>
      <c r="D2" s="14">
        <v>5</v>
      </c>
      <c r="F2" s="8">
        <v>1</v>
      </c>
      <c r="G2" s="8">
        <v>1</v>
      </c>
      <c r="H2" s="8">
        <v>0</v>
      </c>
      <c r="I2" s="8">
        <v>0</v>
      </c>
      <c r="K2" s="15">
        <f ca="1">AVERAGE(K6:K305)</f>
        <v>0.43659548736415255</v>
      </c>
    </row>
    <row r="5" spans="1:11" x14ac:dyDescent="0.4">
      <c r="A5" s="13" t="s">
        <v>59</v>
      </c>
      <c r="B5" s="13" t="s">
        <v>60</v>
      </c>
      <c r="C5" s="13" t="s">
        <v>50</v>
      </c>
      <c r="D5" s="13" t="s">
        <v>61</v>
      </c>
      <c r="E5" s="13" t="s">
        <v>62</v>
      </c>
      <c r="F5" s="13" t="s">
        <v>63</v>
      </c>
      <c r="G5" s="13" t="s">
        <v>64</v>
      </c>
      <c r="H5" s="13" t="s">
        <v>65</v>
      </c>
      <c r="I5" s="13" t="s">
        <v>66</v>
      </c>
      <c r="J5" s="13" t="s">
        <v>67</v>
      </c>
      <c r="K5" s="13" t="s">
        <v>68</v>
      </c>
    </row>
    <row r="6" spans="1:11" x14ac:dyDescent="0.4">
      <c r="A6" s="6">
        <v>1</v>
      </c>
      <c r="B6" s="6">
        <f ca="1">-$B$2*LN(RAND())</f>
        <v>3.1342584184857052</v>
      </c>
      <c r="C6" s="6">
        <f ca="1">B6</f>
        <v>3.1342584184857052</v>
      </c>
      <c r="D6" s="6">
        <f>IF(F2=1,0,99999999)</f>
        <v>0</v>
      </c>
      <c r="E6" s="6">
        <f t="shared" ref="E6:G6" si="0">IF(G2=1,0,99999999)</f>
        <v>0</v>
      </c>
      <c r="F6" s="6">
        <f t="shared" si="0"/>
        <v>99999999</v>
      </c>
      <c r="G6" s="6">
        <f t="shared" si="0"/>
        <v>99999999</v>
      </c>
      <c r="H6" s="6">
        <f>IF(D6=MIN(D6:G6),1,IF(E6=MIN(D6:G6),2,IF(F6=MIN(D6:G6),3,4)))</f>
        <v>1</v>
      </c>
      <c r="I6" s="6">
        <f ca="1">-$D$2*LN(RAND())</f>
        <v>1.0656231689479805</v>
      </c>
      <c r="J6" s="6">
        <f ca="1">I6+MAX(C6,IF(H6=1,D6,IF(H6=2,E6,IF(H6=3,F6,G6))))</f>
        <v>4.1998815874336852</v>
      </c>
      <c r="K6" s="6">
        <f ca="1">J6-I6-C6</f>
        <v>0</v>
      </c>
    </row>
    <row r="7" spans="1:11" x14ac:dyDescent="0.4">
      <c r="A7" s="6">
        <v>2</v>
      </c>
      <c r="B7" s="6">
        <f t="shared" ref="B7:B70" ca="1" si="1">-$B$2*LN(RAND())</f>
        <v>7.827207011187193</v>
      </c>
      <c r="C7" s="6">
        <f ca="1">C6+B7</f>
        <v>10.961465429672899</v>
      </c>
      <c r="D7" s="6">
        <f ca="1">IF(H6=1,J6,D6)</f>
        <v>4.1998815874336852</v>
      </c>
      <c r="E7" s="6">
        <f>IF(H6=2,J6,E6)</f>
        <v>0</v>
      </c>
      <c r="F7" s="6">
        <f>IF(H6=3,J6,F6)</f>
        <v>99999999</v>
      </c>
      <c r="G7" s="6">
        <f>IF(H6=4,J6,G6)</f>
        <v>99999999</v>
      </c>
      <c r="H7" s="6">
        <f t="shared" ref="H7:H70" ca="1" si="2">IF(D7=MIN(D7:G7),1,IF(E7=MIN(D7:G7),2,IF(F7=MIN(D7:G7),3,4)))</f>
        <v>2</v>
      </c>
      <c r="I7" s="6">
        <f ca="1">-$D$2*LN(RAND())</f>
        <v>3.5874128032359733</v>
      </c>
      <c r="J7" s="6">
        <f ca="1">I7+MAX(C7,IF(H7=1,D7,IF(H7=2,E7,IF(H7=3,F7,G7))))</f>
        <v>14.548878232908873</v>
      </c>
      <c r="K7" s="6">
        <f ca="1">J7-I7-C7</f>
        <v>0</v>
      </c>
    </row>
    <row r="8" spans="1:11" x14ac:dyDescent="0.4">
      <c r="A8" s="6">
        <v>3</v>
      </c>
      <c r="B8" s="6">
        <f t="shared" ca="1" si="1"/>
        <v>11.060324413865036</v>
      </c>
      <c r="C8" s="6">
        <f t="shared" ref="C8:C71" ca="1" si="3">C7+B8</f>
        <v>22.021789843537935</v>
      </c>
      <c r="D8" s="6">
        <f t="shared" ref="D8:D71" ca="1" si="4">IF(H7=1,J7,D7)</f>
        <v>4.1998815874336852</v>
      </c>
      <c r="E8" s="6">
        <f t="shared" ref="E8:E71" ca="1" si="5">IF(H7=2,J7,E7)</f>
        <v>14.548878232908873</v>
      </c>
      <c r="F8" s="6">
        <f t="shared" ref="F8:F71" ca="1" si="6">IF(H7=3,J7,F7)</f>
        <v>99999999</v>
      </c>
      <c r="G8" s="6">
        <f t="shared" ref="G8:G71" ca="1" si="7">IF(H7=4,J7,G7)</f>
        <v>99999999</v>
      </c>
      <c r="H8" s="6">
        <f t="shared" ca="1" si="2"/>
        <v>1</v>
      </c>
      <c r="I8" s="6">
        <f t="shared" ref="I8:I71" ca="1" si="8">-$D$2*LN(RAND())</f>
        <v>16.796883403304339</v>
      </c>
      <c r="J8" s="6">
        <f t="shared" ref="J8:J71" ca="1" si="9">I8+MAX(C8,IF(H8=1,D8,IF(H8=2,E8,IF(H8=3,F8,G8))))</f>
        <v>38.818673246842273</v>
      </c>
      <c r="K8" s="6">
        <f t="shared" ref="K8:K71" ca="1" si="10">J8-I8-C8</f>
        <v>0</v>
      </c>
    </row>
    <row r="9" spans="1:11" x14ac:dyDescent="0.4">
      <c r="A9" s="6">
        <v>4</v>
      </c>
      <c r="B9" s="6">
        <f t="shared" ca="1" si="1"/>
        <v>27.124101992896112</v>
      </c>
      <c r="C9" s="6">
        <f t="shared" ca="1" si="3"/>
        <v>49.145891836434046</v>
      </c>
      <c r="D9" s="6">
        <f t="shared" ca="1" si="4"/>
        <v>38.818673246842273</v>
      </c>
      <c r="E9" s="6">
        <f t="shared" ca="1" si="5"/>
        <v>14.548878232908873</v>
      </c>
      <c r="F9" s="6">
        <f t="shared" ca="1" si="6"/>
        <v>99999999</v>
      </c>
      <c r="G9" s="6">
        <f t="shared" ca="1" si="7"/>
        <v>99999999</v>
      </c>
      <c r="H9" s="6">
        <f t="shared" ca="1" si="2"/>
        <v>2</v>
      </c>
      <c r="I9" s="6">
        <f t="shared" ca="1" si="8"/>
        <v>3.9174913847503525</v>
      </c>
      <c r="J9" s="6">
        <f t="shared" ca="1" si="9"/>
        <v>53.063383221184395</v>
      </c>
      <c r="K9" s="6">
        <f t="shared" ca="1" si="10"/>
        <v>0</v>
      </c>
    </row>
    <row r="10" spans="1:11" x14ac:dyDescent="0.4">
      <c r="A10" s="6">
        <v>5</v>
      </c>
      <c r="B10" s="6">
        <f t="shared" ca="1" si="1"/>
        <v>51.737916143527549</v>
      </c>
      <c r="C10" s="6">
        <f t="shared" ca="1" si="3"/>
        <v>100.8838079799616</v>
      </c>
      <c r="D10" s="6">
        <f t="shared" ca="1" si="4"/>
        <v>38.818673246842273</v>
      </c>
      <c r="E10" s="6">
        <f t="shared" ca="1" si="5"/>
        <v>53.063383221184395</v>
      </c>
      <c r="F10" s="6">
        <f t="shared" ca="1" si="6"/>
        <v>99999999</v>
      </c>
      <c r="G10" s="6">
        <f t="shared" ca="1" si="7"/>
        <v>99999999</v>
      </c>
      <c r="H10" s="6">
        <f t="shared" ca="1" si="2"/>
        <v>1</v>
      </c>
      <c r="I10" s="6">
        <f t="shared" ca="1" si="8"/>
        <v>13.729243986136355</v>
      </c>
      <c r="J10" s="6">
        <f t="shared" ca="1" si="9"/>
        <v>114.61305196609796</v>
      </c>
      <c r="K10" s="6">
        <f t="shared" ca="1" si="10"/>
        <v>0</v>
      </c>
    </row>
    <row r="11" spans="1:11" x14ac:dyDescent="0.4">
      <c r="A11" s="6">
        <v>6</v>
      </c>
      <c r="B11" s="6">
        <f t="shared" ca="1" si="1"/>
        <v>1.6212513241848969</v>
      </c>
      <c r="C11" s="6">
        <f t="shared" ca="1" si="3"/>
        <v>102.5050593041465</v>
      </c>
      <c r="D11" s="6">
        <f t="shared" ca="1" si="4"/>
        <v>114.61305196609796</v>
      </c>
      <c r="E11" s="6">
        <f t="shared" ca="1" si="5"/>
        <v>53.063383221184395</v>
      </c>
      <c r="F11" s="6">
        <f t="shared" ca="1" si="6"/>
        <v>99999999</v>
      </c>
      <c r="G11" s="6">
        <f t="shared" ca="1" si="7"/>
        <v>99999999</v>
      </c>
      <c r="H11" s="6">
        <f t="shared" ca="1" si="2"/>
        <v>2</v>
      </c>
      <c r="I11" s="6">
        <f t="shared" ca="1" si="8"/>
        <v>0.57325694331142041</v>
      </c>
      <c r="J11" s="6">
        <f t="shared" ca="1" si="9"/>
        <v>103.07831624745792</v>
      </c>
      <c r="K11" s="6">
        <f t="shared" ca="1" si="10"/>
        <v>0</v>
      </c>
    </row>
    <row r="12" spans="1:11" x14ac:dyDescent="0.4">
      <c r="A12" s="6">
        <v>7</v>
      </c>
      <c r="B12" s="6">
        <f t="shared" ca="1" si="1"/>
        <v>5.8285178159475572</v>
      </c>
      <c r="C12" s="6">
        <f t="shared" ca="1" si="3"/>
        <v>108.33357712009406</v>
      </c>
      <c r="D12" s="6">
        <f t="shared" ca="1" si="4"/>
        <v>114.61305196609796</v>
      </c>
      <c r="E12" s="6">
        <f t="shared" ca="1" si="5"/>
        <v>103.07831624745792</v>
      </c>
      <c r="F12" s="6">
        <f t="shared" ca="1" si="6"/>
        <v>99999999</v>
      </c>
      <c r="G12" s="6">
        <f t="shared" ca="1" si="7"/>
        <v>99999999</v>
      </c>
      <c r="H12" s="6">
        <f t="shared" ca="1" si="2"/>
        <v>2</v>
      </c>
      <c r="I12" s="6">
        <f t="shared" ca="1" si="8"/>
        <v>1.5355358392472391</v>
      </c>
      <c r="J12" s="6">
        <f t="shared" ca="1" si="9"/>
        <v>109.86911295934131</v>
      </c>
      <c r="K12" s="6">
        <f t="shared" ca="1" si="10"/>
        <v>0</v>
      </c>
    </row>
    <row r="13" spans="1:11" x14ac:dyDescent="0.4">
      <c r="A13" s="6">
        <v>8</v>
      </c>
      <c r="B13" s="6">
        <f t="shared" ca="1" si="1"/>
        <v>0.83529344846674858</v>
      </c>
      <c r="C13" s="6">
        <f t="shared" ca="1" si="3"/>
        <v>109.16887056856081</v>
      </c>
      <c r="D13" s="6">
        <f t="shared" ca="1" si="4"/>
        <v>114.61305196609796</v>
      </c>
      <c r="E13" s="6">
        <f t="shared" ca="1" si="5"/>
        <v>109.86911295934131</v>
      </c>
      <c r="F13" s="6">
        <f t="shared" ca="1" si="6"/>
        <v>99999999</v>
      </c>
      <c r="G13" s="6">
        <f t="shared" ca="1" si="7"/>
        <v>99999999</v>
      </c>
      <c r="H13" s="6">
        <f t="shared" ca="1" si="2"/>
        <v>2</v>
      </c>
      <c r="I13" s="6">
        <f t="shared" ca="1" si="8"/>
        <v>1.2776069874990537</v>
      </c>
      <c r="J13" s="6">
        <f t="shared" ca="1" si="9"/>
        <v>111.14671994684036</v>
      </c>
      <c r="K13" s="6">
        <f t="shared" ca="1" si="10"/>
        <v>0.70024239078050243</v>
      </c>
    </row>
    <row r="14" spans="1:11" x14ac:dyDescent="0.4">
      <c r="A14" s="6">
        <v>9</v>
      </c>
      <c r="B14" s="6">
        <f t="shared" ca="1" si="1"/>
        <v>1.2523930963194303</v>
      </c>
      <c r="C14" s="6">
        <f t="shared" ca="1" si="3"/>
        <v>110.42126366488023</v>
      </c>
      <c r="D14" s="6">
        <f t="shared" ca="1" si="4"/>
        <v>114.61305196609796</v>
      </c>
      <c r="E14" s="6">
        <f t="shared" ca="1" si="5"/>
        <v>111.14671994684036</v>
      </c>
      <c r="F14" s="6">
        <f t="shared" ca="1" si="6"/>
        <v>99999999</v>
      </c>
      <c r="G14" s="6">
        <f t="shared" ca="1" si="7"/>
        <v>99999999</v>
      </c>
      <c r="H14" s="6">
        <f t="shared" ca="1" si="2"/>
        <v>2</v>
      </c>
      <c r="I14" s="6">
        <f t="shared" ca="1" si="8"/>
        <v>1.763791597546627</v>
      </c>
      <c r="J14" s="6">
        <f t="shared" ca="1" si="9"/>
        <v>112.91051154438699</v>
      </c>
      <c r="K14" s="6">
        <f t="shared" ca="1" si="10"/>
        <v>0.72545628196013467</v>
      </c>
    </row>
    <row r="15" spans="1:11" x14ac:dyDescent="0.4">
      <c r="A15" s="6">
        <v>10</v>
      </c>
      <c r="B15" s="6">
        <f t="shared" ca="1" si="1"/>
        <v>30.671081507258961</v>
      </c>
      <c r="C15" s="6">
        <f t="shared" ca="1" si="3"/>
        <v>141.09234517213918</v>
      </c>
      <c r="D15" s="6">
        <f t="shared" ca="1" si="4"/>
        <v>114.61305196609796</v>
      </c>
      <c r="E15" s="6">
        <f t="shared" ca="1" si="5"/>
        <v>112.91051154438699</v>
      </c>
      <c r="F15" s="6">
        <f t="shared" ca="1" si="6"/>
        <v>99999999</v>
      </c>
      <c r="G15" s="6">
        <f t="shared" ca="1" si="7"/>
        <v>99999999</v>
      </c>
      <c r="H15" s="6">
        <f t="shared" ca="1" si="2"/>
        <v>2</v>
      </c>
      <c r="I15" s="6">
        <f t="shared" ca="1" si="8"/>
        <v>4.0724185662187971</v>
      </c>
      <c r="J15" s="6">
        <f t="shared" ca="1" si="9"/>
        <v>145.16476373835798</v>
      </c>
      <c r="K15" s="6">
        <f t="shared" ca="1" si="10"/>
        <v>0</v>
      </c>
    </row>
    <row r="16" spans="1:11" x14ac:dyDescent="0.4">
      <c r="A16" s="6">
        <v>11</v>
      </c>
      <c r="B16" s="6">
        <f t="shared" ca="1" si="1"/>
        <v>12.441450581487658</v>
      </c>
      <c r="C16" s="6">
        <f t="shared" ca="1" si="3"/>
        <v>153.53379575362683</v>
      </c>
      <c r="D16" s="6">
        <f t="shared" ca="1" si="4"/>
        <v>114.61305196609796</v>
      </c>
      <c r="E16" s="6">
        <f t="shared" ca="1" si="5"/>
        <v>145.16476373835798</v>
      </c>
      <c r="F16" s="6">
        <f t="shared" ca="1" si="6"/>
        <v>99999999</v>
      </c>
      <c r="G16" s="6">
        <f t="shared" ca="1" si="7"/>
        <v>99999999</v>
      </c>
      <c r="H16" s="6">
        <f t="shared" ca="1" si="2"/>
        <v>1</v>
      </c>
      <c r="I16" s="6">
        <f t="shared" ca="1" si="8"/>
        <v>1.8705645558419584</v>
      </c>
      <c r="J16" s="6">
        <f t="shared" ca="1" si="9"/>
        <v>155.40436030946879</v>
      </c>
      <c r="K16" s="6">
        <f t="shared" ca="1" si="10"/>
        <v>0</v>
      </c>
    </row>
    <row r="17" spans="1:11" x14ac:dyDescent="0.4">
      <c r="A17" s="6">
        <v>12</v>
      </c>
      <c r="B17" s="6">
        <f t="shared" ca="1" si="1"/>
        <v>9.9059323992419532</v>
      </c>
      <c r="C17" s="6">
        <f t="shared" ca="1" si="3"/>
        <v>163.43972815286878</v>
      </c>
      <c r="D17" s="6">
        <f t="shared" ca="1" si="4"/>
        <v>155.40436030946879</v>
      </c>
      <c r="E17" s="6">
        <f t="shared" ca="1" si="5"/>
        <v>145.16476373835798</v>
      </c>
      <c r="F17" s="6">
        <f t="shared" ca="1" si="6"/>
        <v>99999999</v>
      </c>
      <c r="G17" s="6">
        <f t="shared" ca="1" si="7"/>
        <v>99999999</v>
      </c>
      <c r="H17" s="6">
        <f t="shared" ca="1" si="2"/>
        <v>2</v>
      </c>
      <c r="I17" s="6">
        <f t="shared" ca="1" si="8"/>
        <v>0.58084595246373527</v>
      </c>
      <c r="J17" s="6">
        <f t="shared" ca="1" si="9"/>
        <v>164.02057410533251</v>
      </c>
      <c r="K17" s="6">
        <f t="shared" ca="1" si="10"/>
        <v>0</v>
      </c>
    </row>
    <row r="18" spans="1:11" x14ac:dyDescent="0.4">
      <c r="A18" s="6">
        <v>13</v>
      </c>
      <c r="B18" s="6">
        <f t="shared" ca="1" si="1"/>
        <v>1.4292995530015102</v>
      </c>
      <c r="C18" s="6">
        <f t="shared" ca="1" si="3"/>
        <v>164.86902770587028</v>
      </c>
      <c r="D18" s="6">
        <f t="shared" ca="1" si="4"/>
        <v>155.40436030946879</v>
      </c>
      <c r="E18" s="6">
        <f t="shared" ca="1" si="5"/>
        <v>164.02057410533251</v>
      </c>
      <c r="F18" s="6">
        <f t="shared" ca="1" si="6"/>
        <v>99999999</v>
      </c>
      <c r="G18" s="6">
        <f t="shared" ca="1" si="7"/>
        <v>99999999</v>
      </c>
      <c r="H18" s="6">
        <f t="shared" ca="1" si="2"/>
        <v>1</v>
      </c>
      <c r="I18" s="6">
        <f t="shared" ca="1" si="8"/>
        <v>1.5998520290651039</v>
      </c>
      <c r="J18" s="6">
        <f t="shared" ca="1" si="9"/>
        <v>166.46887973493537</v>
      </c>
      <c r="K18" s="6">
        <f t="shared" ca="1" si="10"/>
        <v>0</v>
      </c>
    </row>
    <row r="19" spans="1:11" x14ac:dyDescent="0.4">
      <c r="A19" s="6">
        <v>14</v>
      </c>
      <c r="B19" s="6">
        <f t="shared" ca="1" si="1"/>
        <v>17.601696922493502</v>
      </c>
      <c r="C19" s="6">
        <f t="shared" ca="1" si="3"/>
        <v>182.47072462836377</v>
      </c>
      <c r="D19" s="6">
        <f t="shared" ca="1" si="4"/>
        <v>166.46887973493537</v>
      </c>
      <c r="E19" s="6">
        <f t="shared" ca="1" si="5"/>
        <v>164.02057410533251</v>
      </c>
      <c r="F19" s="6">
        <f t="shared" ca="1" si="6"/>
        <v>99999999</v>
      </c>
      <c r="G19" s="6">
        <f t="shared" ca="1" si="7"/>
        <v>99999999</v>
      </c>
      <c r="H19" s="6">
        <f t="shared" ca="1" si="2"/>
        <v>2</v>
      </c>
      <c r="I19" s="6">
        <f t="shared" ca="1" si="8"/>
        <v>9.5211906414267862</v>
      </c>
      <c r="J19" s="6">
        <f t="shared" ca="1" si="9"/>
        <v>191.99191526979055</v>
      </c>
      <c r="K19" s="6">
        <f t="shared" ca="1" si="10"/>
        <v>0</v>
      </c>
    </row>
    <row r="20" spans="1:11" x14ac:dyDescent="0.4">
      <c r="A20" s="6">
        <v>15</v>
      </c>
      <c r="B20" s="6">
        <f t="shared" ca="1" si="1"/>
        <v>20.238383534492058</v>
      </c>
      <c r="C20" s="6">
        <f t="shared" ca="1" si="3"/>
        <v>202.70910816285584</v>
      </c>
      <c r="D20" s="6">
        <f t="shared" ca="1" si="4"/>
        <v>166.46887973493537</v>
      </c>
      <c r="E20" s="6">
        <f t="shared" ca="1" si="5"/>
        <v>191.99191526979055</v>
      </c>
      <c r="F20" s="6">
        <f t="shared" ca="1" si="6"/>
        <v>99999999</v>
      </c>
      <c r="G20" s="6">
        <f t="shared" ca="1" si="7"/>
        <v>99999999</v>
      </c>
      <c r="H20" s="6">
        <f t="shared" ca="1" si="2"/>
        <v>1</v>
      </c>
      <c r="I20" s="6">
        <f t="shared" ca="1" si="8"/>
        <v>4.9780124664929621</v>
      </c>
      <c r="J20" s="6">
        <f t="shared" ca="1" si="9"/>
        <v>207.68712062934881</v>
      </c>
      <c r="K20" s="6">
        <f t="shared" ca="1" si="10"/>
        <v>0</v>
      </c>
    </row>
    <row r="21" spans="1:11" x14ac:dyDescent="0.4">
      <c r="A21" s="6">
        <v>16</v>
      </c>
      <c r="B21" s="6">
        <f t="shared" ca="1" si="1"/>
        <v>3.299523153134476</v>
      </c>
      <c r="C21" s="6">
        <f t="shared" ca="1" si="3"/>
        <v>206.00863131599033</v>
      </c>
      <c r="D21" s="6">
        <f t="shared" ca="1" si="4"/>
        <v>207.68712062934881</v>
      </c>
      <c r="E21" s="6">
        <f t="shared" ca="1" si="5"/>
        <v>191.99191526979055</v>
      </c>
      <c r="F21" s="6">
        <f t="shared" ca="1" si="6"/>
        <v>99999999</v>
      </c>
      <c r="G21" s="6">
        <f t="shared" ca="1" si="7"/>
        <v>99999999</v>
      </c>
      <c r="H21" s="6">
        <f t="shared" ca="1" si="2"/>
        <v>2</v>
      </c>
      <c r="I21" s="6">
        <f t="shared" ca="1" si="8"/>
        <v>3.9327395629380844</v>
      </c>
      <c r="J21" s="6">
        <f t="shared" ca="1" si="9"/>
        <v>209.94137087892841</v>
      </c>
      <c r="K21" s="6">
        <f t="shared" ca="1" si="10"/>
        <v>0</v>
      </c>
    </row>
    <row r="22" spans="1:11" x14ac:dyDescent="0.4">
      <c r="A22" s="6">
        <v>17</v>
      </c>
      <c r="B22" s="6">
        <f t="shared" ca="1" si="1"/>
        <v>23.663319937062205</v>
      </c>
      <c r="C22" s="6">
        <f t="shared" ca="1" si="3"/>
        <v>229.67195125305253</v>
      </c>
      <c r="D22" s="6">
        <f t="shared" ca="1" si="4"/>
        <v>207.68712062934881</v>
      </c>
      <c r="E22" s="6">
        <f t="shared" ca="1" si="5"/>
        <v>209.94137087892841</v>
      </c>
      <c r="F22" s="6">
        <f t="shared" ca="1" si="6"/>
        <v>99999999</v>
      </c>
      <c r="G22" s="6">
        <f t="shared" ca="1" si="7"/>
        <v>99999999</v>
      </c>
      <c r="H22" s="6">
        <f t="shared" ca="1" si="2"/>
        <v>1</v>
      </c>
      <c r="I22" s="6">
        <f t="shared" ca="1" si="8"/>
        <v>1.6265912607927042</v>
      </c>
      <c r="J22" s="6">
        <f t="shared" ca="1" si="9"/>
        <v>231.29854251384523</v>
      </c>
      <c r="K22" s="6">
        <f t="shared" ca="1" si="10"/>
        <v>0</v>
      </c>
    </row>
    <row r="23" spans="1:11" x14ac:dyDescent="0.4">
      <c r="A23" s="6">
        <v>18</v>
      </c>
      <c r="B23" s="6">
        <f t="shared" ca="1" si="1"/>
        <v>28.584199836599172</v>
      </c>
      <c r="C23" s="6">
        <f t="shared" ca="1" si="3"/>
        <v>258.25615108965172</v>
      </c>
      <c r="D23" s="6">
        <f t="shared" ca="1" si="4"/>
        <v>231.29854251384523</v>
      </c>
      <c r="E23" s="6">
        <f t="shared" ca="1" si="5"/>
        <v>209.94137087892841</v>
      </c>
      <c r="F23" s="6">
        <f t="shared" ca="1" si="6"/>
        <v>99999999</v>
      </c>
      <c r="G23" s="6">
        <f t="shared" ca="1" si="7"/>
        <v>99999999</v>
      </c>
      <c r="H23" s="6">
        <f t="shared" ca="1" si="2"/>
        <v>2</v>
      </c>
      <c r="I23" s="6">
        <f t="shared" ca="1" si="8"/>
        <v>4.2184642211125905</v>
      </c>
      <c r="J23" s="6">
        <f t="shared" ca="1" si="9"/>
        <v>262.47461531076431</v>
      </c>
      <c r="K23" s="6">
        <f t="shared" ca="1" si="10"/>
        <v>0</v>
      </c>
    </row>
    <row r="24" spans="1:11" x14ac:dyDescent="0.4">
      <c r="A24" s="6">
        <v>19</v>
      </c>
      <c r="B24" s="6">
        <f t="shared" ca="1" si="1"/>
        <v>12.919464840028121</v>
      </c>
      <c r="C24" s="6">
        <f t="shared" ca="1" si="3"/>
        <v>271.17561592967985</v>
      </c>
      <c r="D24" s="6">
        <f t="shared" ca="1" si="4"/>
        <v>231.29854251384523</v>
      </c>
      <c r="E24" s="6">
        <f t="shared" ca="1" si="5"/>
        <v>262.47461531076431</v>
      </c>
      <c r="F24" s="6">
        <f t="shared" ca="1" si="6"/>
        <v>99999999</v>
      </c>
      <c r="G24" s="6">
        <f t="shared" ca="1" si="7"/>
        <v>99999999</v>
      </c>
      <c r="H24" s="6">
        <f t="shared" ca="1" si="2"/>
        <v>1</v>
      </c>
      <c r="I24" s="6">
        <f t="shared" ca="1" si="8"/>
        <v>4.4052424127978016</v>
      </c>
      <c r="J24" s="6">
        <f t="shared" ca="1" si="9"/>
        <v>275.58085834247765</v>
      </c>
      <c r="K24" s="6">
        <f t="shared" ca="1" si="10"/>
        <v>0</v>
      </c>
    </row>
    <row r="25" spans="1:11" x14ac:dyDescent="0.4">
      <c r="A25" s="6">
        <v>20</v>
      </c>
      <c r="B25" s="6">
        <f t="shared" ca="1" si="1"/>
        <v>7.4234657403214399</v>
      </c>
      <c r="C25" s="6">
        <f t="shared" ca="1" si="3"/>
        <v>278.59908167000128</v>
      </c>
      <c r="D25" s="6">
        <f t="shared" ca="1" si="4"/>
        <v>275.58085834247765</v>
      </c>
      <c r="E25" s="6">
        <f t="shared" ca="1" si="5"/>
        <v>262.47461531076431</v>
      </c>
      <c r="F25" s="6">
        <f t="shared" ca="1" si="6"/>
        <v>99999999</v>
      </c>
      <c r="G25" s="6">
        <f t="shared" ca="1" si="7"/>
        <v>99999999</v>
      </c>
      <c r="H25" s="6">
        <f t="shared" ca="1" si="2"/>
        <v>2</v>
      </c>
      <c r="I25" s="6">
        <f t="shared" ca="1" si="8"/>
        <v>3.8624853717196697</v>
      </c>
      <c r="J25" s="6">
        <f t="shared" ca="1" si="9"/>
        <v>282.46156704172097</v>
      </c>
      <c r="K25" s="6">
        <f t="shared" ca="1" si="10"/>
        <v>0</v>
      </c>
    </row>
    <row r="26" spans="1:11" x14ac:dyDescent="0.4">
      <c r="A26" s="6">
        <v>21</v>
      </c>
      <c r="B26" s="6">
        <f t="shared" ca="1" si="1"/>
        <v>33.241514466316261</v>
      </c>
      <c r="C26" s="6">
        <f t="shared" ca="1" si="3"/>
        <v>311.84059613631757</v>
      </c>
      <c r="D26" s="6">
        <f t="shared" ca="1" si="4"/>
        <v>275.58085834247765</v>
      </c>
      <c r="E26" s="6">
        <f t="shared" ca="1" si="5"/>
        <v>282.46156704172097</v>
      </c>
      <c r="F26" s="6">
        <f t="shared" ca="1" si="6"/>
        <v>99999999</v>
      </c>
      <c r="G26" s="6">
        <f t="shared" ca="1" si="7"/>
        <v>99999999</v>
      </c>
      <c r="H26" s="6">
        <f t="shared" ca="1" si="2"/>
        <v>1</v>
      </c>
      <c r="I26" s="6">
        <f t="shared" ca="1" si="8"/>
        <v>5.2172507196799733</v>
      </c>
      <c r="J26" s="6">
        <f t="shared" ca="1" si="9"/>
        <v>317.05784685599752</v>
      </c>
      <c r="K26" s="6">
        <f t="shared" ca="1" si="10"/>
        <v>0</v>
      </c>
    </row>
    <row r="27" spans="1:11" x14ac:dyDescent="0.4">
      <c r="A27" s="6">
        <v>22</v>
      </c>
      <c r="B27" s="6">
        <f t="shared" ca="1" si="1"/>
        <v>4.2195915170763918</v>
      </c>
      <c r="C27" s="6">
        <f t="shared" ca="1" si="3"/>
        <v>316.06018765339394</v>
      </c>
      <c r="D27" s="6">
        <f t="shared" ca="1" si="4"/>
        <v>317.05784685599752</v>
      </c>
      <c r="E27" s="6">
        <f t="shared" ca="1" si="5"/>
        <v>282.46156704172097</v>
      </c>
      <c r="F27" s="6">
        <f t="shared" ca="1" si="6"/>
        <v>99999999</v>
      </c>
      <c r="G27" s="6">
        <f t="shared" ca="1" si="7"/>
        <v>99999999</v>
      </c>
      <c r="H27" s="6">
        <f t="shared" ca="1" si="2"/>
        <v>2</v>
      </c>
      <c r="I27" s="6">
        <f t="shared" ca="1" si="8"/>
        <v>0.18424150086893559</v>
      </c>
      <c r="J27" s="6">
        <f t="shared" ca="1" si="9"/>
        <v>316.24442915426289</v>
      </c>
      <c r="K27" s="6">
        <f t="shared" ca="1" si="10"/>
        <v>0</v>
      </c>
    </row>
    <row r="28" spans="1:11" x14ac:dyDescent="0.4">
      <c r="A28" s="6">
        <v>23</v>
      </c>
      <c r="B28" s="6">
        <f t="shared" ca="1" si="1"/>
        <v>0.68398161793328449</v>
      </c>
      <c r="C28" s="6">
        <f t="shared" ca="1" si="3"/>
        <v>316.74416927132722</v>
      </c>
      <c r="D28" s="6">
        <f t="shared" ca="1" si="4"/>
        <v>317.05784685599752</v>
      </c>
      <c r="E28" s="6">
        <f t="shared" ca="1" si="5"/>
        <v>316.24442915426289</v>
      </c>
      <c r="F28" s="6">
        <f t="shared" ca="1" si="6"/>
        <v>99999999</v>
      </c>
      <c r="G28" s="6">
        <f t="shared" ca="1" si="7"/>
        <v>99999999</v>
      </c>
      <c r="H28" s="6">
        <f t="shared" ca="1" si="2"/>
        <v>2</v>
      </c>
      <c r="I28" s="6">
        <f t="shared" ca="1" si="8"/>
        <v>14.360792877437149</v>
      </c>
      <c r="J28" s="6">
        <f t="shared" ca="1" si="9"/>
        <v>331.10496214876434</v>
      </c>
      <c r="K28" s="6">
        <f t="shared" ca="1" si="10"/>
        <v>0</v>
      </c>
    </row>
    <row r="29" spans="1:11" x14ac:dyDescent="0.4">
      <c r="A29" s="6">
        <v>24</v>
      </c>
      <c r="B29" s="6">
        <f t="shared" ca="1" si="1"/>
        <v>29.151923105715071</v>
      </c>
      <c r="C29" s="6">
        <f t="shared" ca="1" si="3"/>
        <v>345.89609237704229</v>
      </c>
      <c r="D29" s="6">
        <f t="shared" ca="1" si="4"/>
        <v>317.05784685599752</v>
      </c>
      <c r="E29" s="6">
        <f t="shared" ca="1" si="5"/>
        <v>331.10496214876434</v>
      </c>
      <c r="F29" s="6">
        <f t="shared" ca="1" si="6"/>
        <v>99999999</v>
      </c>
      <c r="G29" s="6">
        <f t="shared" ca="1" si="7"/>
        <v>99999999</v>
      </c>
      <c r="H29" s="6">
        <f t="shared" ca="1" si="2"/>
        <v>1</v>
      </c>
      <c r="I29" s="6">
        <f t="shared" ca="1" si="8"/>
        <v>29.254125280922128</v>
      </c>
      <c r="J29" s="6">
        <f t="shared" ca="1" si="9"/>
        <v>375.15021765796445</v>
      </c>
      <c r="K29" s="6">
        <f t="shared" ca="1" si="10"/>
        <v>0</v>
      </c>
    </row>
    <row r="30" spans="1:11" x14ac:dyDescent="0.4">
      <c r="A30" s="6">
        <v>25</v>
      </c>
      <c r="B30" s="6">
        <f t="shared" ca="1" si="1"/>
        <v>8.4052724124788796</v>
      </c>
      <c r="C30" s="6">
        <f t="shared" ca="1" si="3"/>
        <v>354.30136478952119</v>
      </c>
      <c r="D30" s="6">
        <f t="shared" ca="1" si="4"/>
        <v>375.15021765796445</v>
      </c>
      <c r="E30" s="6">
        <f t="shared" ca="1" si="5"/>
        <v>331.10496214876434</v>
      </c>
      <c r="F30" s="6">
        <f t="shared" ca="1" si="6"/>
        <v>99999999</v>
      </c>
      <c r="G30" s="6">
        <f t="shared" ca="1" si="7"/>
        <v>99999999</v>
      </c>
      <c r="H30" s="6">
        <f t="shared" ca="1" si="2"/>
        <v>2</v>
      </c>
      <c r="I30" s="6">
        <f t="shared" ca="1" si="8"/>
        <v>10.136715918611641</v>
      </c>
      <c r="J30" s="6">
        <f t="shared" ca="1" si="9"/>
        <v>364.43808070813282</v>
      </c>
      <c r="K30" s="6">
        <f t="shared" ca="1" si="10"/>
        <v>0</v>
      </c>
    </row>
    <row r="31" spans="1:11" x14ac:dyDescent="0.4">
      <c r="A31" s="6">
        <v>26</v>
      </c>
      <c r="B31" s="6">
        <f t="shared" ca="1" si="1"/>
        <v>16.107434469511251</v>
      </c>
      <c r="C31" s="6">
        <f t="shared" ca="1" si="3"/>
        <v>370.40879925903243</v>
      </c>
      <c r="D31" s="6">
        <f t="shared" ca="1" si="4"/>
        <v>375.15021765796445</v>
      </c>
      <c r="E31" s="6">
        <f t="shared" ca="1" si="5"/>
        <v>364.43808070813282</v>
      </c>
      <c r="F31" s="6">
        <f t="shared" ca="1" si="6"/>
        <v>99999999</v>
      </c>
      <c r="G31" s="6">
        <f t="shared" ca="1" si="7"/>
        <v>99999999</v>
      </c>
      <c r="H31" s="6">
        <f t="shared" ca="1" si="2"/>
        <v>2</v>
      </c>
      <c r="I31" s="6">
        <f t="shared" ca="1" si="8"/>
        <v>6.4790544739258804</v>
      </c>
      <c r="J31" s="6">
        <f t="shared" ca="1" si="9"/>
        <v>376.88785373295832</v>
      </c>
      <c r="K31" s="6">
        <f t="shared" ca="1" si="10"/>
        <v>0</v>
      </c>
    </row>
    <row r="32" spans="1:11" x14ac:dyDescent="0.4">
      <c r="A32" s="6">
        <v>27</v>
      </c>
      <c r="B32" s="6">
        <f t="shared" ca="1" si="1"/>
        <v>12.611087676359638</v>
      </c>
      <c r="C32" s="6">
        <f t="shared" ca="1" si="3"/>
        <v>383.01988693539209</v>
      </c>
      <c r="D32" s="6">
        <f t="shared" ca="1" si="4"/>
        <v>375.15021765796445</v>
      </c>
      <c r="E32" s="6">
        <f t="shared" ca="1" si="5"/>
        <v>376.88785373295832</v>
      </c>
      <c r="F32" s="6">
        <f t="shared" ca="1" si="6"/>
        <v>99999999</v>
      </c>
      <c r="G32" s="6">
        <f t="shared" ca="1" si="7"/>
        <v>99999999</v>
      </c>
      <c r="H32" s="6">
        <f t="shared" ca="1" si="2"/>
        <v>1</v>
      </c>
      <c r="I32" s="6">
        <f t="shared" ca="1" si="8"/>
        <v>1.9880829207955557</v>
      </c>
      <c r="J32" s="6">
        <f t="shared" ca="1" si="9"/>
        <v>385.00796985618763</v>
      </c>
      <c r="K32" s="6">
        <f t="shared" ca="1" si="10"/>
        <v>0</v>
      </c>
    </row>
    <row r="33" spans="1:11" x14ac:dyDescent="0.4">
      <c r="A33" s="6">
        <v>28</v>
      </c>
      <c r="B33" s="6">
        <f t="shared" ca="1" si="1"/>
        <v>0.86612703740565944</v>
      </c>
      <c r="C33" s="6">
        <f t="shared" ca="1" si="3"/>
        <v>383.88601397279774</v>
      </c>
      <c r="D33" s="6">
        <f t="shared" ca="1" si="4"/>
        <v>385.00796985618763</v>
      </c>
      <c r="E33" s="6">
        <f t="shared" ca="1" si="5"/>
        <v>376.88785373295832</v>
      </c>
      <c r="F33" s="6">
        <f t="shared" ca="1" si="6"/>
        <v>99999999</v>
      </c>
      <c r="G33" s="6">
        <f t="shared" ca="1" si="7"/>
        <v>99999999</v>
      </c>
      <c r="H33" s="6">
        <f t="shared" ca="1" si="2"/>
        <v>2</v>
      </c>
      <c r="I33" s="6">
        <f t="shared" ca="1" si="8"/>
        <v>1.828682486933451</v>
      </c>
      <c r="J33" s="6">
        <f t="shared" ca="1" si="9"/>
        <v>385.71469645973121</v>
      </c>
      <c r="K33" s="6">
        <f t="shared" ca="1" si="10"/>
        <v>0</v>
      </c>
    </row>
    <row r="34" spans="1:11" x14ac:dyDescent="0.4">
      <c r="A34" s="6">
        <v>29</v>
      </c>
      <c r="B34" s="6">
        <f t="shared" ca="1" si="1"/>
        <v>9.5188294025976745</v>
      </c>
      <c r="C34" s="6">
        <f t="shared" ca="1" si="3"/>
        <v>393.40484337539544</v>
      </c>
      <c r="D34" s="6">
        <f t="shared" ca="1" si="4"/>
        <v>385.00796985618763</v>
      </c>
      <c r="E34" s="6">
        <f t="shared" ca="1" si="5"/>
        <v>385.71469645973121</v>
      </c>
      <c r="F34" s="6">
        <f t="shared" ca="1" si="6"/>
        <v>99999999</v>
      </c>
      <c r="G34" s="6">
        <f t="shared" ca="1" si="7"/>
        <v>99999999</v>
      </c>
      <c r="H34" s="6">
        <f t="shared" ca="1" si="2"/>
        <v>1</v>
      </c>
      <c r="I34" s="6">
        <f t="shared" ca="1" si="8"/>
        <v>2.2843105379688997</v>
      </c>
      <c r="J34" s="6">
        <f t="shared" ca="1" si="9"/>
        <v>395.68915391336435</v>
      </c>
      <c r="K34" s="6">
        <f t="shared" ca="1" si="10"/>
        <v>0</v>
      </c>
    </row>
    <row r="35" spans="1:11" x14ac:dyDescent="0.4">
      <c r="A35" s="6">
        <v>30</v>
      </c>
      <c r="B35" s="6">
        <f t="shared" ca="1" si="1"/>
        <v>0.38241269070370665</v>
      </c>
      <c r="C35" s="6">
        <f t="shared" ca="1" si="3"/>
        <v>393.78725606609913</v>
      </c>
      <c r="D35" s="6">
        <f t="shared" ca="1" si="4"/>
        <v>395.68915391336435</v>
      </c>
      <c r="E35" s="6">
        <f t="shared" ca="1" si="5"/>
        <v>385.71469645973121</v>
      </c>
      <c r="F35" s="6">
        <f t="shared" ca="1" si="6"/>
        <v>99999999</v>
      </c>
      <c r="G35" s="6">
        <f t="shared" ca="1" si="7"/>
        <v>99999999</v>
      </c>
      <c r="H35" s="6">
        <f t="shared" ca="1" si="2"/>
        <v>2</v>
      </c>
      <c r="I35" s="6">
        <f t="shared" ca="1" si="8"/>
        <v>6.8816921195612677</v>
      </c>
      <c r="J35" s="6">
        <f t="shared" ca="1" si="9"/>
        <v>400.66894818566038</v>
      </c>
      <c r="K35" s="6">
        <f t="shared" ca="1" si="10"/>
        <v>0</v>
      </c>
    </row>
    <row r="36" spans="1:11" x14ac:dyDescent="0.4">
      <c r="A36" s="6">
        <v>31</v>
      </c>
      <c r="B36" s="6">
        <f t="shared" ca="1" si="1"/>
        <v>13.984248280761921</v>
      </c>
      <c r="C36" s="6">
        <f t="shared" ca="1" si="3"/>
        <v>407.77150434686104</v>
      </c>
      <c r="D36" s="6">
        <f t="shared" ca="1" si="4"/>
        <v>395.68915391336435</v>
      </c>
      <c r="E36" s="6">
        <f t="shared" ca="1" si="5"/>
        <v>400.66894818566038</v>
      </c>
      <c r="F36" s="6">
        <f t="shared" ca="1" si="6"/>
        <v>99999999</v>
      </c>
      <c r="G36" s="6">
        <f t="shared" ca="1" si="7"/>
        <v>99999999</v>
      </c>
      <c r="H36" s="6">
        <f t="shared" ca="1" si="2"/>
        <v>1</v>
      </c>
      <c r="I36" s="6">
        <f t="shared" ca="1" si="8"/>
        <v>1.3749018806270576</v>
      </c>
      <c r="J36" s="6">
        <f t="shared" ca="1" si="9"/>
        <v>409.14640622748811</v>
      </c>
      <c r="K36" s="6">
        <f t="shared" ca="1" si="10"/>
        <v>0</v>
      </c>
    </row>
    <row r="37" spans="1:11" x14ac:dyDescent="0.4">
      <c r="A37" s="6">
        <v>32</v>
      </c>
      <c r="B37" s="6">
        <f t="shared" ca="1" si="1"/>
        <v>12.123149716370174</v>
      </c>
      <c r="C37" s="6">
        <f t="shared" ca="1" si="3"/>
        <v>419.8946540632312</v>
      </c>
      <c r="D37" s="6">
        <f t="shared" ca="1" si="4"/>
        <v>409.14640622748811</v>
      </c>
      <c r="E37" s="6">
        <f t="shared" ca="1" si="5"/>
        <v>400.66894818566038</v>
      </c>
      <c r="F37" s="6">
        <f t="shared" ca="1" si="6"/>
        <v>99999999</v>
      </c>
      <c r="G37" s="6">
        <f t="shared" ca="1" si="7"/>
        <v>99999999</v>
      </c>
      <c r="H37" s="6">
        <f t="shared" ca="1" si="2"/>
        <v>2</v>
      </c>
      <c r="I37" s="6">
        <f t="shared" ca="1" si="8"/>
        <v>5.8113047561343754</v>
      </c>
      <c r="J37" s="6">
        <f t="shared" ca="1" si="9"/>
        <v>425.70595881936555</v>
      </c>
      <c r="K37" s="6">
        <f t="shared" ca="1" si="10"/>
        <v>0</v>
      </c>
    </row>
    <row r="38" spans="1:11" x14ac:dyDescent="0.4">
      <c r="A38" s="6">
        <v>33</v>
      </c>
      <c r="B38" s="6">
        <f t="shared" ca="1" si="1"/>
        <v>3.0273145979526572</v>
      </c>
      <c r="C38" s="6">
        <f t="shared" ca="1" si="3"/>
        <v>422.92196866118388</v>
      </c>
      <c r="D38" s="6">
        <f t="shared" ca="1" si="4"/>
        <v>409.14640622748811</v>
      </c>
      <c r="E38" s="6">
        <f t="shared" ca="1" si="5"/>
        <v>425.70595881936555</v>
      </c>
      <c r="F38" s="6">
        <f t="shared" ca="1" si="6"/>
        <v>99999999</v>
      </c>
      <c r="G38" s="6">
        <f t="shared" ca="1" si="7"/>
        <v>99999999</v>
      </c>
      <c r="H38" s="6">
        <f t="shared" ca="1" si="2"/>
        <v>1</v>
      </c>
      <c r="I38" s="6">
        <f t="shared" ca="1" si="8"/>
        <v>3.870045991882844</v>
      </c>
      <c r="J38" s="6">
        <f t="shared" ca="1" si="9"/>
        <v>426.7920146530667</v>
      </c>
      <c r="K38" s="6">
        <f t="shared" ca="1" si="10"/>
        <v>0</v>
      </c>
    </row>
    <row r="39" spans="1:11" x14ac:dyDescent="0.4">
      <c r="A39" s="6">
        <v>34</v>
      </c>
      <c r="B39" s="6">
        <f t="shared" ca="1" si="1"/>
        <v>3.2328196898485047</v>
      </c>
      <c r="C39" s="6">
        <f t="shared" ca="1" si="3"/>
        <v>426.15478835103238</v>
      </c>
      <c r="D39" s="6">
        <f t="shared" ca="1" si="4"/>
        <v>426.7920146530667</v>
      </c>
      <c r="E39" s="6">
        <f t="shared" ca="1" si="5"/>
        <v>425.70595881936555</v>
      </c>
      <c r="F39" s="6">
        <f t="shared" ca="1" si="6"/>
        <v>99999999</v>
      </c>
      <c r="G39" s="6">
        <f t="shared" ca="1" si="7"/>
        <v>99999999</v>
      </c>
      <c r="H39" s="6">
        <f t="shared" ca="1" si="2"/>
        <v>2</v>
      </c>
      <c r="I39" s="6">
        <f t="shared" ca="1" si="8"/>
        <v>7.1660142879293538</v>
      </c>
      <c r="J39" s="6">
        <f t="shared" ca="1" si="9"/>
        <v>433.32080263896171</v>
      </c>
      <c r="K39" s="6">
        <f t="shared" ca="1" si="10"/>
        <v>0</v>
      </c>
    </row>
    <row r="40" spans="1:11" x14ac:dyDescent="0.4">
      <c r="A40" s="6">
        <v>35</v>
      </c>
      <c r="B40" s="6">
        <f t="shared" ca="1" si="1"/>
        <v>22.895911327616702</v>
      </c>
      <c r="C40" s="6">
        <f t="shared" ca="1" si="3"/>
        <v>449.0506996786491</v>
      </c>
      <c r="D40" s="6">
        <f t="shared" ca="1" si="4"/>
        <v>426.7920146530667</v>
      </c>
      <c r="E40" s="6">
        <f t="shared" ca="1" si="5"/>
        <v>433.32080263896171</v>
      </c>
      <c r="F40" s="6">
        <f t="shared" ca="1" si="6"/>
        <v>99999999</v>
      </c>
      <c r="G40" s="6">
        <f t="shared" ca="1" si="7"/>
        <v>99999999</v>
      </c>
      <c r="H40" s="6">
        <f t="shared" ca="1" si="2"/>
        <v>1</v>
      </c>
      <c r="I40" s="6">
        <f t="shared" ca="1" si="8"/>
        <v>5.5042352710119493</v>
      </c>
      <c r="J40" s="6">
        <f t="shared" ca="1" si="9"/>
        <v>454.55493494966106</v>
      </c>
      <c r="K40" s="6">
        <f t="shared" ca="1" si="10"/>
        <v>0</v>
      </c>
    </row>
    <row r="41" spans="1:11" x14ac:dyDescent="0.4">
      <c r="A41" s="6">
        <v>36</v>
      </c>
      <c r="B41" s="6">
        <f t="shared" ca="1" si="1"/>
        <v>9.2015876364106948</v>
      </c>
      <c r="C41" s="6">
        <f t="shared" ca="1" si="3"/>
        <v>458.25228731505979</v>
      </c>
      <c r="D41" s="6">
        <f t="shared" ca="1" si="4"/>
        <v>454.55493494966106</v>
      </c>
      <c r="E41" s="6">
        <f t="shared" ca="1" si="5"/>
        <v>433.32080263896171</v>
      </c>
      <c r="F41" s="6">
        <f t="shared" ca="1" si="6"/>
        <v>99999999</v>
      </c>
      <c r="G41" s="6">
        <f t="shared" ca="1" si="7"/>
        <v>99999999</v>
      </c>
      <c r="H41" s="6">
        <f t="shared" ca="1" si="2"/>
        <v>2</v>
      </c>
      <c r="I41" s="6">
        <f t="shared" ca="1" si="8"/>
        <v>1.5174224249442527</v>
      </c>
      <c r="J41" s="6">
        <f t="shared" ca="1" si="9"/>
        <v>459.76970974000403</v>
      </c>
      <c r="K41" s="6">
        <f t="shared" ca="1" si="10"/>
        <v>0</v>
      </c>
    </row>
    <row r="42" spans="1:11" x14ac:dyDescent="0.4">
      <c r="A42" s="6">
        <v>37</v>
      </c>
      <c r="B42" s="6">
        <f t="shared" ca="1" si="1"/>
        <v>3.661232441980192</v>
      </c>
      <c r="C42" s="6">
        <f t="shared" ca="1" si="3"/>
        <v>461.91351975703998</v>
      </c>
      <c r="D42" s="6">
        <f t="shared" ca="1" si="4"/>
        <v>454.55493494966106</v>
      </c>
      <c r="E42" s="6">
        <f t="shared" ca="1" si="5"/>
        <v>459.76970974000403</v>
      </c>
      <c r="F42" s="6">
        <f t="shared" ca="1" si="6"/>
        <v>99999999</v>
      </c>
      <c r="G42" s="6">
        <f t="shared" ca="1" si="7"/>
        <v>99999999</v>
      </c>
      <c r="H42" s="6">
        <f t="shared" ca="1" si="2"/>
        <v>1</v>
      </c>
      <c r="I42" s="6">
        <f t="shared" ca="1" si="8"/>
        <v>3.443906639828493</v>
      </c>
      <c r="J42" s="6">
        <f t="shared" ca="1" si="9"/>
        <v>465.35742639686845</v>
      </c>
      <c r="K42" s="6">
        <f t="shared" ca="1" si="10"/>
        <v>0</v>
      </c>
    </row>
    <row r="43" spans="1:11" x14ac:dyDescent="0.4">
      <c r="A43" s="6">
        <v>38</v>
      </c>
      <c r="B43" s="6">
        <f t="shared" ca="1" si="1"/>
        <v>3.6385784085742752</v>
      </c>
      <c r="C43" s="6">
        <f t="shared" ca="1" si="3"/>
        <v>465.55209816561427</v>
      </c>
      <c r="D43" s="6">
        <f t="shared" ca="1" si="4"/>
        <v>465.35742639686845</v>
      </c>
      <c r="E43" s="6">
        <f t="shared" ca="1" si="5"/>
        <v>459.76970974000403</v>
      </c>
      <c r="F43" s="6">
        <f t="shared" ca="1" si="6"/>
        <v>99999999</v>
      </c>
      <c r="G43" s="6">
        <f t="shared" ca="1" si="7"/>
        <v>99999999</v>
      </c>
      <c r="H43" s="6">
        <f t="shared" ca="1" si="2"/>
        <v>2</v>
      </c>
      <c r="I43" s="6">
        <f t="shared" ca="1" si="8"/>
        <v>6.5694142531431901</v>
      </c>
      <c r="J43" s="6">
        <f t="shared" ca="1" si="9"/>
        <v>472.12151241875745</v>
      </c>
      <c r="K43" s="6">
        <f t="shared" ca="1" si="10"/>
        <v>0</v>
      </c>
    </row>
    <row r="44" spans="1:11" x14ac:dyDescent="0.4">
      <c r="A44" s="6">
        <v>39</v>
      </c>
      <c r="B44" s="6">
        <f t="shared" ca="1" si="1"/>
        <v>4.8327133070842958</v>
      </c>
      <c r="C44" s="6">
        <f t="shared" ca="1" si="3"/>
        <v>470.38481147269857</v>
      </c>
      <c r="D44" s="6">
        <f t="shared" ca="1" si="4"/>
        <v>465.35742639686845</v>
      </c>
      <c r="E44" s="6">
        <f t="shared" ca="1" si="5"/>
        <v>472.12151241875745</v>
      </c>
      <c r="F44" s="6">
        <f t="shared" ca="1" si="6"/>
        <v>99999999</v>
      </c>
      <c r="G44" s="6">
        <f t="shared" ca="1" si="7"/>
        <v>99999999</v>
      </c>
      <c r="H44" s="6">
        <f t="shared" ca="1" si="2"/>
        <v>1</v>
      </c>
      <c r="I44" s="6">
        <f t="shared" ca="1" si="8"/>
        <v>4.1747929062308611</v>
      </c>
      <c r="J44" s="6">
        <f t="shared" ca="1" si="9"/>
        <v>474.55960437892941</v>
      </c>
      <c r="K44" s="6">
        <f t="shared" ca="1" si="10"/>
        <v>0</v>
      </c>
    </row>
    <row r="45" spans="1:11" x14ac:dyDescent="0.4">
      <c r="A45" s="6">
        <v>40</v>
      </c>
      <c r="B45" s="6">
        <f t="shared" ca="1" si="1"/>
        <v>20.685286867283924</v>
      </c>
      <c r="C45" s="6">
        <f t="shared" ca="1" si="3"/>
        <v>491.07009833998251</v>
      </c>
      <c r="D45" s="6">
        <f t="shared" ca="1" si="4"/>
        <v>474.55960437892941</v>
      </c>
      <c r="E45" s="6">
        <f t="shared" ca="1" si="5"/>
        <v>472.12151241875745</v>
      </c>
      <c r="F45" s="6">
        <f t="shared" ca="1" si="6"/>
        <v>99999999</v>
      </c>
      <c r="G45" s="6">
        <f t="shared" ca="1" si="7"/>
        <v>99999999</v>
      </c>
      <c r="H45" s="6">
        <f t="shared" ca="1" si="2"/>
        <v>2</v>
      </c>
      <c r="I45" s="6">
        <f t="shared" ca="1" si="8"/>
        <v>1.7789311181662348</v>
      </c>
      <c r="J45" s="6">
        <f t="shared" ca="1" si="9"/>
        <v>492.84902945814872</v>
      </c>
      <c r="K45" s="6">
        <f t="shared" ca="1" si="10"/>
        <v>0</v>
      </c>
    </row>
    <row r="46" spans="1:11" x14ac:dyDescent="0.4">
      <c r="A46" s="6">
        <v>41</v>
      </c>
      <c r="B46" s="6">
        <f t="shared" ca="1" si="1"/>
        <v>3.3488901173171048</v>
      </c>
      <c r="C46" s="6">
        <f t="shared" ca="1" si="3"/>
        <v>494.41898845729963</v>
      </c>
      <c r="D46" s="6">
        <f t="shared" ca="1" si="4"/>
        <v>474.55960437892941</v>
      </c>
      <c r="E46" s="6">
        <f t="shared" ca="1" si="5"/>
        <v>492.84902945814872</v>
      </c>
      <c r="F46" s="6">
        <f t="shared" ca="1" si="6"/>
        <v>99999999</v>
      </c>
      <c r="G46" s="6">
        <f t="shared" ca="1" si="7"/>
        <v>99999999</v>
      </c>
      <c r="H46" s="6">
        <f t="shared" ca="1" si="2"/>
        <v>1</v>
      </c>
      <c r="I46" s="6">
        <f t="shared" ca="1" si="8"/>
        <v>8.8775727556588606</v>
      </c>
      <c r="J46" s="6">
        <f t="shared" ca="1" si="9"/>
        <v>503.29656121295852</v>
      </c>
      <c r="K46" s="6">
        <f t="shared" ca="1" si="10"/>
        <v>0</v>
      </c>
    </row>
    <row r="47" spans="1:11" x14ac:dyDescent="0.4">
      <c r="A47" s="6">
        <v>42</v>
      </c>
      <c r="B47" s="6">
        <f t="shared" ca="1" si="1"/>
        <v>7.5915800421261315</v>
      </c>
      <c r="C47" s="6">
        <f t="shared" ca="1" si="3"/>
        <v>502.01056849942574</v>
      </c>
      <c r="D47" s="6">
        <f t="shared" ca="1" si="4"/>
        <v>503.29656121295852</v>
      </c>
      <c r="E47" s="6">
        <f t="shared" ca="1" si="5"/>
        <v>492.84902945814872</v>
      </c>
      <c r="F47" s="6">
        <f t="shared" ca="1" si="6"/>
        <v>99999999</v>
      </c>
      <c r="G47" s="6">
        <f t="shared" ca="1" si="7"/>
        <v>99999999</v>
      </c>
      <c r="H47" s="6">
        <f t="shared" ca="1" si="2"/>
        <v>2</v>
      </c>
      <c r="I47" s="6">
        <f t="shared" ca="1" si="8"/>
        <v>2.6893850840589844</v>
      </c>
      <c r="J47" s="6">
        <f t="shared" ca="1" si="9"/>
        <v>504.69995358348473</v>
      </c>
      <c r="K47" s="6">
        <f t="shared" ca="1" si="10"/>
        <v>0</v>
      </c>
    </row>
    <row r="48" spans="1:11" x14ac:dyDescent="0.4">
      <c r="A48" s="6">
        <v>43</v>
      </c>
      <c r="B48" s="6">
        <f t="shared" ca="1" si="1"/>
        <v>1.2021391545102702</v>
      </c>
      <c r="C48" s="6">
        <f t="shared" ca="1" si="3"/>
        <v>503.21270765393604</v>
      </c>
      <c r="D48" s="6">
        <f t="shared" ca="1" si="4"/>
        <v>503.29656121295852</v>
      </c>
      <c r="E48" s="6">
        <f t="shared" ca="1" si="5"/>
        <v>504.69995358348473</v>
      </c>
      <c r="F48" s="6">
        <f t="shared" ca="1" si="6"/>
        <v>99999999</v>
      </c>
      <c r="G48" s="6">
        <f t="shared" ca="1" si="7"/>
        <v>99999999</v>
      </c>
      <c r="H48" s="6">
        <f t="shared" ca="1" si="2"/>
        <v>1</v>
      </c>
      <c r="I48" s="6">
        <f t="shared" ca="1" si="8"/>
        <v>0.4670589539217217</v>
      </c>
      <c r="J48" s="6">
        <f t="shared" ca="1" si="9"/>
        <v>503.76362016688023</v>
      </c>
      <c r="K48" s="6">
        <f t="shared" ca="1" si="10"/>
        <v>8.3853559022486479E-2</v>
      </c>
    </row>
    <row r="49" spans="1:11" x14ac:dyDescent="0.4">
      <c r="A49" s="6">
        <v>44</v>
      </c>
      <c r="B49" s="6">
        <f t="shared" ca="1" si="1"/>
        <v>6.8160589258687967</v>
      </c>
      <c r="C49" s="6">
        <f t="shared" ca="1" si="3"/>
        <v>510.02876657980482</v>
      </c>
      <c r="D49" s="6">
        <f t="shared" ca="1" si="4"/>
        <v>503.76362016688023</v>
      </c>
      <c r="E49" s="6">
        <f t="shared" ca="1" si="5"/>
        <v>504.69995358348473</v>
      </c>
      <c r="F49" s="6">
        <f t="shared" ca="1" si="6"/>
        <v>99999999</v>
      </c>
      <c r="G49" s="6">
        <f t="shared" ca="1" si="7"/>
        <v>99999999</v>
      </c>
      <c r="H49" s="6">
        <f t="shared" ca="1" si="2"/>
        <v>1</v>
      </c>
      <c r="I49" s="6">
        <f t="shared" ca="1" si="8"/>
        <v>0.96729856966295791</v>
      </c>
      <c r="J49" s="6">
        <f t="shared" ca="1" si="9"/>
        <v>510.99606514946777</v>
      </c>
      <c r="K49" s="6">
        <f t="shared" ca="1" si="10"/>
        <v>0</v>
      </c>
    </row>
    <row r="50" spans="1:11" x14ac:dyDescent="0.4">
      <c r="A50" s="6">
        <v>45</v>
      </c>
      <c r="B50" s="6">
        <f t="shared" ca="1" si="1"/>
        <v>3.5242110582007928</v>
      </c>
      <c r="C50" s="6">
        <f t="shared" ca="1" si="3"/>
        <v>513.55297763800559</v>
      </c>
      <c r="D50" s="6">
        <f t="shared" ca="1" si="4"/>
        <v>510.99606514946777</v>
      </c>
      <c r="E50" s="6">
        <f t="shared" ca="1" si="5"/>
        <v>504.69995358348473</v>
      </c>
      <c r="F50" s="6">
        <f t="shared" ca="1" si="6"/>
        <v>99999999</v>
      </c>
      <c r="G50" s="6">
        <f t="shared" ca="1" si="7"/>
        <v>99999999</v>
      </c>
      <c r="H50" s="6">
        <f t="shared" ca="1" si="2"/>
        <v>2</v>
      </c>
      <c r="I50" s="6">
        <f t="shared" ca="1" si="8"/>
        <v>0.61815515573569746</v>
      </c>
      <c r="J50" s="6">
        <f t="shared" ca="1" si="9"/>
        <v>514.17113279374132</v>
      </c>
      <c r="K50" s="6">
        <f t="shared" ca="1" si="10"/>
        <v>0</v>
      </c>
    </row>
    <row r="51" spans="1:11" x14ac:dyDescent="0.4">
      <c r="A51" s="6">
        <v>46</v>
      </c>
      <c r="B51" s="6">
        <f t="shared" ca="1" si="1"/>
        <v>5.3510506676555982</v>
      </c>
      <c r="C51" s="6">
        <f t="shared" ca="1" si="3"/>
        <v>518.9040283056612</v>
      </c>
      <c r="D51" s="6">
        <f t="shared" ca="1" si="4"/>
        <v>510.99606514946777</v>
      </c>
      <c r="E51" s="6">
        <f t="shared" ca="1" si="5"/>
        <v>514.17113279374132</v>
      </c>
      <c r="F51" s="6">
        <f t="shared" ca="1" si="6"/>
        <v>99999999</v>
      </c>
      <c r="G51" s="6">
        <f t="shared" ca="1" si="7"/>
        <v>99999999</v>
      </c>
      <c r="H51" s="6">
        <f t="shared" ca="1" si="2"/>
        <v>1</v>
      </c>
      <c r="I51" s="6">
        <f t="shared" ca="1" si="8"/>
        <v>5.8419833501491079</v>
      </c>
      <c r="J51" s="6">
        <f t="shared" ca="1" si="9"/>
        <v>524.74601165581032</v>
      </c>
      <c r="K51" s="6">
        <f t="shared" ca="1" si="10"/>
        <v>0</v>
      </c>
    </row>
    <row r="52" spans="1:11" x14ac:dyDescent="0.4">
      <c r="A52" s="6">
        <v>47</v>
      </c>
      <c r="B52" s="6">
        <f t="shared" ca="1" si="1"/>
        <v>23.011800714797968</v>
      </c>
      <c r="C52" s="6">
        <f t="shared" ca="1" si="3"/>
        <v>541.91582902045911</v>
      </c>
      <c r="D52" s="6">
        <f t="shared" ca="1" si="4"/>
        <v>524.74601165581032</v>
      </c>
      <c r="E52" s="6">
        <f t="shared" ca="1" si="5"/>
        <v>514.17113279374132</v>
      </c>
      <c r="F52" s="6">
        <f t="shared" ca="1" si="6"/>
        <v>99999999</v>
      </c>
      <c r="G52" s="6">
        <f t="shared" ca="1" si="7"/>
        <v>99999999</v>
      </c>
      <c r="H52" s="6">
        <f t="shared" ca="1" si="2"/>
        <v>2</v>
      </c>
      <c r="I52" s="6">
        <f t="shared" ca="1" si="8"/>
        <v>3.4875462856755375</v>
      </c>
      <c r="J52" s="6">
        <f t="shared" ca="1" si="9"/>
        <v>545.40337530613465</v>
      </c>
      <c r="K52" s="6">
        <f t="shared" ca="1" si="10"/>
        <v>0</v>
      </c>
    </row>
    <row r="53" spans="1:11" x14ac:dyDescent="0.4">
      <c r="A53" s="6">
        <v>48</v>
      </c>
      <c r="B53" s="6">
        <f t="shared" ca="1" si="1"/>
        <v>18.723798894401007</v>
      </c>
      <c r="C53" s="6">
        <f t="shared" ca="1" si="3"/>
        <v>560.63962791486017</v>
      </c>
      <c r="D53" s="6">
        <f t="shared" ca="1" si="4"/>
        <v>524.74601165581032</v>
      </c>
      <c r="E53" s="6">
        <f t="shared" ca="1" si="5"/>
        <v>545.40337530613465</v>
      </c>
      <c r="F53" s="6">
        <f t="shared" ca="1" si="6"/>
        <v>99999999</v>
      </c>
      <c r="G53" s="6">
        <f t="shared" ca="1" si="7"/>
        <v>99999999</v>
      </c>
      <c r="H53" s="6">
        <f t="shared" ca="1" si="2"/>
        <v>1</v>
      </c>
      <c r="I53" s="6">
        <f t="shared" ca="1" si="8"/>
        <v>13.949766252052257</v>
      </c>
      <c r="J53" s="6">
        <f t="shared" ca="1" si="9"/>
        <v>574.58939416691237</v>
      </c>
      <c r="K53" s="6">
        <f t="shared" ca="1" si="10"/>
        <v>0</v>
      </c>
    </row>
    <row r="54" spans="1:11" x14ac:dyDescent="0.4">
      <c r="A54" s="6">
        <v>49</v>
      </c>
      <c r="B54" s="6">
        <f t="shared" ca="1" si="1"/>
        <v>24.647900466306144</v>
      </c>
      <c r="C54" s="6">
        <f t="shared" ca="1" si="3"/>
        <v>585.28752838116634</v>
      </c>
      <c r="D54" s="6">
        <f t="shared" ca="1" si="4"/>
        <v>574.58939416691237</v>
      </c>
      <c r="E54" s="6">
        <f t="shared" ca="1" si="5"/>
        <v>545.40337530613465</v>
      </c>
      <c r="F54" s="6">
        <f t="shared" ca="1" si="6"/>
        <v>99999999</v>
      </c>
      <c r="G54" s="6">
        <f t="shared" ca="1" si="7"/>
        <v>99999999</v>
      </c>
      <c r="H54" s="6">
        <f t="shared" ca="1" si="2"/>
        <v>2</v>
      </c>
      <c r="I54" s="6">
        <f t="shared" ca="1" si="8"/>
        <v>4.0239598627224513</v>
      </c>
      <c r="J54" s="6">
        <f t="shared" ca="1" si="9"/>
        <v>589.31148824388879</v>
      </c>
      <c r="K54" s="6">
        <f t="shared" ca="1" si="10"/>
        <v>0</v>
      </c>
    </row>
    <row r="55" spans="1:11" x14ac:dyDescent="0.4">
      <c r="A55" s="6">
        <v>50</v>
      </c>
      <c r="B55" s="6">
        <f t="shared" ca="1" si="1"/>
        <v>1.8429655361972666</v>
      </c>
      <c r="C55" s="6">
        <f t="shared" ca="1" si="3"/>
        <v>587.13049391736365</v>
      </c>
      <c r="D55" s="6">
        <f t="shared" ca="1" si="4"/>
        <v>574.58939416691237</v>
      </c>
      <c r="E55" s="6">
        <f t="shared" ca="1" si="5"/>
        <v>589.31148824388879</v>
      </c>
      <c r="F55" s="6">
        <f t="shared" ca="1" si="6"/>
        <v>99999999</v>
      </c>
      <c r="G55" s="6">
        <f t="shared" ca="1" si="7"/>
        <v>99999999</v>
      </c>
      <c r="H55" s="6">
        <f t="shared" ca="1" si="2"/>
        <v>1</v>
      </c>
      <c r="I55" s="6">
        <f t="shared" ca="1" si="8"/>
        <v>5.5720517809040686</v>
      </c>
      <c r="J55" s="6">
        <f t="shared" ca="1" si="9"/>
        <v>592.70254569826773</v>
      </c>
      <c r="K55" s="6">
        <f t="shared" ca="1" si="10"/>
        <v>0</v>
      </c>
    </row>
    <row r="56" spans="1:11" x14ac:dyDescent="0.4">
      <c r="A56" s="6">
        <v>51</v>
      </c>
      <c r="B56" s="6">
        <f t="shared" ca="1" si="1"/>
        <v>57.908551885596886</v>
      </c>
      <c r="C56" s="6">
        <f t="shared" ca="1" si="3"/>
        <v>645.03904580296057</v>
      </c>
      <c r="D56" s="6">
        <f t="shared" ca="1" si="4"/>
        <v>592.70254569826773</v>
      </c>
      <c r="E56" s="6">
        <f t="shared" ca="1" si="5"/>
        <v>589.31148824388879</v>
      </c>
      <c r="F56" s="6">
        <f t="shared" ca="1" si="6"/>
        <v>99999999</v>
      </c>
      <c r="G56" s="6">
        <f t="shared" ca="1" si="7"/>
        <v>99999999</v>
      </c>
      <c r="H56" s="6">
        <f t="shared" ca="1" si="2"/>
        <v>2</v>
      </c>
      <c r="I56" s="6">
        <f t="shared" ca="1" si="8"/>
        <v>7.8533904429840495</v>
      </c>
      <c r="J56" s="6">
        <f t="shared" ca="1" si="9"/>
        <v>652.89243624594462</v>
      </c>
      <c r="K56" s="6">
        <f t="shared" ca="1" si="10"/>
        <v>0</v>
      </c>
    </row>
    <row r="57" spans="1:11" x14ac:dyDescent="0.4">
      <c r="A57" s="6">
        <v>52</v>
      </c>
      <c r="B57" s="6">
        <f t="shared" ca="1" si="1"/>
        <v>7.1388221821426736</v>
      </c>
      <c r="C57" s="6">
        <f t="shared" ca="1" si="3"/>
        <v>652.17786798510326</v>
      </c>
      <c r="D57" s="6">
        <f t="shared" ca="1" si="4"/>
        <v>592.70254569826773</v>
      </c>
      <c r="E57" s="6">
        <f t="shared" ca="1" si="5"/>
        <v>652.89243624594462</v>
      </c>
      <c r="F57" s="6">
        <f t="shared" ca="1" si="6"/>
        <v>99999999</v>
      </c>
      <c r="G57" s="6">
        <f t="shared" ca="1" si="7"/>
        <v>99999999</v>
      </c>
      <c r="H57" s="6">
        <f t="shared" ca="1" si="2"/>
        <v>1</v>
      </c>
      <c r="I57" s="6">
        <f t="shared" ca="1" si="8"/>
        <v>0.66346456906783657</v>
      </c>
      <c r="J57" s="6">
        <f t="shared" ca="1" si="9"/>
        <v>652.84133255417112</v>
      </c>
      <c r="K57" s="6">
        <f t="shared" ca="1" si="10"/>
        <v>0</v>
      </c>
    </row>
    <row r="58" spans="1:11" x14ac:dyDescent="0.4">
      <c r="A58" s="6">
        <v>53</v>
      </c>
      <c r="B58" s="6">
        <f t="shared" ca="1" si="1"/>
        <v>2.4914708898128781</v>
      </c>
      <c r="C58" s="6">
        <f t="shared" ca="1" si="3"/>
        <v>654.66933887491609</v>
      </c>
      <c r="D58" s="6">
        <f t="shared" ca="1" si="4"/>
        <v>652.84133255417112</v>
      </c>
      <c r="E58" s="6">
        <f t="shared" ca="1" si="5"/>
        <v>652.89243624594462</v>
      </c>
      <c r="F58" s="6">
        <f t="shared" ca="1" si="6"/>
        <v>99999999</v>
      </c>
      <c r="G58" s="6">
        <f t="shared" ca="1" si="7"/>
        <v>99999999</v>
      </c>
      <c r="H58" s="6">
        <f t="shared" ca="1" si="2"/>
        <v>1</v>
      </c>
      <c r="I58" s="6">
        <f t="shared" ca="1" si="8"/>
        <v>11.594032393418008</v>
      </c>
      <c r="J58" s="6">
        <f t="shared" ca="1" si="9"/>
        <v>666.26337126833414</v>
      </c>
      <c r="K58" s="6">
        <f t="shared" ca="1" si="10"/>
        <v>0</v>
      </c>
    </row>
    <row r="59" spans="1:11" x14ac:dyDescent="0.4">
      <c r="A59" s="6">
        <v>54</v>
      </c>
      <c r="B59" s="6">
        <f t="shared" ca="1" si="1"/>
        <v>1.5798983096696655</v>
      </c>
      <c r="C59" s="6">
        <f t="shared" ca="1" si="3"/>
        <v>656.24923718458581</v>
      </c>
      <c r="D59" s="6">
        <f t="shared" ca="1" si="4"/>
        <v>666.26337126833414</v>
      </c>
      <c r="E59" s="6">
        <f t="shared" ca="1" si="5"/>
        <v>652.89243624594462</v>
      </c>
      <c r="F59" s="6">
        <f t="shared" ca="1" si="6"/>
        <v>99999999</v>
      </c>
      <c r="G59" s="6">
        <f t="shared" ca="1" si="7"/>
        <v>99999999</v>
      </c>
      <c r="H59" s="6">
        <f t="shared" ca="1" si="2"/>
        <v>2</v>
      </c>
      <c r="I59" s="6">
        <f t="shared" ca="1" si="8"/>
        <v>21.568273732242726</v>
      </c>
      <c r="J59" s="6">
        <f t="shared" ca="1" si="9"/>
        <v>677.8175109168285</v>
      </c>
      <c r="K59" s="6">
        <f t="shared" ca="1" si="10"/>
        <v>0</v>
      </c>
    </row>
    <row r="60" spans="1:11" x14ac:dyDescent="0.4">
      <c r="A60" s="6">
        <v>55</v>
      </c>
      <c r="B60" s="6">
        <f t="shared" ca="1" si="1"/>
        <v>11.592993440186152</v>
      </c>
      <c r="C60" s="6">
        <f t="shared" ca="1" si="3"/>
        <v>667.84223062477201</v>
      </c>
      <c r="D60" s="6">
        <f t="shared" ca="1" si="4"/>
        <v>666.26337126833414</v>
      </c>
      <c r="E60" s="6">
        <f t="shared" ca="1" si="5"/>
        <v>677.8175109168285</v>
      </c>
      <c r="F60" s="6">
        <f t="shared" ca="1" si="6"/>
        <v>99999999</v>
      </c>
      <c r="G60" s="6">
        <f t="shared" ca="1" si="7"/>
        <v>99999999</v>
      </c>
      <c r="H60" s="6">
        <f t="shared" ca="1" si="2"/>
        <v>1</v>
      </c>
      <c r="I60" s="6">
        <f t="shared" ca="1" si="8"/>
        <v>9.656940500179843</v>
      </c>
      <c r="J60" s="6">
        <f t="shared" ca="1" si="9"/>
        <v>677.49917112495189</v>
      </c>
      <c r="K60" s="6">
        <f t="shared" ca="1" si="10"/>
        <v>0</v>
      </c>
    </row>
    <row r="61" spans="1:11" x14ac:dyDescent="0.4">
      <c r="A61" s="6">
        <v>56</v>
      </c>
      <c r="B61" s="6">
        <f t="shared" ca="1" si="1"/>
        <v>14.040043698956046</v>
      </c>
      <c r="C61" s="6">
        <f t="shared" ca="1" si="3"/>
        <v>681.8822743237281</v>
      </c>
      <c r="D61" s="6">
        <f t="shared" ca="1" si="4"/>
        <v>677.49917112495189</v>
      </c>
      <c r="E61" s="6">
        <f t="shared" ca="1" si="5"/>
        <v>677.8175109168285</v>
      </c>
      <c r="F61" s="6">
        <f t="shared" ca="1" si="6"/>
        <v>99999999</v>
      </c>
      <c r="G61" s="6">
        <f t="shared" ca="1" si="7"/>
        <v>99999999</v>
      </c>
      <c r="H61" s="6">
        <f t="shared" ca="1" si="2"/>
        <v>1</v>
      </c>
      <c r="I61" s="6">
        <f t="shared" ca="1" si="8"/>
        <v>10.286480107052228</v>
      </c>
      <c r="J61" s="6">
        <f t="shared" ca="1" si="9"/>
        <v>692.16875443078038</v>
      </c>
      <c r="K61" s="6">
        <f t="shared" ca="1" si="10"/>
        <v>0</v>
      </c>
    </row>
    <row r="62" spans="1:11" x14ac:dyDescent="0.4">
      <c r="A62" s="6">
        <v>57</v>
      </c>
      <c r="B62" s="6">
        <f t="shared" ca="1" si="1"/>
        <v>3.1867254438781627</v>
      </c>
      <c r="C62" s="6">
        <f t="shared" ca="1" si="3"/>
        <v>685.06899976760621</v>
      </c>
      <c r="D62" s="6">
        <f t="shared" ca="1" si="4"/>
        <v>692.16875443078038</v>
      </c>
      <c r="E62" s="6">
        <f t="shared" ca="1" si="5"/>
        <v>677.8175109168285</v>
      </c>
      <c r="F62" s="6">
        <f t="shared" ca="1" si="6"/>
        <v>99999999</v>
      </c>
      <c r="G62" s="6">
        <f t="shared" ca="1" si="7"/>
        <v>99999999</v>
      </c>
      <c r="H62" s="6">
        <f t="shared" ca="1" si="2"/>
        <v>2</v>
      </c>
      <c r="I62" s="6">
        <f t="shared" ca="1" si="8"/>
        <v>1.3940128349114522</v>
      </c>
      <c r="J62" s="6">
        <f t="shared" ca="1" si="9"/>
        <v>686.46301260251767</v>
      </c>
      <c r="K62" s="6">
        <f t="shared" ca="1" si="10"/>
        <v>0</v>
      </c>
    </row>
    <row r="63" spans="1:11" x14ac:dyDescent="0.4">
      <c r="A63" s="6">
        <v>58</v>
      </c>
      <c r="B63" s="6">
        <f t="shared" ca="1" si="1"/>
        <v>1.4305875016195841</v>
      </c>
      <c r="C63" s="6">
        <f t="shared" ca="1" si="3"/>
        <v>686.4995872692258</v>
      </c>
      <c r="D63" s="6">
        <f t="shared" ca="1" si="4"/>
        <v>692.16875443078038</v>
      </c>
      <c r="E63" s="6">
        <f t="shared" ca="1" si="5"/>
        <v>686.46301260251767</v>
      </c>
      <c r="F63" s="6">
        <f t="shared" ca="1" si="6"/>
        <v>99999999</v>
      </c>
      <c r="G63" s="6">
        <f t="shared" ca="1" si="7"/>
        <v>99999999</v>
      </c>
      <c r="H63" s="6">
        <f t="shared" ca="1" si="2"/>
        <v>2</v>
      </c>
      <c r="I63" s="6">
        <f t="shared" ca="1" si="8"/>
        <v>5.5809534670387126</v>
      </c>
      <c r="J63" s="6">
        <f t="shared" ca="1" si="9"/>
        <v>692.08054073626454</v>
      </c>
      <c r="K63" s="6">
        <f t="shared" ca="1" si="10"/>
        <v>0</v>
      </c>
    </row>
    <row r="64" spans="1:11" x14ac:dyDescent="0.4">
      <c r="A64" s="6">
        <v>59</v>
      </c>
      <c r="B64" s="6">
        <f t="shared" ca="1" si="1"/>
        <v>15.771093854337281</v>
      </c>
      <c r="C64" s="6">
        <f t="shared" ca="1" si="3"/>
        <v>702.27068112356312</v>
      </c>
      <c r="D64" s="6">
        <f t="shared" ca="1" si="4"/>
        <v>692.16875443078038</v>
      </c>
      <c r="E64" s="6">
        <f t="shared" ca="1" si="5"/>
        <v>692.08054073626454</v>
      </c>
      <c r="F64" s="6">
        <f t="shared" ca="1" si="6"/>
        <v>99999999</v>
      </c>
      <c r="G64" s="6">
        <f t="shared" ca="1" si="7"/>
        <v>99999999</v>
      </c>
      <c r="H64" s="6">
        <f t="shared" ca="1" si="2"/>
        <v>2</v>
      </c>
      <c r="I64" s="6">
        <f t="shared" ca="1" si="8"/>
        <v>9.4687017510072735</v>
      </c>
      <c r="J64" s="6">
        <f t="shared" ca="1" si="9"/>
        <v>711.73938287457042</v>
      </c>
      <c r="K64" s="6">
        <f t="shared" ca="1" si="10"/>
        <v>0</v>
      </c>
    </row>
    <row r="65" spans="1:11" x14ac:dyDescent="0.4">
      <c r="A65" s="6">
        <v>60</v>
      </c>
      <c r="B65" s="6">
        <f t="shared" ca="1" si="1"/>
        <v>5.6458814550599286</v>
      </c>
      <c r="C65" s="6">
        <f t="shared" ca="1" si="3"/>
        <v>707.91656257862303</v>
      </c>
      <c r="D65" s="6">
        <f t="shared" ca="1" si="4"/>
        <v>692.16875443078038</v>
      </c>
      <c r="E65" s="6">
        <f t="shared" ca="1" si="5"/>
        <v>711.73938287457042</v>
      </c>
      <c r="F65" s="6">
        <f t="shared" ca="1" si="6"/>
        <v>99999999</v>
      </c>
      <c r="G65" s="6">
        <f t="shared" ca="1" si="7"/>
        <v>99999999</v>
      </c>
      <c r="H65" s="6">
        <f t="shared" ca="1" si="2"/>
        <v>1</v>
      </c>
      <c r="I65" s="6">
        <f t="shared" ca="1" si="8"/>
        <v>24.724484770369521</v>
      </c>
      <c r="J65" s="6">
        <f t="shared" ca="1" si="9"/>
        <v>732.64104734899252</v>
      </c>
      <c r="K65" s="6">
        <f t="shared" ca="1" si="10"/>
        <v>0</v>
      </c>
    </row>
    <row r="66" spans="1:11" x14ac:dyDescent="0.4">
      <c r="A66" s="6">
        <v>61</v>
      </c>
      <c r="B66" s="6">
        <f t="shared" ca="1" si="1"/>
        <v>5.1597176451146236</v>
      </c>
      <c r="C66" s="6">
        <f t="shared" ca="1" si="3"/>
        <v>713.07628022373763</v>
      </c>
      <c r="D66" s="6">
        <f t="shared" ca="1" si="4"/>
        <v>732.64104734899252</v>
      </c>
      <c r="E66" s="6">
        <f t="shared" ca="1" si="5"/>
        <v>711.73938287457042</v>
      </c>
      <c r="F66" s="6">
        <f t="shared" ca="1" si="6"/>
        <v>99999999</v>
      </c>
      <c r="G66" s="6">
        <f t="shared" ca="1" si="7"/>
        <v>99999999</v>
      </c>
      <c r="H66" s="6">
        <f t="shared" ca="1" si="2"/>
        <v>2</v>
      </c>
      <c r="I66" s="6">
        <f t="shared" ca="1" si="8"/>
        <v>4.6144049101916664</v>
      </c>
      <c r="J66" s="6">
        <f t="shared" ca="1" si="9"/>
        <v>717.69068513392926</v>
      </c>
      <c r="K66" s="6">
        <f t="shared" ca="1" si="10"/>
        <v>0</v>
      </c>
    </row>
    <row r="67" spans="1:11" x14ac:dyDescent="0.4">
      <c r="A67" s="6">
        <v>62</v>
      </c>
      <c r="B67" s="6">
        <f t="shared" ca="1" si="1"/>
        <v>3.9446433857191661</v>
      </c>
      <c r="C67" s="6">
        <f t="shared" ca="1" si="3"/>
        <v>717.02092360945676</v>
      </c>
      <c r="D67" s="6">
        <f t="shared" ca="1" si="4"/>
        <v>732.64104734899252</v>
      </c>
      <c r="E67" s="6">
        <f t="shared" ca="1" si="5"/>
        <v>717.69068513392926</v>
      </c>
      <c r="F67" s="6">
        <f t="shared" ca="1" si="6"/>
        <v>99999999</v>
      </c>
      <c r="G67" s="6">
        <f t="shared" ca="1" si="7"/>
        <v>99999999</v>
      </c>
      <c r="H67" s="6">
        <f t="shared" ca="1" si="2"/>
        <v>2</v>
      </c>
      <c r="I67" s="6">
        <f t="shared" ca="1" si="8"/>
        <v>3.9349999944189795</v>
      </c>
      <c r="J67" s="6">
        <f t="shared" ca="1" si="9"/>
        <v>721.62568512834821</v>
      </c>
      <c r="K67" s="6">
        <f t="shared" ca="1" si="10"/>
        <v>0.6697615244725057</v>
      </c>
    </row>
    <row r="68" spans="1:11" x14ac:dyDescent="0.4">
      <c r="A68" s="6">
        <v>63</v>
      </c>
      <c r="B68" s="6">
        <f t="shared" ca="1" si="1"/>
        <v>16.940803191395073</v>
      </c>
      <c r="C68" s="6">
        <f t="shared" ca="1" si="3"/>
        <v>733.96172680085181</v>
      </c>
      <c r="D68" s="6">
        <f t="shared" ca="1" si="4"/>
        <v>732.64104734899252</v>
      </c>
      <c r="E68" s="6">
        <f t="shared" ca="1" si="5"/>
        <v>721.62568512834821</v>
      </c>
      <c r="F68" s="6">
        <f t="shared" ca="1" si="6"/>
        <v>99999999</v>
      </c>
      <c r="G68" s="6">
        <f t="shared" ca="1" si="7"/>
        <v>99999999</v>
      </c>
      <c r="H68" s="6">
        <f t="shared" ca="1" si="2"/>
        <v>2</v>
      </c>
      <c r="I68" s="6">
        <f t="shared" ca="1" si="8"/>
        <v>1.9257150940480439</v>
      </c>
      <c r="J68" s="6">
        <f t="shared" ca="1" si="9"/>
        <v>735.88744189489989</v>
      </c>
      <c r="K68" s="6">
        <f t="shared" ca="1" si="10"/>
        <v>0</v>
      </c>
    </row>
    <row r="69" spans="1:11" x14ac:dyDescent="0.4">
      <c r="A69" s="6">
        <v>64</v>
      </c>
      <c r="B69" s="6">
        <f t="shared" ca="1" si="1"/>
        <v>7.7998314725759519</v>
      </c>
      <c r="C69" s="6">
        <f t="shared" ca="1" si="3"/>
        <v>741.7615582734278</v>
      </c>
      <c r="D69" s="6">
        <f t="shared" ca="1" si="4"/>
        <v>732.64104734899252</v>
      </c>
      <c r="E69" s="6">
        <f t="shared" ca="1" si="5"/>
        <v>735.88744189489989</v>
      </c>
      <c r="F69" s="6">
        <f t="shared" ca="1" si="6"/>
        <v>99999999</v>
      </c>
      <c r="G69" s="6">
        <f t="shared" ca="1" si="7"/>
        <v>99999999</v>
      </c>
      <c r="H69" s="6">
        <f t="shared" ca="1" si="2"/>
        <v>1</v>
      </c>
      <c r="I69" s="6">
        <f t="shared" ca="1" si="8"/>
        <v>0.17984341934323733</v>
      </c>
      <c r="J69" s="6">
        <f t="shared" ca="1" si="9"/>
        <v>741.94140169277102</v>
      </c>
      <c r="K69" s="6">
        <f t="shared" ca="1" si="10"/>
        <v>0</v>
      </c>
    </row>
    <row r="70" spans="1:11" x14ac:dyDescent="0.4">
      <c r="A70" s="6">
        <v>65</v>
      </c>
      <c r="B70" s="6">
        <f t="shared" ca="1" si="1"/>
        <v>25.416597270648364</v>
      </c>
      <c r="C70" s="6">
        <f t="shared" ca="1" si="3"/>
        <v>767.17815554407616</v>
      </c>
      <c r="D70" s="6">
        <f t="shared" ca="1" si="4"/>
        <v>741.94140169277102</v>
      </c>
      <c r="E70" s="6">
        <f t="shared" ca="1" si="5"/>
        <v>735.88744189489989</v>
      </c>
      <c r="F70" s="6">
        <f t="shared" ca="1" si="6"/>
        <v>99999999</v>
      </c>
      <c r="G70" s="6">
        <f t="shared" ca="1" si="7"/>
        <v>99999999</v>
      </c>
      <c r="H70" s="6">
        <f t="shared" ca="1" si="2"/>
        <v>2</v>
      </c>
      <c r="I70" s="6">
        <f t="shared" ca="1" si="8"/>
        <v>0.56250101666366559</v>
      </c>
      <c r="J70" s="6">
        <f t="shared" ca="1" si="9"/>
        <v>767.74065656073981</v>
      </c>
      <c r="K70" s="6">
        <f t="shared" ca="1" si="10"/>
        <v>0</v>
      </c>
    </row>
    <row r="71" spans="1:11" x14ac:dyDescent="0.4">
      <c r="A71" s="6">
        <v>66</v>
      </c>
      <c r="B71" s="6">
        <f t="shared" ref="B71:B134" ca="1" si="11">-$B$2*LN(RAND())</f>
        <v>8.9111452608083823</v>
      </c>
      <c r="C71" s="6">
        <f t="shared" ca="1" si="3"/>
        <v>776.08930080488449</v>
      </c>
      <c r="D71" s="6">
        <f t="shared" ca="1" si="4"/>
        <v>741.94140169277102</v>
      </c>
      <c r="E71" s="6">
        <f t="shared" ca="1" si="5"/>
        <v>767.74065656073981</v>
      </c>
      <c r="F71" s="6">
        <f t="shared" ca="1" si="6"/>
        <v>99999999</v>
      </c>
      <c r="G71" s="6">
        <f t="shared" ca="1" si="7"/>
        <v>99999999</v>
      </c>
      <c r="H71" s="6">
        <f t="shared" ref="H71:H134" ca="1" si="12">IF(D71=MIN(D71:G71),1,IF(E71=MIN(D71:G71),2,IF(F71=MIN(D71:G71),3,4)))</f>
        <v>1</v>
      </c>
      <c r="I71" s="6">
        <f t="shared" ca="1" si="8"/>
        <v>6.3818346454130346</v>
      </c>
      <c r="J71" s="6">
        <f t="shared" ca="1" si="9"/>
        <v>782.47113545029754</v>
      </c>
      <c r="K71" s="6">
        <f t="shared" ca="1" si="10"/>
        <v>0</v>
      </c>
    </row>
    <row r="72" spans="1:11" x14ac:dyDescent="0.4">
      <c r="A72" s="6">
        <v>67</v>
      </c>
      <c r="B72" s="6">
        <f t="shared" ca="1" si="11"/>
        <v>1.4841758388001085</v>
      </c>
      <c r="C72" s="6">
        <f t="shared" ref="C72:C135" ca="1" si="13">C71+B72</f>
        <v>777.57347664368456</v>
      </c>
      <c r="D72" s="6">
        <f t="shared" ref="D72:D135" ca="1" si="14">IF(H71=1,J71,D71)</f>
        <v>782.47113545029754</v>
      </c>
      <c r="E72" s="6">
        <f t="shared" ref="E72:E135" ca="1" si="15">IF(H71=2,J71,E71)</f>
        <v>767.74065656073981</v>
      </c>
      <c r="F72" s="6">
        <f t="shared" ref="F72:F135" ca="1" si="16">IF(H71=3,J71,F71)</f>
        <v>99999999</v>
      </c>
      <c r="G72" s="6">
        <f t="shared" ref="G72:G135" ca="1" si="17">IF(H71=4,J71,G71)</f>
        <v>99999999</v>
      </c>
      <c r="H72" s="6">
        <f t="shared" ca="1" si="12"/>
        <v>2</v>
      </c>
      <c r="I72" s="6">
        <f t="shared" ref="I72:I135" ca="1" si="18">-$D$2*LN(RAND())</f>
        <v>0.88582463371599363</v>
      </c>
      <c r="J72" s="6">
        <f t="shared" ref="J72:J135" ca="1" si="19">I72+MAX(C72,IF(H72=1,D72,IF(H72=2,E72,IF(H72=3,F72,G72))))</f>
        <v>778.45930127740053</v>
      </c>
      <c r="K72" s="6">
        <f t="shared" ref="K72:K135" ca="1" si="20">J72-I72-C72</f>
        <v>0</v>
      </c>
    </row>
    <row r="73" spans="1:11" x14ac:dyDescent="0.4">
      <c r="A73" s="6">
        <v>68</v>
      </c>
      <c r="B73" s="6">
        <f t="shared" ca="1" si="11"/>
        <v>4.883312973819641</v>
      </c>
      <c r="C73" s="6">
        <f t="shared" ca="1" si="13"/>
        <v>782.45678961750423</v>
      </c>
      <c r="D73" s="6">
        <f t="shared" ca="1" si="14"/>
        <v>782.47113545029754</v>
      </c>
      <c r="E73" s="6">
        <f t="shared" ca="1" si="15"/>
        <v>778.45930127740053</v>
      </c>
      <c r="F73" s="6">
        <f t="shared" ca="1" si="16"/>
        <v>99999999</v>
      </c>
      <c r="G73" s="6">
        <f t="shared" ca="1" si="17"/>
        <v>99999999</v>
      </c>
      <c r="H73" s="6">
        <f t="shared" ca="1" si="12"/>
        <v>2</v>
      </c>
      <c r="I73" s="6">
        <f t="shared" ca="1" si="18"/>
        <v>0.74082977826275032</v>
      </c>
      <c r="J73" s="6">
        <f t="shared" ca="1" si="19"/>
        <v>783.19761939576699</v>
      </c>
      <c r="K73" s="6">
        <f t="shared" ca="1" si="20"/>
        <v>0</v>
      </c>
    </row>
    <row r="74" spans="1:11" x14ac:dyDescent="0.4">
      <c r="A74" s="6">
        <v>69</v>
      </c>
      <c r="B74" s="6">
        <f t="shared" ca="1" si="11"/>
        <v>0.36543662222305651</v>
      </c>
      <c r="C74" s="6">
        <f t="shared" ca="1" si="13"/>
        <v>782.82222623972723</v>
      </c>
      <c r="D74" s="6">
        <f t="shared" ca="1" si="14"/>
        <v>782.47113545029754</v>
      </c>
      <c r="E74" s="6">
        <f t="shared" ca="1" si="15"/>
        <v>783.19761939576699</v>
      </c>
      <c r="F74" s="6">
        <f t="shared" ca="1" si="16"/>
        <v>99999999</v>
      </c>
      <c r="G74" s="6">
        <f t="shared" ca="1" si="17"/>
        <v>99999999</v>
      </c>
      <c r="H74" s="6">
        <f t="shared" ca="1" si="12"/>
        <v>1</v>
      </c>
      <c r="I74" s="6">
        <f t="shared" ca="1" si="18"/>
        <v>22.130439861448437</v>
      </c>
      <c r="J74" s="6">
        <f t="shared" ca="1" si="19"/>
        <v>804.95266610117562</v>
      </c>
      <c r="K74" s="6">
        <f t="shared" ca="1" si="20"/>
        <v>0</v>
      </c>
    </row>
    <row r="75" spans="1:11" x14ac:dyDescent="0.4">
      <c r="A75" s="6">
        <v>70</v>
      </c>
      <c r="B75" s="6">
        <f t="shared" ca="1" si="11"/>
        <v>4.0062367001196524</v>
      </c>
      <c r="C75" s="6">
        <f t="shared" ca="1" si="13"/>
        <v>786.82846293984687</v>
      </c>
      <c r="D75" s="6">
        <f t="shared" ca="1" si="14"/>
        <v>804.95266610117562</v>
      </c>
      <c r="E75" s="6">
        <f t="shared" ca="1" si="15"/>
        <v>783.19761939576699</v>
      </c>
      <c r="F75" s="6">
        <f t="shared" ca="1" si="16"/>
        <v>99999999</v>
      </c>
      <c r="G75" s="6">
        <f t="shared" ca="1" si="17"/>
        <v>99999999</v>
      </c>
      <c r="H75" s="6">
        <f t="shared" ca="1" si="12"/>
        <v>2</v>
      </c>
      <c r="I75" s="6">
        <f t="shared" ca="1" si="18"/>
        <v>3.8375499496788894</v>
      </c>
      <c r="J75" s="6">
        <f t="shared" ca="1" si="19"/>
        <v>790.66601288952575</v>
      </c>
      <c r="K75" s="6">
        <f t="shared" ca="1" si="20"/>
        <v>0</v>
      </c>
    </row>
    <row r="76" spans="1:11" x14ac:dyDescent="0.4">
      <c r="A76" s="6">
        <v>71</v>
      </c>
      <c r="B76" s="6">
        <f t="shared" ca="1" si="11"/>
        <v>2.2305686724132117</v>
      </c>
      <c r="C76" s="6">
        <f t="shared" ca="1" si="13"/>
        <v>789.05903161226013</v>
      </c>
      <c r="D76" s="6">
        <f t="shared" ca="1" si="14"/>
        <v>804.95266610117562</v>
      </c>
      <c r="E76" s="6">
        <f t="shared" ca="1" si="15"/>
        <v>790.66601288952575</v>
      </c>
      <c r="F76" s="6">
        <f t="shared" ca="1" si="16"/>
        <v>99999999</v>
      </c>
      <c r="G76" s="6">
        <f t="shared" ca="1" si="17"/>
        <v>99999999</v>
      </c>
      <c r="H76" s="6">
        <f t="shared" ca="1" si="12"/>
        <v>2</v>
      </c>
      <c r="I76" s="6">
        <f t="shared" ca="1" si="18"/>
        <v>3.6822018666597351</v>
      </c>
      <c r="J76" s="6">
        <f t="shared" ca="1" si="19"/>
        <v>794.34821475618548</v>
      </c>
      <c r="K76" s="6">
        <f t="shared" ca="1" si="20"/>
        <v>1.6069812772656178</v>
      </c>
    </row>
    <row r="77" spans="1:11" x14ac:dyDescent="0.4">
      <c r="A77" s="6">
        <v>72</v>
      </c>
      <c r="B77" s="6">
        <f t="shared" ca="1" si="11"/>
        <v>13.367024915312539</v>
      </c>
      <c r="C77" s="6">
        <f t="shared" ca="1" si="13"/>
        <v>802.42605652757265</v>
      </c>
      <c r="D77" s="6">
        <f t="shared" ca="1" si="14"/>
        <v>804.95266610117562</v>
      </c>
      <c r="E77" s="6">
        <f t="shared" ca="1" si="15"/>
        <v>794.34821475618548</v>
      </c>
      <c r="F77" s="6">
        <f t="shared" ca="1" si="16"/>
        <v>99999999</v>
      </c>
      <c r="G77" s="6">
        <f t="shared" ca="1" si="17"/>
        <v>99999999</v>
      </c>
      <c r="H77" s="6">
        <f t="shared" ca="1" si="12"/>
        <v>2</v>
      </c>
      <c r="I77" s="6">
        <f t="shared" ca="1" si="18"/>
        <v>20.523826170998291</v>
      </c>
      <c r="J77" s="6">
        <f t="shared" ca="1" si="19"/>
        <v>822.94988269857095</v>
      </c>
      <c r="K77" s="6">
        <f t="shared" ca="1" si="20"/>
        <v>0</v>
      </c>
    </row>
    <row r="78" spans="1:11" x14ac:dyDescent="0.4">
      <c r="A78" s="6">
        <v>73</v>
      </c>
      <c r="B78" s="6">
        <f t="shared" ca="1" si="11"/>
        <v>4.2935498571050026</v>
      </c>
      <c r="C78" s="6">
        <f t="shared" ca="1" si="13"/>
        <v>806.7196063846776</v>
      </c>
      <c r="D78" s="6">
        <f t="shared" ca="1" si="14"/>
        <v>804.95266610117562</v>
      </c>
      <c r="E78" s="6">
        <f t="shared" ca="1" si="15"/>
        <v>822.94988269857095</v>
      </c>
      <c r="F78" s="6">
        <f t="shared" ca="1" si="16"/>
        <v>99999999</v>
      </c>
      <c r="G78" s="6">
        <f t="shared" ca="1" si="17"/>
        <v>99999999</v>
      </c>
      <c r="H78" s="6">
        <f t="shared" ca="1" si="12"/>
        <v>1</v>
      </c>
      <c r="I78" s="6">
        <f t="shared" ca="1" si="18"/>
        <v>2.5839450693867754</v>
      </c>
      <c r="J78" s="6">
        <f t="shared" ca="1" si="19"/>
        <v>809.3035514540644</v>
      </c>
      <c r="K78" s="6">
        <f t="shared" ca="1" si="20"/>
        <v>0</v>
      </c>
    </row>
    <row r="79" spans="1:11" x14ac:dyDescent="0.4">
      <c r="A79" s="6">
        <v>74</v>
      </c>
      <c r="B79" s="6">
        <f t="shared" ca="1" si="11"/>
        <v>2.9033880511100878</v>
      </c>
      <c r="C79" s="6">
        <f t="shared" ca="1" si="13"/>
        <v>809.62299443578775</v>
      </c>
      <c r="D79" s="6">
        <f t="shared" ca="1" si="14"/>
        <v>809.3035514540644</v>
      </c>
      <c r="E79" s="6">
        <f t="shared" ca="1" si="15"/>
        <v>822.94988269857095</v>
      </c>
      <c r="F79" s="6">
        <f t="shared" ca="1" si="16"/>
        <v>99999999</v>
      </c>
      <c r="G79" s="6">
        <f t="shared" ca="1" si="17"/>
        <v>99999999</v>
      </c>
      <c r="H79" s="6">
        <f t="shared" ca="1" si="12"/>
        <v>1</v>
      </c>
      <c r="I79" s="6">
        <f t="shared" ca="1" si="18"/>
        <v>0.83097284529087845</v>
      </c>
      <c r="J79" s="6">
        <f t="shared" ca="1" si="19"/>
        <v>810.45396728107858</v>
      </c>
      <c r="K79" s="6">
        <f t="shared" ca="1" si="20"/>
        <v>0</v>
      </c>
    </row>
    <row r="80" spans="1:11" x14ac:dyDescent="0.4">
      <c r="A80" s="6">
        <v>75</v>
      </c>
      <c r="B80" s="6">
        <f t="shared" ca="1" si="11"/>
        <v>24.276051727464907</v>
      </c>
      <c r="C80" s="6">
        <f t="shared" ca="1" si="13"/>
        <v>833.89904616325271</v>
      </c>
      <c r="D80" s="6">
        <f t="shared" ca="1" si="14"/>
        <v>810.45396728107858</v>
      </c>
      <c r="E80" s="6">
        <f t="shared" ca="1" si="15"/>
        <v>822.94988269857095</v>
      </c>
      <c r="F80" s="6">
        <f t="shared" ca="1" si="16"/>
        <v>99999999</v>
      </c>
      <c r="G80" s="6">
        <f t="shared" ca="1" si="17"/>
        <v>99999999</v>
      </c>
      <c r="H80" s="6">
        <f t="shared" ca="1" si="12"/>
        <v>1</v>
      </c>
      <c r="I80" s="6">
        <f t="shared" ca="1" si="18"/>
        <v>10.654291287752852</v>
      </c>
      <c r="J80" s="6">
        <f t="shared" ca="1" si="19"/>
        <v>844.55333745100552</v>
      </c>
      <c r="K80" s="6">
        <f t="shared" ca="1" si="20"/>
        <v>0</v>
      </c>
    </row>
    <row r="81" spans="1:11" x14ac:dyDescent="0.4">
      <c r="A81" s="6">
        <v>76</v>
      </c>
      <c r="B81" s="6">
        <f t="shared" ca="1" si="11"/>
        <v>3.51458309950748</v>
      </c>
      <c r="C81" s="6">
        <f t="shared" ca="1" si="13"/>
        <v>837.4136292627602</v>
      </c>
      <c r="D81" s="6">
        <f t="shared" ca="1" si="14"/>
        <v>844.55333745100552</v>
      </c>
      <c r="E81" s="6">
        <f t="shared" ca="1" si="15"/>
        <v>822.94988269857095</v>
      </c>
      <c r="F81" s="6">
        <f t="shared" ca="1" si="16"/>
        <v>99999999</v>
      </c>
      <c r="G81" s="6">
        <f t="shared" ca="1" si="17"/>
        <v>99999999</v>
      </c>
      <c r="H81" s="6">
        <f t="shared" ca="1" si="12"/>
        <v>2</v>
      </c>
      <c r="I81" s="6">
        <f t="shared" ca="1" si="18"/>
        <v>1.2846539209017078</v>
      </c>
      <c r="J81" s="6">
        <f t="shared" ca="1" si="19"/>
        <v>838.69828318366194</v>
      </c>
      <c r="K81" s="6">
        <f t="shared" ca="1" si="20"/>
        <v>0</v>
      </c>
    </row>
    <row r="82" spans="1:11" x14ac:dyDescent="0.4">
      <c r="A82" s="6">
        <v>77</v>
      </c>
      <c r="B82" s="6">
        <f t="shared" ca="1" si="11"/>
        <v>1.6326579725903489</v>
      </c>
      <c r="C82" s="6">
        <f t="shared" ca="1" si="13"/>
        <v>839.04628723535052</v>
      </c>
      <c r="D82" s="6">
        <f t="shared" ca="1" si="14"/>
        <v>844.55333745100552</v>
      </c>
      <c r="E82" s="6">
        <f t="shared" ca="1" si="15"/>
        <v>838.69828318366194</v>
      </c>
      <c r="F82" s="6">
        <f t="shared" ca="1" si="16"/>
        <v>99999999</v>
      </c>
      <c r="G82" s="6">
        <f t="shared" ca="1" si="17"/>
        <v>99999999</v>
      </c>
      <c r="H82" s="6">
        <f t="shared" ca="1" si="12"/>
        <v>2</v>
      </c>
      <c r="I82" s="6">
        <f t="shared" ca="1" si="18"/>
        <v>6.4593976703859983</v>
      </c>
      <c r="J82" s="6">
        <f t="shared" ca="1" si="19"/>
        <v>845.50568490573653</v>
      </c>
      <c r="K82" s="6">
        <f t="shared" ca="1" si="20"/>
        <v>0</v>
      </c>
    </row>
    <row r="83" spans="1:11" x14ac:dyDescent="0.4">
      <c r="A83" s="6">
        <v>78</v>
      </c>
      <c r="B83" s="6">
        <f t="shared" ca="1" si="11"/>
        <v>15.043933526386109</v>
      </c>
      <c r="C83" s="6">
        <f t="shared" ca="1" si="13"/>
        <v>854.09022076173665</v>
      </c>
      <c r="D83" s="6">
        <f t="shared" ca="1" si="14"/>
        <v>844.55333745100552</v>
      </c>
      <c r="E83" s="6">
        <f t="shared" ca="1" si="15"/>
        <v>845.50568490573653</v>
      </c>
      <c r="F83" s="6">
        <f t="shared" ca="1" si="16"/>
        <v>99999999</v>
      </c>
      <c r="G83" s="6">
        <f t="shared" ca="1" si="17"/>
        <v>99999999</v>
      </c>
      <c r="H83" s="6">
        <f t="shared" ca="1" si="12"/>
        <v>1</v>
      </c>
      <c r="I83" s="6">
        <f t="shared" ca="1" si="18"/>
        <v>5.7360632595497769</v>
      </c>
      <c r="J83" s="6">
        <f t="shared" ca="1" si="19"/>
        <v>859.82628402128637</v>
      </c>
      <c r="K83" s="6">
        <f t="shared" ca="1" si="20"/>
        <v>0</v>
      </c>
    </row>
    <row r="84" spans="1:11" x14ac:dyDescent="0.4">
      <c r="A84" s="6">
        <v>79</v>
      </c>
      <c r="B84" s="6">
        <f t="shared" ca="1" si="11"/>
        <v>3.9630498809161314</v>
      </c>
      <c r="C84" s="6">
        <f t="shared" ca="1" si="13"/>
        <v>858.05327064265282</v>
      </c>
      <c r="D84" s="6">
        <f t="shared" ca="1" si="14"/>
        <v>859.82628402128637</v>
      </c>
      <c r="E84" s="6">
        <f t="shared" ca="1" si="15"/>
        <v>845.50568490573653</v>
      </c>
      <c r="F84" s="6">
        <f t="shared" ca="1" si="16"/>
        <v>99999999</v>
      </c>
      <c r="G84" s="6">
        <f t="shared" ca="1" si="17"/>
        <v>99999999</v>
      </c>
      <c r="H84" s="6">
        <f t="shared" ca="1" si="12"/>
        <v>2</v>
      </c>
      <c r="I84" s="6">
        <f t="shared" ca="1" si="18"/>
        <v>6.4780646216565287</v>
      </c>
      <c r="J84" s="6">
        <f t="shared" ca="1" si="19"/>
        <v>864.53133526430929</v>
      </c>
      <c r="K84" s="6">
        <f t="shared" ca="1" si="20"/>
        <v>0</v>
      </c>
    </row>
    <row r="85" spans="1:11" x14ac:dyDescent="0.4">
      <c r="A85" s="6">
        <v>80</v>
      </c>
      <c r="B85" s="6">
        <f t="shared" ca="1" si="11"/>
        <v>1.6682369665404302</v>
      </c>
      <c r="C85" s="6">
        <f t="shared" ca="1" si="13"/>
        <v>859.72150760919328</v>
      </c>
      <c r="D85" s="6">
        <f t="shared" ca="1" si="14"/>
        <v>859.82628402128637</v>
      </c>
      <c r="E85" s="6">
        <f t="shared" ca="1" si="15"/>
        <v>864.53133526430929</v>
      </c>
      <c r="F85" s="6">
        <f t="shared" ca="1" si="16"/>
        <v>99999999</v>
      </c>
      <c r="G85" s="6">
        <f t="shared" ca="1" si="17"/>
        <v>99999999</v>
      </c>
      <c r="H85" s="6">
        <f t="shared" ca="1" si="12"/>
        <v>1</v>
      </c>
      <c r="I85" s="6">
        <f t="shared" ca="1" si="18"/>
        <v>12.034300856650004</v>
      </c>
      <c r="J85" s="6">
        <f t="shared" ca="1" si="19"/>
        <v>871.86058487793639</v>
      </c>
      <c r="K85" s="6">
        <f t="shared" ca="1" si="20"/>
        <v>0.10477641209308786</v>
      </c>
    </row>
    <row r="86" spans="1:11" x14ac:dyDescent="0.4">
      <c r="A86" s="6">
        <v>81</v>
      </c>
      <c r="B86" s="6">
        <f t="shared" ca="1" si="11"/>
        <v>14.761874739394994</v>
      </c>
      <c r="C86" s="6">
        <f t="shared" ca="1" si="13"/>
        <v>874.48338234858829</v>
      </c>
      <c r="D86" s="6">
        <f t="shared" ca="1" si="14"/>
        <v>871.86058487793639</v>
      </c>
      <c r="E86" s="6">
        <f t="shared" ca="1" si="15"/>
        <v>864.53133526430929</v>
      </c>
      <c r="F86" s="6">
        <f t="shared" ca="1" si="16"/>
        <v>99999999</v>
      </c>
      <c r="G86" s="6">
        <f t="shared" ca="1" si="17"/>
        <v>99999999</v>
      </c>
      <c r="H86" s="6">
        <f t="shared" ca="1" si="12"/>
        <v>2</v>
      </c>
      <c r="I86" s="6">
        <f t="shared" ca="1" si="18"/>
        <v>0.66510488322303019</v>
      </c>
      <c r="J86" s="6">
        <f t="shared" ca="1" si="19"/>
        <v>875.14848723181137</v>
      </c>
      <c r="K86" s="6">
        <f t="shared" ca="1" si="20"/>
        <v>0</v>
      </c>
    </row>
    <row r="87" spans="1:11" x14ac:dyDescent="0.4">
      <c r="A87" s="6">
        <v>82</v>
      </c>
      <c r="B87" s="6">
        <f t="shared" ca="1" si="11"/>
        <v>5.128682702007703</v>
      </c>
      <c r="C87" s="6">
        <f t="shared" ca="1" si="13"/>
        <v>879.61206505059602</v>
      </c>
      <c r="D87" s="6">
        <f t="shared" ca="1" si="14"/>
        <v>871.86058487793639</v>
      </c>
      <c r="E87" s="6">
        <f t="shared" ca="1" si="15"/>
        <v>875.14848723181137</v>
      </c>
      <c r="F87" s="6">
        <f t="shared" ca="1" si="16"/>
        <v>99999999</v>
      </c>
      <c r="G87" s="6">
        <f t="shared" ca="1" si="17"/>
        <v>99999999</v>
      </c>
      <c r="H87" s="6">
        <f t="shared" ca="1" si="12"/>
        <v>1</v>
      </c>
      <c r="I87" s="6">
        <f t="shared" ca="1" si="18"/>
        <v>0.88682665489210677</v>
      </c>
      <c r="J87" s="6">
        <f t="shared" ca="1" si="19"/>
        <v>880.49889170548818</v>
      </c>
      <c r="K87" s="6">
        <f t="shared" ca="1" si="20"/>
        <v>0</v>
      </c>
    </row>
    <row r="88" spans="1:11" x14ac:dyDescent="0.4">
      <c r="A88" s="6">
        <v>83</v>
      </c>
      <c r="B88" s="6">
        <f t="shared" ca="1" si="11"/>
        <v>14.029896540095327</v>
      </c>
      <c r="C88" s="6">
        <f t="shared" ca="1" si="13"/>
        <v>893.64196159069138</v>
      </c>
      <c r="D88" s="6">
        <f t="shared" ca="1" si="14"/>
        <v>880.49889170548818</v>
      </c>
      <c r="E88" s="6">
        <f t="shared" ca="1" si="15"/>
        <v>875.14848723181137</v>
      </c>
      <c r="F88" s="6">
        <f t="shared" ca="1" si="16"/>
        <v>99999999</v>
      </c>
      <c r="G88" s="6">
        <f t="shared" ca="1" si="17"/>
        <v>99999999</v>
      </c>
      <c r="H88" s="6">
        <f t="shared" ca="1" si="12"/>
        <v>2</v>
      </c>
      <c r="I88" s="6">
        <f t="shared" ca="1" si="18"/>
        <v>3.4883206552114387</v>
      </c>
      <c r="J88" s="6">
        <f t="shared" ca="1" si="19"/>
        <v>897.13028224590278</v>
      </c>
      <c r="K88" s="6">
        <f t="shared" ca="1" si="20"/>
        <v>0</v>
      </c>
    </row>
    <row r="89" spans="1:11" x14ac:dyDescent="0.4">
      <c r="A89" s="6">
        <v>84</v>
      </c>
      <c r="B89" s="6">
        <f t="shared" ca="1" si="11"/>
        <v>22.077783447666196</v>
      </c>
      <c r="C89" s="6">
        <f t="shared" ca="1" si="13"/>
        <v>915.71974503835759</v>
      </c>
      <c r="D89" s="6">
        <f t="shared" ca="1" si="14"/>
        <v>880.49889170548818</v>
      </c>
      <c r="E89" s="6">
        <f t="shared" ca="1" si="15"/>
        <v>897.13028224590278</v>
      </c>
      <c r="F89" s="6">
        <f t="shared" ca="1" si="16"/>
        <v>99999999</v>
      </c>
      <c r="G89" s="6">
        <f t="shared" ca="1" si="17"/>
        <v>99999999</v>
      </c>
      <c r="H89" s="6">
        <f t="shared" ca="1" si="12"/>
        <v>1</v>
      </c>
      <c r="I89" s="6">
        <f t="shared" ca="1" si="18"/>
        <v>2.7290841603414924</v>
      </c>
      <c r="J89" s="6">
        <f t="shared" ca="1" si="19"/>
        <v>918.44882919869906</v>
      </c>
      <c r="K89" s="6">
        <f t="shared" ca="1" si="20"/>
        <v>0</v>
      </c>
    </row>
    <row r="90" spans="1:11" x14ac:dyDescent="0.4">
      <c r="A90" s="6">
        <v>85</v>
      </c>
      <c r="B90" s="6">
        <f t="shared" ca="1" si="11"/>
        <v>12.986700248771239</v>
      </c>
      <c r="C90" s="6">
        <f t="shared" ca="1" si="13"/>
        <v>928.70644528712887</v>
      </c>
      <c r="D90" s="6">
        <f t="shared" ca="1" si="14"/>
        <v>918.44882919869906</v>
      </c>
      <c r="E90" s="6">
        <f t="shared" ca="1" si="15"/>
        <v>897.13028224590278</v>
      </c>
      <c r="F90" s="6">
        <f t="shared" ca="1" si="16"/>
        <v>99999999</v>
      </c>
      <c r="G90" s="6">
        <f t="shared" ca="1" si="17"/>
        <v>99999999</v>
      </c>
      <c r="H90" s="6">
        <f t="shared" ca="1" si="12"/>
        <v>2</v>
      </c>
      <c r="I90" s="6">
        <f t="shared" ca="1" si="18"/>
        <v>3.9789660435091672</v>
      </c>
      <c r="J90" s="6">
        <f t="shared" ca="1" si="19"/>
        <v>932.68541133063809</v>
      </c>
      <c r="K90" s="6">
        <f t="shared" ca="1" si="20"/>
        <v>0</v>
      </c>
    </row>
    <row r="91" spans="1:11" x14ac:dyDescent="0.4">
      <c r="A91" s="6">
        <v>86</v>
      </c>
      <c r="B91" s="6">
        <f t="shared" ca="1" si="11"/>
        <v>0.59728365008216333</v>
      </c>
      <c r="C91" s="6">
        <f t="shared" ca="1" si="13"/>
        <v>929.30372893721108</v>
      </c>
      <c r="D91" s="6">
        <f t="shared" ca="1" si="14"/>
        <v>918.44882919869906</v>
      </c>
      <c r="E91" s="6">
        <f t="shared" ca="1" si="15"/>
        <v>932.68541133063809</v>
      </c>
      <c r="F91" s="6">
        <f t="shared" ca="1" si="16"/>
        <v>99999999</v>
      </c>
      <c r="G91" s="6">
        <f t="shared" ca="1" si="17"/>
        <v>99999999</v>
      </c>
      <c r="H91" s="6">
        <f t="shared" ca="1" si="12"/>
        <v>1</v>
      </c>
      <c r="I91" s="6">
        <f t="shared" ca="1" si="18"/>
        <v>4.4689163059955064</v>
      </c>
      <c r="J91" s="6">
        <f t="shared" ca="1" si="19"/>
        <v>933.77264524320663</v>
      </c>
      <c r="K91" s="6">
        <f t="shared" ca="1" si="20"/>
        <v>0</v>
      </c>
    </row>
    <row r="92" spans="1:11" x14ac:dyDescent="0.4">
      <c r="A92" s="6">
        <v>87</v>
      </c>
      <c r="B92" s="6">
        <f t="shared" ca="1" si="11"/>
        <v>23.371423462683016</v>
      </c>
      <c r="C92" s="6">
        <f t="shared" ca="1" si="13"/>
        <v>952.67515239989405</v>
      </c>
      <c r="D92" s="6">
        <f t="shared" ca="1" si="14"/>
        <v>933.77264524320663</v>
      </c>
      <c r="E92" s="6">
        <f t="shared" ca="1" si="15"/>
        <v>932.68541133063809</v>
      </c>
      <c r="F92" s="6">
        <f t="shared" ca="1" si="16"/>
        <v>99999999</v>
      </c>
      <c r="G92" s="6">
        <f t="shared" ca="1" si="17"/>
        <v>99999999</v>
      </c>
      <c r="H92" s="6">
        <f t="shared" ca="1" si="12"/>
        <v>2</v>
      </c>
      <c r="I92" s="6">
        <f t="shared" ca="1" si="18"/>
        <v>3.8635493067970108</v>
      </c>
      <c r="J92" s="6">
        <f t="shared" ca="1" si="19"/>
        <v>956.53870170669109</v>
      </c>
      <c r="K92" s="6">
        <f t="shared" ca="1" si="20"/>
        <v>0</v>
      </c>
    </row>
    <row r="93" spans="1:11" x14ac:dyDescent="0.4">
      <c r="A93" s="6">
        <v>88</v>
      </c>
      <c r="B93" s="6">
        <f t="shared" ca="1" si="11"/>
        <v>2.6910391946818182</v>
      </c>
      <c r="C93" s="6">
        <f t="shared" ca="1" si="13"/>
        <v>955.36619159457587</v>
      </c>
      <c r="D93" s="6">
        <f t="shared" ca="1" si="14"/>
        <v>933.77264524320663</v>
      </c>
      <c r="E93" s="6">
        <f t="shared" ca="1" si="15"/>
        <v>956.53870170669109</v>
      </c>
      <c r="F93" s="6">
        <f t="shared" ca="1" si="16"/>
        <v>99999999</v>
      </c>
      <c r="G93" s="6">
        <f t="shared" ca="1" si="17"/>
        <v>99999999</v>
      </c>
      <c r="H93" s="6">
        <f t="shared" ca="1" si="12"/>
        <v>1</v>
      </c>
      <c r="I93" s="6">
        <f t="shared" ca="1" si="18"/>
        <v>1.2400452810321259</v>
      </c>
      <c r="J93" s="6">
        <f t="shared" ca="1" si="19"/>
        <v>956.60623687560803</v>
      </c>
      <c r="K93" s="6">
        <f t="shared" ca="1" si="20"/>
        <v>0</v>
      </c>
    </row>
    <row r="94" spans="1:11" x14ac:dyDescent="0.4">
      <c r="A94" s="6">
        <v>89</v>
      </c>
      <c r="B94" s="6">
        <f t="shared" ca="1" si="11"/>
        <v>6.7041895267096585</v>
      </c>
      <c r="C94" s="6">
        <f t="shared" ca="1" si="13"/>
        <v>962.07038112128555</v>
      </c>
      <c r="D94" s="6">
        <f t="shared" ca="1" si="14"/>
        <v>956.60623687560803</v>
      </c>
      <c r="E94" s="6">
        <f t="shared" ca="1" si="15"/>
        <v>956.53870170669109</v>
      </c>
      <c r="F94" s="6">
        <f t="shared" ca="1" si="16"/>
        <v>99999999</v>
      </c>
      <c r="G94" s="6">
        <f t="shared" ca="1" si="17"/>
        <v>99999999</v>
      </c>
      <c r="H94" s="6">
        <f t="shared" ca="1" si="12"/>
        <v>2</v>
      </c>
      <c r="I94" s="6">
        <f t="shared" ca="1" si="18"/>
        <v>4.1769594083912462</v>
      </c>
      <c r="J94" s="6">
        <f t="shared" ca="1" si="19"/>
        <v>966.24734052967676</v>
      </c>
      <c r="K94" s="6">
        <f t="shared" ca="1" si="20"/>
        <v>0</v>
      </c>
    </row>
    <row r="95" spans="1:11" x14ac:dyDescent="0.4">
      <c r="A95" s="6">
        <v>90</v>
      </c>
      <c r="B95" s="6">
        <f t="shared" ca="1" si="11"/>
        <v>2.107418943170309</v>
      </c>
      <c r="C95" s="6">
        <f t="shared" ca="1" si="13"/>
        <v>964.17780006445582</v>
      </c>
      <c r="D95" s="6">
        <f t="shared" ca="1" si="14"/>
        <v>956.60623687560803</v>
      </c>
      <c r="E95" s="6">
        <f t="shared" ca="1" si="15"/>
        <v>966.24734052967676</v>
      </c>
      <c r="F95" s="6">
        <f t="shared" ca="1" si="16"/>
        <v>99999999</v>
      </c>
      <c r="G95" s="6">
        <f t="shared" ca="1" si="17"/>
        <v>99999999</v>
      </c>
      <c r="H95" s="6">
        <f t="shared" ca="1" si="12"/>
        <v>1</v>
      </c>
      <c r="I95" s="6">
        <f t="shared" ca="1" si="18"/>
        <v>4.5264481322529244</v>
      </c>
      <c r="J95" s="6">
        <f t="shared" ca="1" si="19"/>
        <v>968.7042481967087</v>
      </c>
      <c r="K95" s="6">
        <f t="shared" ca="1" si="20"/>
        <v>0</v>
      </c>
    </row>
    <row r="96" spans="1:11" x14ac:dyDescent="0.4">
      <c r="A96" s="6">
        <v>91</v>
      </c>
      <c r="B96" s="6">
        <f t="shared" ca="1" si="11"/>
        <v>9.7085963228689671</v>
      </c>
      <c r="C96" s="6">
        <f t="shared" ca="1" si="13"/>
        <v>973.88639638732479</v>
      </c>
      <c r="D96" s="6">
        <f t="shared" ca="1" si="14"/>
        <v>968.7042481967087</v>
      </c>
      <c r="E96" s="6">
        <f t="shared" ca="1" si="15"/>
        <v>966.24734052967676</v>
      </c>
      <c r="F96" s="6">
        <f t="shared" ca="1" si="16"/>
        <v>99999999</v>
      </c>
      <c r="G96" s="6">
        <f t="shared" ca="1" si="17"/>
        <v>99999999</v>
      </c>
      <c r="H96" s="6">
        <f t="shared" ca="1" si="12"/>
        <v>2</v>
      </c>
      <c r="I96" s="6">
        <f t="shared" ca="1" si="18"/>
        <v>5.3032387130597423</v>
      </c>
      <c r="J96" s="6">
        <f t="shared" ca="1" si="19"/>
        <v>979.18963510038452</v>
      </c>
      <c r="K96" s="6">
        <f t="shared" ca="1" si="20"/>
        <v>0</v>
      </c>
    </row>
    <row r="97" spans="1:11" x14ac:dyDescent="0.4">
      <c r="A97" s="6">
        <v>92</v>
      </c>
      <c r="B97" s="6">
        <f t="shared" ca="1" si="11"/>
        <v>8.8875321364405853</v>
      </c>
      <c r="C97" s="6">
        <f t="shared" ca="1" si="13"/>
        <v>982.77392852376533</v>
      </c>
      <c r="D97" s="6">
        <f t="shared" ca="1" si="14"/>
        <v>968.7042481967087</v>
      </c>
      <c r="E97" s="6">
        <f t="shared" ca="1" si="15"/>
        <v>979.18963510038452</v>
      </c>
      <c r="F97" s="6">
        <f t="shared" ca="1" si="16"/>
        <v>99999999</v>
      </c>
      <c r="G97" s="6">
        <f t="shared" ca="1" si="17"/>
        <v>99999999</v>
      </c>
      <c r="H97" s="6">
        <f t="shared" ca="1" si="12"/>
        <v>1</v>
      </c>
      <c r="I97" s="6">
        <f t="shared" ca="1" si="18"/>
        <v>0.49689164779770179</v>
      </c>
      <c r="J97" s="6">
        <f t="shared" ca="1" si="19"/>
        <v>983.27082017156306</v>
      </c>
      <c r="K97" s="6">
        <f t="shared" ca="1" si="20"/>
        <v>0</v>
      </c>
    </row>
    <row r="98" spans="1:11" x14ac:dyDescent="0.4">
      <c r="A98" s="6">
        <v>93</v>
      </c>
      <c r="B98" s="6">
        <f t="shared" ca="1" si="11"/>
        <v>5.7352169722138822</v>
      </c>
      <c r="C98" s="6">
        <f t="shared" ca="1" si="13"/>
        <v>988.50914549597917</v>
      </c>
      <c r="D98" s="6">
        <f t="shared" ca="1" si="14"/>
        <v>983.27082017156306</v>
      </c>
      <c r="E98" s="6">
        <f t="shared" ca="1" si="15"/>
        <v>979.18963510038452</v>
      </c>
      <c r="F98" s="6">
        <f t="shared" ca="1" si="16"/>
        <v>99999999</v>
      </c>
      <c r="G98" s="6">
        <f t="shared" ca="1" si="17"/>
        <v>99999999</v>
      </c>
      <c r="H98" s="6">
        <f t="shared" ca="1" si="12"/>
        <v>2</v>
      </c>
      <c r="I98" s="6">
        <f t="shared" ca="1" si="18"/>
        <v>0.59183643760823124</v>
      </c>
      <c r="J98" s="6">
        <f t="shared" ca="1" si="19"/>
        <v>989.10098193358738</v>
      </c>
      <c r="K98" s="6">
        <f t="shared" ca="1" si="20"/>
        <v>0</v>
      </c>
    </row>
    <row r="99" spans="1:11" x14ac:dyDescent="0.4">
      <c r="A99" s="6">
        <v>94</v>
      </c>
      <c r="B99" s="6">
        <f t="shared" ca="1" si="11"/>
        <v>39.549387517011084</v>
      </c>
      <c r="C99" s="6">
        <f t="shared" ca="1" si="13"/>
        <v>1028.0585330129902</v>
      </c>
      <c r="D99" s="6">
        <f t="shared" ca="1" si="14"/>
        <v>983.27082017156306</v>
      </c>
      <c r="E99" s="6">
        <f t="shared" ca="1" si="15"/>
        <v>989.10098193358738</v>
      </c>
      <c r="F99" s="6">
        <f t="shared" ca="1" si="16"/>
        <v>99999999</v>
      </c>
      <c r="G99" s="6">
        <f t="shared" ca="1" si="17"/>
        <v>99999999</v>
      </c>
      <c r="H99" s="6">
        <f t="shared" ca="1" si="12"/>
        <v>1</v>
      </c>
      <c r="I99" s="6">
        <f t="shared" ca="1" si="18"/>
        <v>2.8890948892802157</v>
      </c>
      <c r="J99" s="6">
        <f t="shared" ca="1" si="19"/>
        <v>1030.9476279022704</v>
      </c>
      <c r="K99" s="6">
        <f t="shared" ca="1" si="20"/>
        <v>0</v>
      </c>
    </row>
    <row r="100" spans="1:11" x14ac:dyDescent="0.4">
      <c r="A100" s="6">
        <v>95</v>
      </c>
      <c r="B100" s="6">
        <f t="shared" ca="1" si="11"/>
        <v>7.5198413970650311</v>
      </c>
      <c r="C100" s="6">
        <f t="shared" ca="1" si="13"/>
        <v>1035.5783744100552</v>
      </c>
      <c r="D100" s="6">
        <f t="shared" ca="1" si="14"/>
        <v>1030.9476279022704</v>
      </c>
      <c r="E100" s="6">
        <f t="shared" ca="1" si="15"/>
        <v>989.10098193358738</v>
      </c>
      <c r="F100" s="6">
        <f t="shared" ca="1" si="16"/>
        <v>99999999</v>
      </c>
      <c r="G100" s="6">
        <f t="shared" ca="1" si="17"/>
        <v>99999999</v>
      </c>
      <c r="H100" s="6">
        <f t="shared" ca="1" si="12"/>
        <v>2</v>
      </c>
      <c r="I100" s="6">
        <f t="shared" ca="1" si="18"/>
        <v>1.3008561143283746</v>
      </c>
      <c r="J100" s="6">
        <f t="shared" ca="1" si="19"/>
        <v>1036.8792305243835</v>
      </c>
      <c r="K100" s="6">
        <f t="shared" ca="1" si="20"/>
        <v>0</v>
      </c>
    </row>
    <row r="101" spans="1:11" x14ac:dyDescent="0.4">
      <c r="A101" s="6">
        <v>96</v>
      </c>
      <c r="B101" s="6">
        <f t="shared" ca="1" si="11"/>
        <v>0.13303038193780542</v>
      </c>
      <c r="C101" s="6">
        <f t="shared" ca="1" si="13"/>
        <v>1035.7114047919929</v>
      </c>
      <c r="D101" s="6">
        <f t="shared" ca="1" si="14"/>
        <v>1030.9476279022704</v>
      </c>
      <c r="E101" s="6">
        <f t="shared" ca="1" si="15"/>
        <v>1036.8792305243835</v>
      </c>
      <c r="F101" s="6">
        <f t="shared" ca="1" si="16"/>
        <v>99999999</v>
      </c>
      <c r="G101" s="6">
        <f t="shared" ca="1" si="17"/>
        <v>99999999</v>
      </c>
      <c r="H101" s="6">
        <f t="shared" ca="1" si="12"/>
        <v>1</v>
      </c>
      <c r="I101" s="6">
        <f t="shared" ca="1" si="18"/>
        <v>0.32106925056480051</v>
      </c>
      <c r="J101" s="6">
        <f t="shared" ca="1" si="19"/>
        <v>1036.0324740425576</v>
      </c>
      <c r="K101" s="6">
        <f t="shared" ca="1" si="20"/>
        <v>0</v>
      </c>
    </row>
    <row r="102" spans="1:11" x14ac:dyDescent="0.4">
      <c r="A102" s="6">
        <v>97</v>
      </c>
      <c r="B102" s="6">
        <f t="shared" ca="1" si="11"/>
        <v>6.6964487358347813E-2</v>
      </c>
      <c r="C102" s="6">
        <f t="shared" ca="1" si="13"/>
        <v>1035.7783692793512</v>
      </c>
      <c r="D102" s="6">
        <f t="shared" ca="1" si="14"/>
        <v>1036.0324740425576</v>
      </c>
      <c r="E102" s="6">
        <f t="shared" ca="1" si="15"/>
        <v>1036.8792305243835</v>
      </c>
      <c r="F102" s="6">
        <f t="shared" ca="1" si="16"/>
        <v>99999999</v>
      </c>
      <c r="G102" s="6">
        <f t="shared" ca="1" si="17"/>
        <v>99999999</v>
      </c>
      <c r="H102" s="6">
        <f t="shared" ca="1" si="12"/>
        <v>1</v>
      </c>
      <c r="I102" s="6">
        <f t="shared" ca="1" si="18"/>
        <v>2.195639811710671</v>
      </c>
      <c r="J102" s="6">
        <f t="shared" ca="1" si="19"/>
        <v>1038.2281138542683</v>
      </c>
      <c r="K102" s="6">
        <f t="shared" ca="1" si="20"/>
        <v>0.25410476320644193</v>
      </c>
    </row>
    <row r="103" spans="1:11" x14ac:dyDescent="0.4">
      <c r="A103" s="6">
        <v>98</v>
      </c>
      <c r="B103" s="6">
        <f t="shared" ca="1" si="11"/>
        <v>1.912561523904367</v>
      </c>
      <c r="C103" s="6">
        <f t="shared" ca="1" si="13"/>
        <v>1037.6909308032555</v>
      </c>
      <c r="D103" s="6">
        <f t="shared" ca="1" si="14"/>
        <v>1038.2281138542683</v>
      </c>
      <c r="E103" s="6">
        <f t="shared" ca="1" si="15"/>
        <v>1036.8792305243835</v>
      </c>
      <c r="F103" s="6">
        <f t="shared" ca="1" si="16"/>
        <v>99999999</v>
      </c>
      <c r="G103" s="6">
        <f t="shared" ca="1" si="17"/>
        <v>99999999</v>
      </c>
      <c r="H103" s="6">
        <f t="shared" ca="1" si="12"/>
        <v>2</v>
      </c>
      <c r="I103" s="6">
        <f t="shared" ca="1" si="18"/>
        <v>1.4986103623431655</v>
      </c>
      <c r="J103" s="6">
        <f t="shared" ca="1" si="19"/>
        <v>1039.1895411655987</v>
      </c>
      <c r="K103" s="6">
        <f t="shared" ca="1" si="20"/>
        <v>0</v>
      </c>
    </row>
    <row r="104" spans="1:11" x14ac:dyDescent="0.4">
      <c r="A104" s="6">
        <v>99</v>
      </c>
      <c r="B104" s="6">
        <f t="shared" ca="1" si="11"/>
        <v>8.5032044921718946</v>
      </c>
      <c r="C104" s="6">
        <f t="shared" ca="1" si="13"/>
        <v>1046.1941352954273</v>
      </c>
      <c r="D104" s="6">
        <f t="shared" ca="1" si="14"/>
        <v>1038.2281138542683</v>
      </c>
      <c r="E104" s="6">
        <f t="shared" ca="1" si="15"/>
        <v>1039.1895411655987</v>
      </c>
      <c r="F104" s="6">
        <f t="shared" ca="1" si="16"/>
        <v>99999999</v>
      </c>
      <c r="G104" s="6">
        <f t="shared" ca="1" si="17"/>
        <v>99999999</v>
      </c>
      <c r="H104" s="6">
        <f t="shared" ca="1" si="12"/>
        <v>1</v>
      </c>
      <c r="I104" s="6">
        <f t="shared" ca="1" si="18"/>
        <v>3.0686143231589691</v>
      </c>
      <c r="J104" s="6">
        <f t="shared" ca="1" si="19"/>
        <v>1049.2627496185862</v>
      </c>
      <c r="K104" s="6">
        <f t="shared" ca="1" si="20"/>
        <v>0</v>
      </c>
    </row>
    <row r="105" spans="1:11" x14ac:dyDescent="0.4">
      <c r="A105" s="6">
        <v>100</v>
      </c>
      <c r="B105" s="6">
        <f t="shared" ca="1" si="11"/>
        <v>12.286815955917557</v>
      </c>
      <c r="C105" s="6">
        <f t="shared" ca="1" si="13"/>
        <v>1058.4809512513448</v>
      </c>
      <c r="D105" s="6">
        <f t="shared" ca="1" si="14"/>
        <v>1049.2627496185862</v>
      </c>
      <c r="E105" s="6">
        <f t="shared" ca="1" si="15"/>
        <v>1039.1895411655987</v>
      </c>
      <c r="F105" s="6">
        <f t="shared" ca="1" si="16"/>
        <v>99999999</v>
      </c>
      <c r="G105" s="6">
        <f t="shared" ca="1" si="17"/>
        <v>99999999</v>
      </c>
      <c r="H105" s="6">
        <f t="shared" ca="1" si="12"/>
        <v>2</v>
      </c>
      <c r="I105" s="6">
        <f t="shared" ca="1" si="18"/>
        <v>3.4893944941319921</v>
      </c>
      <c r="J105" s="6">
        <f t="shared" ca="1" si="19"/>
        <v>1061.9703457454768</v>
      </c>
      <c r="K105" s="6">
        <f t="shared" ca="1" si="20"/>
        <v>0</v>
      </c>
    </row>
    <row r="106" spans="1:11" x14ac:dyDescent="0.4">
      <c r="A106" s="6">
        <v>101</v>
      </c>
      <c r="B106" s="6">
        <f t="shared" ca="1" si="11"/>
        <v>3.892312876772495</v>
      </c>
      <c r="C106" s="6">
        <f t="shared" ca="1" si="13"/>
        <v>1062.3732641281172</v>
      </c>
      <c r="D106" s="6">
        <f t="shared" ca="1" si="14"/>
        <v>1049.2627496185862</v>
      </c>
      <c r="E106" s="6">
        <f t="shared" ca="1" si="15"/>
        <v>1061.9703457454768</v>
      </c>
      <c r="F106" s="6">
        <f t="shared" ca="1" si="16"/>
        <v>99999999</v>
      </c>
      <c r="G106" s="6">
        <f t="shared" ca="1" si="17"/>
        <v>99999999</v>
      </c>
      <c r="H106" s="6">
        <f t="shared" ca="1" si="12"/>
        <v>1</v>
      </c>
      <c r="I106" s="6">
        <f t="shared" ca="1" si="18"/>
        <v>2.305396650751836</v>
      </c>
      <c r="J106" s="6">
        <f t="shared" ca="1" si="19"/>
        <v>1064.678660778869</v>
      </c>
      <c r="K106" s="6">
        <f t="shared" ca="1" si="20"/>
        <v>0</v>
      </c>
    </row>
    <row r="107" spans="1:11" x14ac:dyDescent="0.4">
      <c r="A107" s="6">
        <v>102</v>
      </c>
      <c r="B107" s="6">
        <f t="shared" ca="1" si="11"/>
        <v>0.94006068657757735</v>
      </c>
      <c r="C107" s="6">
        <f t="shared" ca="1" si="13"/>
        <v>1063.3133248146949</v>
      </c>
      <c r="D107" s="6">
        <f t="shared" ca="1" si="14"/>
        <v>1064.678660778869</v>
      </c>
      <c r="E107" s="6">
        <f t="shared" ca="1" si="15"/>
        <v>1061.9703457454768</v>
      </c>
      <c r="F107" s="6">
        <f t="shared" ca="1" si="16"/>
        <v>99999999</v>
      </c>
      <c r="G107" s="6">
        <f t="shared" ca="1" si="17"/>
        <v>99999999</v>
      </c>
      <c r="H107" s="6">
        <f t="shared" ca="1" si="12"/>
        <v>2</v>
      </c>
      <c r="I107" s="6">
        <f t="shared" ca="1" si="18"/>
        <v>1.9036751275817607</v>
      </c>
      <c r="J107" s="6">
        <f t="shared" ca="1" si="19"/>
        <v>1065.2169999422765</v>
      </c>
      <c r="K107" s="6">
        <f t="shared" ca="1" si="20"/>
        <v>0</v>
      </c>
    </row>
    <row r="108" spans="1:11" x14ac:dyDescent="0.4">
      <c r="A108" s="6">
        <v>103</v>
      </c>
      <c r="B108" s="6">
        <f t="shared" ca="1" si="11"/>
        <v>9.0985976770379615</v>
      </c>
      <c r="C108" s="6">
        <f t="shared" ca="1" si="13"/>
        <v>1072.4119224917329</v>
      </c>
      <c r="D108" s="6">
        <f t="shared" ca="1" si="14"/>
        <v>1064.678660778869</v>
      </c>
      <c r="E108" s="6">
        <f t="shared" ca="1" si="15"/>
        <v>1065.2169999422765</v>
      </c>
      <c r="F108" s="6">
        <f t="shared" ca="1" si="16"/>
        <v>99999999</v>
      </c>
      <c r="G108" s="6">
        <f t="shared" ca="1" si="17"/>
        <v>99999999</v>
      </c>
      <c r="H108" s="6">
        <f t="shared" ca="1" si="12"/>
        <v>1</v>
      </c>
      <c r="I108" s="6">
        <f t="shared" ca="1" si="18"/>
        <v>10.115404508914644</v>
      </c>
      <c r="J108" s="6">
        <f t="shared" ca="1" si="19"/>
        <v>1082.5273270006476</v>
      </c>
      <c r="K108" s="6">
        <f t="shared" ca="1" si="20"/>
        <v>0</v>
      </c>
    </row>
    <row r="109" spans="1:11" x14ac:dyDescent="0.4">
      <c r="A109" s="6">
        <v>104</v>
      </c>
      <c r="B109" s="6">
        <f t="shared" ca="1" si="11"/>
        <v>16.490411377785197</v>
      </c>
      <c r="C109" s="6">
        <f t="shared" ca="1" si="13"/>
        <v>1088.9023338695181</v>
      </c>
      <c r="D109" s="6">
        <f t="shared" ca="1" si="14"/>
        <v>1082.5273270006476</v>
      </c>
      <c r="E109" s="6">
        <f t="shared" ca="1" si="15"/>
        <v>1065.2169999422765</v>
      </c>
      <c r="F109" s="6">
        <f t="shared" ca="1" si="16"/>
        <v>99999999</v>
      </c>
      <c r="G109" s="6">
        <f t="shared" ca="1" si="17"/>
        <v>99999999</v>
      </c>
      <c r="H109" s="6">
        <f t="shared" ca="1" si="12"/>
        <v>2</v>
      </c>
      <c r="I109" s="6">
        <f t="shared" ca="1" si="18"/>
        <v>21.077036100916207</v>
      </c>
      <c r="J109" s="6">
        <f t="shared" ca="1" si="19"/>
        <v>1109.9793699704344</v>
      </c>
      <c r="K109" s="6">
        <f t="shared" ca="1" si="20"/>
        <v>0</v>
      </c>
    </row>
    <row r="110" spans="1:11" x14ac:dyDescent="0.4">
      <c r="A110" s="6">
        <v>105</v>
      </c>
      <c r="B110" s="6">
        <f t="shared" ca="1" si="11"/>
        <v>17.000126461859885</v>
      </c>
      <c r="C110" s="6">
        <f t="shared" ca="1" si="13"/>
        <v>1105.9024603313781</v>
      </c>
      <c r="D110" s="6">
        <f t="shared" ca="1" si="14"/>
        <v>1082.5273270006476</v>
      </c>
      <c r="E110" s="6">
        <f t="shared" ca="1" si="15"/>
        <v>1109.9793699704344</v>
      </c>
      <c r="F110" s="6">
        <f t="shared" ca="1" si="16"/>
        <v>99999999</v>
      </c>
      <c r="G110" s="6">
        <f t="shared" ca="1" si="17"/>
        <v>99999999</v>
      </c>
      <c r="H110" s="6">
        <f t="shared" ca="1" si="12"/>
        <v>1</v>
      </c>
      <c r="I110" s="6">
        <f t="shared" ca="1" si="18"/>
        <v>4.1088187589525997</v>
      </c>
      <c r="J110" s="6">
        <f t="shared" ca="1" si="19"/>
        <v>1110.0112790903306</v>
      </c>
      <c r="K110" s="6">
        <f t="shared" ca="1" si="20"/>
        <v>0</v>
      </c>
    </row>
    <row r="111" spans="1:11" x14ac:dyDescent="0.4">
      <c r="A111" s="6">
        <v>106</v>
      </c>
      <c r="B111" s="6">
        <f t="shared" ca="1" si="11"/>
        <v>15.384238829436958</v>
      </c>
      <c r="C111" s="6">
        <f t="shared" ca="1" si="13"/>
        <v>1121.286699160815</v>
      </c>
      <c r="D111" s="6">
        <f t="shared" ca="1" si="14"/>
        <v>1110.0112790903306</v>
      </c>
      <c r="E111" s="6">
        <f t="shared" ca="1" si="15"/>
        <v>1109.9793699704344</v>
      </c>
      <c r="F111" s="6">
        <f t="shared" ca="1" si="16"/>
        <v>99999999</v>
      </c>
      <c r="G111" s="6">
        <f t="shared" ca="1" si="17"/>
        <v>99999999</v>
      </c>
      <c r="H111" s="6">
        <f t="shared" ca="1" si="12"/>
        <v>2</v>
      </c>
      <c r="I111" s="6">
        <f t="shared" ca="1" si="18"/>
        <v>0.54866882693041141</v>
      </c>
      <c r="J111" s="6">
        <f t="shared" ca="1" si="19"/>
        <v>1121.8353679877455</v>
      </c>
      <c r="K111" s="6">
        <f t="shared" ca="1" si="20"/>
        <v>0</v>
      </c>
    </row>
    <row r="112" spans="1:11" x14ac:dyDescent="0.4">
      <c r="A112" s="6">
        <v>107</v>
      </c>
      <c r="B112" s="6">
        <f t="shared" ca="1" si="11"/>
        <v>31.476057829054398</v>
      </c>
      <c r="C112" s="6">
        <f t="shared" ca="1" si="13"/>
        <v>1152.7627569898693</v>
      </c>
      <c r="D112" s="6">
        <f t="shared" ca="1" si="14"/>
        <v>1110.0112790903306</v>
      </c>
      <c r="E112" s="6">
        <f t="shared" ca="1" si="15"/>
        <v>1121.8353679877455</v>
      </c>
      <c r="F112" s="6">
        <f t="shared" ca="1" si="16"/>
        <v>99999999</v>
      </c>
      <c r="G112" s="6">
        <f t="shared" ca="1" si="17"/>
        <v>99999999</v>
      </c>
      <c r="H112" s="6">
        <f t="shared" ca="1" si="12"/>
        <v>1</v>
      </c>
      <c r="I112" s="6">
        <f t="shared" ca="1" si="18"/>
        <v>18.155831089617998</v>
      </c>
      <c r="J112" s="6">
        <f t="shared" ca="1" si="19"/>
        <v>1170.9185880794873</v>
      </c>
      <c r="K112" s="6">
        <f t="shared" ca="1" si="20"/>
        <v>0</v>
      </c>
    </row>
    <row r="113" spans="1:11" x14ac:dyDescent="0.4">
      <c r="A113" s="6">
        <v>108</v>
      </c>
      <c r="B113" s="6">
        <f t="shared" ca="1" si="11"/>
        <v>17.902435105957707</v>
      </c>
      <c r="C113" s="6">
        <f t="shared" ca="1" si="13"/>
        <v>1170.665192095827</v>
      </c>
      <c r="D113" s="6">
        <f t="shared" ca="1" si="14"/>
        <v>1170.9185880794873</v>
      </c>
      <c r="E113" s="6">
        <f t="shared" ca="1" si="15"/>
        <v>1121.8353679877455</v>
      </c>
      <c r="F113" s="6">
        <f t="shared" ca="1" si="16"/>
        <v>99999999</v>
      </c>
      <c r="G113" s="6">
        <f t="shared" ca="1" si="17"/>
        <v>99999999</v>
      </c>
      <c r="H113" s="6">
        <f t="shared" ca="1" si="12"/>
        <v>2</v>
      </c>
      <c r="I113" s="6">
        <f t="shared" ca="1" si="18"/>
        <v>5.0633554370039509</v>
      </c>
      <c r="J113" s="6">
        <f t="shared" ca="1" si="19"/>
        <v>1175.728547532831</v>
      </c>
      <c r="K113" s="6">
        <f t="shared" ca="1" si="20"/>
        <v>0</v>
      </c>
    </row>
    <row r="114" spans="1:11" x14ac:dyDescent="0.4">
      <c r="A114" s="6">
        <v>109</v>
      </c>
      <c r="B114" s="6">
        <f t="shared" ca="1" si="11"/>
        <v>8.9549943780715626</v>
      </c>
      <c r="C114" s="6">
        <f t="shared" ca="1" si="13"/>
        <v>1179.6201864738987</v>
      </c>
      <c r="D114" s="6">
        <f t="shared" ca="1" si="14"/>
        <v>1170.9185880794873</v>
      </c>
      <c r="E114" s="6">
        <f t="shared" ca="1" si="15"/>
        <v>1175.728547532831</v>
      </c>
      <c r="F114" s="6">
        <f t="shared" ca="1" si="16"/>
        <v>99999999</v>
      </c>
      <c r="G114" s="6">
        <f t="shared" ca="1" si="17"/>
        <v>99999999</v>
      </c>
      <c r="H114" s="6">
        <f t="shared" ca="1" si="12"/>
        <v>1</v>
      </c>
      <c r="I114" s="6">
        <f t="shared" ca="1" si="18"/>
        <v>3.8322738622215153</v>
      </c>
      <c r="J114" s="6">
        <f t="shared" ca="1" si="19"/>
        <v>1183.4524603361201</v>
      </c>
      <c r="K114" s="6">
        <f t="shared" ca="1" si="20"/>
        <v>0</v>
      </c>
    </row>
    <row r="115" spans="1:11" x14ac:dyDescent="0.4">
      <c r="A115" s="6">
        <v>110</v>
      </c>
      <c r="B115" s="6">
        <f t="shared" ca="1" si="11"/>
        <v>1.6382722987333687</v>
      </c>
      <c r="C115" s="6">
        <f t="shared" ca="1" si="13"/>
        <v>1181.2584587726321</v>
      </c>
      <c r="D115" s="6">
        <f t="shared" ca="1" si="14"/>
        <v>1183.4524603361201</v>
      </c>
      <c r="E115" s="6">
        <f t="shared" ca="1" si="15"/>
        <v>1175.728547532831</v>
      </c>
      <c r="F115" s="6">
        <f t="shared" ca="1" si="16"/>
        <v>99999999</v>
      </c>
      <c r="G115" s="6">
        <f t="shared" ca="1" si="17"/>
        <v>99999999</v>
      </c>
      <c r="H115" s="6">
        <f t="shared" ca="1" si="12"/>
        <v>2</v>
      </c>
      <c r="I115" s="6">
        <f t="shared" ca="1" si="18"/>
        <v>0.83086918741148941</v>
      </c>
      <c r="J115" s="6">
        <f t="shared" ca="1" si="19"/>
        <v>1182.0893279600436</v>
      </c>
      <c r="K115" s="6">
        <f t="shared" ca="1" si="20"/>
        <v>0</v>
      </c>
    </row>
    <row r="116" spans="1:11" x14ac:dyDescent="0.4">
      <c r="A116" s="6">
        <v>111</v>
      </c>
      <c r="B116" s="6">
        <f t="shared" ca="1" si="11"/>
        <v>12.371772610663678</v>
      </c>
      <c r="C116" s="6">
        <f t="shared" ca="1" si="13"/>
        <v>1193.6302313832957</v>
      </c>
      <c r="D116" s="6">
        <f t="shared" ca="1" si="14"/>
        <v>1183.4524603361201</v>
      </c>
      <c r="E116" s="6">
        <f t="shared" ca="1" si="15"/>
        <v>1182.0893279600436</v>
      </c>
      <c r="F116" s="6">
        <f t="shared" ca="1" si="16"/>
        <v>99999999</v>
      </c>
      <c r="G116" s="6">
        <f t="shared" ca="1" si="17"/>
        <v>99999999</v>
      </c>
      <c r="H116" s="6">
        <f t="shared" ca="1" si="12"/>
        <v>2</v>
      </c>
      <c r="I116" s="6">
        <f t="shared" ca="1" si="18"/>
        <v>9.2218407816410934</v>
      </c>
      <c r="J116" s="6">
        <f t="shared" ca="1" si="19"/>
        <v>1202.8520721649368</v>
      </c>
      <c r="K116" s="6">
        <f t="shared" ca="1" si="20"/>
        <v>0</v>
      </c>
    </row>
    <row r="117" spans="1:11" x14ac:dyDescent="0.4">
      <c r="A117" s="6">
        <v>112</v>
      </c>
      <c r="B117" s="6">
        <f t="shared" ca="1" si="11"/>
        <v>0.71604437423564204</v>
      </c>
      <c r="C117" s="6">
        <f t="shared" ca="1" si="13"/>
        <v>1194.3462757575314</v>
      </c>
      <c r="D117" s="6">
        <f t="shared" ca="1" si="14"/>
        <v>1183.4524603361201</v>
      </c>
      <c r="E117" s="6">
        <f t="shared" ca="1" si="15"/>
        <v>1202.8520721649368</v>
      </c>
      <c r="F117" s="6">
        <f t="shared" ca="1" si="16"/>
        <v>99999999</v>
      </c>
      <c r="G117" s="6">
        <f t="shared" ca="1" si="17"/>
        <v>99999999</v>
      </c>
      <c r="H117" s="6">
        <f t="shared" ca="1" si="12"/>
        <v>1</v>
      </c>
      <c r="I117" s="6">
        <f t="shared" ca="1" si="18"/>
        <v>0.83277209965196275</v>
      </c>
      <c r="J117" s="6">
        <f t="shared" ca="1" si="19"/>
        <v>1195.1790478571834</v>
      </c>
      <c r="K117" s="6">
        <f t="shared" ca="1" si="20"/>
        <v>0</v>
      </c>
    </row>
    <row r="118" spans="1:11" x14ac:dyDescent="0.4">
      <c r="A118" s="6">
        <v>113</v>
      </c>
      <c r="B118" s="6">
        <f t="shared" ca="1" si="11"/>
        <v>17.386175413483379</v>
      </c>
      <c r="C118" s="6">
        <f t="shared" ca="1" si="13"/>
        <v>1211.7324511710149</v>
      </c>
      <c r="D118" s="6">
        <f t="shared" ca="1" si="14"/>
        <v>1195.1790478571834</v>
      </c>
      <c r="E118" s="6">
        <f t="shared" ca="1" si="15"/>
        <v>1202.8520721649368</v>
      </c>
      <c r="F118" s="6">
        <f t="shared" ca="1" si="16"/>
        <v>99999999</v>
      </c>
      <c r="G118" s="6">
        <f t="shared" ca="1" si="17"/>
        <v>99999999</v>
      </c>
      <c r="H118" s="6">
        <f t="shared" ca="1" si="12"/>
        <v>1</v>
      </c>
      <c r="I118" s="6">
        <f t="shared" ca="1" si="18"/>
        <v>20.186931131539044</v>
      </c>
      <c r="J118" s="6">
        <f t="shared" ca="1" si="19"/>
        <v>1231.9193823025539</v>
      </c>
      <c r="K118" s="6">
        <f t="shared" ca="1" si="20"/>
        <v>0</v>
      </c>
    </row>
    <row r="119" spans="1:11" x14ac:dyDescent="0.4">
      <c r="A119" s="6">
        <v>114</v>
      </c>
      <c r="B119" s="6">
        <f t="shared" ca="1" si="11"/>
        <v>3.1499654205851879</v>
      </c>
      <c r="C119" s="6">
        <f t="shared" ca="1" si="13"/>
        <v>1214.8824165916001</v>
      </c>
      <c r="D119" s="6">
        <f t="shared" ca="1" si="14"/>
        <v>1231.9193823025539</v>
      </c>
      <c r="E119" s="6">
        <f t="shared" ca="1" si="15"/>
        <v>1202.8520721649368</v>
      </c>
      <c r="F119" s="6">
        <f t="shared" ca="1" si="16"/>
        <v>99999999</v>
      </c>
      <c r="G119" s="6">
        <f t="shared" ca="1" si="17"/>
        <v>99999999</v>
      </c>
      <c r="H119" s="6">
        <f t="shared" ca="1" si="12"/>
        <v>2</v>
      </c>
      <c r="I119" s="6">
        <f t="shared" ca="1" si="18"/>
        <v>0.84851521832061039</v>
      </c>
      <c r="J119" s="6">
        <f t="shared" ca="1" si="19"/>
        <v>1215.7309318099208</v>
      </c>
      <c r="K119" s="6">
        <f t="shared" ca="1" si="20"/>
        <v>0</v>
      </c>
    </row>
    <row r="120" spans="1:11" x14ac:dyDescent="0.4">
      <c r="A120" s="6">
        <v>115</v>
      </c>
      <c r="B120" s="6">
        <f t="shared" ca="1" si="11"/>
        <v>5.0928361896935792</v>
      </c>
      <c r="C120" s="6">
        <f t="shared" ca="1" si="13"/>
        <v>1219.9752527812936</v>
      </c>
      <c r="D120" s="6">
        <f t="shared" ca="1" si="14"/>
        <v>1231.9193823025539</v>
      </c>
      <c r="E120" s="6">
        <f t="shared" ca="1" si="15"/>
        <v>1215.7309318099208</v>
      </c>
      <c r="F120" s="6">
        <f t="shared" ca="1" si="16"/>
        <v>99999999</v>
      </c>
      <c r="G120" s="6">
        <f t="shared" ca="1" si="17"/>
        <v>99999999</v>
      </c>
      <c r="H120" s="6">
        <f t="shared" ca="1" si="12"/>
        <v>2</v>
      </c>
      <c r="I120" s="6">
        <f t="shared" ca="1" si="18"/>
        <v>6.173051402965676</v>
      </c>
      <c r="J120" s="6">
        <f t="shared" ca="1" si="19"/>
        <v>1226.1483041842594</v>
      </c>
      <c r="K120" s="6">
        <f t="shared" ca="1" si="20"/>
        <v>0</v>
      </c>
    </row>
    <row r="121" spans="1:11" x14ac:dyDescent="0.4">
      <c r="A121" s="6">
        <v>116</v>
      </c>
      <c r="B121" s="6">
        <f t="shared" ca="1" si="11"/>
        <v>5.3072876835319303</v>
      </c>
      <c r="C121" s="6">
        <f t="shared" ca="1" si="13"/>
        <v>1225.2825404648256</v>
      </c>
      <c r="D121" s="6">
        <f t="shared" ca="1" si="14"/>
        <v>1231.9193823025539</v>
      </c>
      <c r="E121" s="6">
        <f t="shared" ca="1" si="15"/>
        <v>1226.1483041842594</v>
      </c>
      <c r="F121" s="6">
        <f t="shared" ca="1" si="16"/>
        <v>99999999</v>
      </c>
      <c r="G121" s="6">
        <f t="shared" ca="1" si="17"/>
        <v>99999999</v>
      </c>
      <c r="H121" s="6">
        <f t="shared" ca="1" si="12"/>
        <v>2</v>
      </c>
      <c r="I121" s="6">
        <f t="shared" ca="1" si="18"/>
        <v>6.020900527582663</v>
      </c>
      <c r="J121" s="6">
        <f t="shared" ca="1" si="19"/>
        <v>1232.169204711842</v>
      </c>
      <c r="K121" s="6">
        <f t="shared" ca="1" si="20"/>
        <v>0.86576371943374397</v>
      </c>
    </row>
    <row r="122" spans="1:11" x14ac:dyDescent="0.4">
      <c r="A122" s="6">
        <v>117</v>
      </c>
      <c r="B122" s="6">
        <f t="shared" ca="1" si="11"/>
        <v>1.704459201401842</v>
      </c>
      <c r="C122" s="6">
        <f t="shared" ca="1" si="13"/>
        <v>1226.9869996662273</v>
      </c>
      <c r="D122" s="6">
        <f t="shared" ca="1" si="14"/>
        <v>1231.9193823025539</v>
      </c>
      <c r="E122" s="6">
        <f t="shared" ca="1" si="15"/>
        <v>1232.169204711842</v>
      </c>
      <c r="F122" s="6">
        <f t="shared" ca="1" si="16"/>
        <v>99999999</v>
      </c>
      <c r="G122" s="6">
        <f t="shared" ca="1" si="17"/>
        <v>99999999</v>
      </c>
      <c r="H122" s="6">
        <f t="shared" ca="1" si="12"/>
        <v>1</v>
      </c>
      <c r="I122" s="6">
        <f t="shared" ca="1" si="18"/>
        <v>1.776314864315526</v>
      </c>
      <c r="J122" s="6">
        <f t="shared" ca="1" si="19"/>
        <v>1233.6956971668694</v>
      </c>
      <c r="K122" s="6">
        <f t="shared" ca="1" si="20"/>
        <v>4.9323826363265653</v>
      </c>
    </row>
    <row r="123" spans="1:11" x14ac:dyDescent="0.4">
      <c r="A123" s="6">
        <v>118</v>
      </c>
      <c r="B123" s="6">
        <f t="shared" ca="1" si="11"/>
        <v>2.8501288735113945</v>
      </c>
      <c r="C123" s="6">
        <f t="shared" ca="1" si="13"/>
        <v>1229.8371285397388</v>
      </c>
      <c r="D123" s="6">
        <f t="shared" ca="1" si="14"/>
        <v>1233.6956971668694</v>
      </c>
      <c r="E123" s="6">
        <f t="shared" ca="1" si="15"/>
        <v>1232.169204711842</v>
      </c>
      <c r="F123" s="6">
        <f t="shared" ca="1" si="16"/>
        <v>99999999</v>
      </c>
      <c r="G123" s="6">
        <f t="shared" ca="1" si="17"/>
        <v>99999999</v>
      </c>
      <c r="H123" s="6">
        <f t="shared" ca="1" si="12"/>
        <v>2</v>
      </c>
      <c r="I123" s="6">
        <f t="shared" ca="1" si="18"/>
        <v>5.6973346381076251</v>
      </c>
      <c r="J123" s="6">
        <f t="shared" ca="1" si="19"/>
        <v>1237.8665393499496</v>
      </c>
      <c r="K123" s="6">
        <f t="shared" ca="1" si="20"/>
        <v>2.3320761721031431</v>
      </c>
    </row>
    <row r="124" spans="1:11" x14ac:dyDescent="0.4">
      <c r="A124" s="6">
        <v>119</v>
      </c>
      <c r="B124" s="6">
        <f t="shared" ca="1" si="11"/>
        <v>11.08411796707311</v>
      </c>
      <c r="C124" s="6">
        <f t="shared" ca="1" si="13"/>
        <v>1240.9212465068119</v>
      </c>
      <c r="D124" s="6">
        <f t="shared" ca="1" si="14"/>
        <v>1233.6956971668694</v>
      </c>
      <c r="E124" s="6">
        <f t="shared" ca="1" si="15"/>
        <v>1237.8665393499496</v>
      </c>
      <c r="F124" s="6">
        <f t="shared" ca="1" si="16"/>
        <v>99999999</v>
      </c>
      <c r="G124" s="6">
        <f t="shared" ca="1" si="17"/>
        <v>99999999</v>
      </c>
      <c r="H124" s="6">
        <f t="shared" ca="1" si="12"/>
        <v>1</v>
      </c>
      <c r="I124" s="6">
        <f t="shared" ca="1" si="18"/>
        <v>9.7983272124266205E-2</v>
      </c>
      <c r="J124" s="6">
        <f t="shared" ca="1" si="19"/>
        <v>1241.0192297789363</v>
      </c>
      <c r="K124" s="6">
        <f t="shared" ca="1" si="20"/>
        <v>0</v>
      </c>
    </row>
    <row r="125" spans="1:11" x14ac:dyDescent="0.4">
      <c r="A125" s="6">
        <v>120</v>
      </c>
      <c r="B125" s="6">
        <f t="shared" ca="1" si="11"/>
        <v>25.329867300377469</v>
      </c>
      <c r="C125" s="6">
        <f t="shared" ca="1" si="13"/>
        <v>1266.2511138071893</v>
      </c>
      <c r="D125" s="6">
        <f t="shared" ca="1" si="14"/>
        <v>1241.0192297789363</v>
      </c>
      <c r="E125" s="6">
        <f t="shared" ca="1" si="15"/>
        <v>1237.8665393499496</v>
      </c>
      <c r="F125" s="6">
        <f t="shared" ca="1" si="16"/>
        <v>99999999</v>
      </c>
      <c r="G125" s="6">
        <f t="shared" ca="1" si="17"/>
        <v>99999999</v>
      </c>
      <c r="H125" s="6">
        <f t="shared" ca="1" si="12"/>
        <v>2</v>
      </c>
      <c r="I125" s="6">
        <f t="shared" ca="1" si="18"/>
        <v>10.030159655279755</v>
      </c>
      <c r="J125" s="6">
        <f t="shared" ca="1" si="19"/>
        <v>1276.281273462469</v>
      </c>
      <c r="K125" s="6">
        <f t="shared" ca="1" si="20"/>
        <v>0</v>
      </c>
    </row>
    <row r="126" spans="1:11" x14ac:dyDescent="0.4">
      <c r="A126" s="6">
        <v>121</v>
      </c>
      <c r="B126" s="6">
        <f t="shared" ca="1" si="11"/>
        <v>4.3240118032956261</v>
      </c>
      <c r="C126" s="6">
        <f t="shared" ca="1" si="13"/>
        <v>1270.575125610485</v>
      </c>
      <c r="D126" s="6">
        <f t="shared" ca="1" si="14"/>
        <v>1241.0192297789363</v>
      </c>
      <c r="E126" s="6">
        <f t="shared" ca="1" si="15"/>
        <v>1276.281273462469</v>
      </c>
      <c r="F126" s="6">
        <f t="shared" ca="1" si="16"/>
        <v>99999999</v>
      </c>
      <c r="G126" s="6">
        <f t="shared" ca="1" si="17"/>
        <v>99999999</v>
      </c>
      <c r="H126" s="6">
        <f t="shared" ca="1" si="12"/>
        <v>1</v>
      </c>
      <c r="I126" s="6">
        <f t="shared" ca="1" si="18"/>
        <v>0.16222258377450849</v>
      </c>
      <c r="J126" s="6">
        <f t="shared" ca="1" si="19"/>
        <v>1270.7373481942595</v>
      </c>
      <c r="K126" s="6">
        <f t="shared" ca="1" si="20"/>
        <v>0</v>
      </c>
    </row>
    <row r="127" spans="1:11" x14ac:dyDescent="0.4">
      <c r="A127" s="6">
        <v>122</v>
      </c>
      <c r="B127" s="6">
        <f t="shared" ca="1" si="11"/>
        <v>25.252919670131838</v>
      </c>
      <c r="C127" s="6">
        <f t="shared" ca="1" si="13"/>
        <v>1295.8280452806168</v>
      </c>
      <c r="D127" s="6">
        <f t="shared" ca="1" si="14"/>
        <v>1270.7373481942595</v>
      </c>
      <c r="E127" s="6">
        <f t="shared" ca="1" si="15"/>
        <v>1276.281273462469</v>
      </c>
      <c r="F127" s="6">
        <f t="shared" ca="1" si="16"/>
        <v>99999999</v>
      </c>
      <c r="G127" s="6">
        <f t="shared" ca="1" si="17"/>
        <v>99999999</v>
      </c>
      <c r="H127" s="6">
        <f t="shared" ca="1" si="12"/>
        <v>1</v>
      </c>
      <c r="I127" s="6">
        <f t="shared" ca="1" si="18"/>
        <v>3.4463586474490611</v>
      </c>
      <c r="J127" s="6">
        <f t="shared" ca="1" si="19"/>
        <v>1299.2744039280658</v>
      </c>
      <c r="K127" s="6">
        <f t="shared" ca="1" si="20"/>
        <v>0</v>
      </c>
    </row>
    <row r="128" spans="1:11" x14ac:dyDescent="0.4">
      <c r="A128" s="6">
        <v>123</v>
      </c>
      <c r="B128" s="6">
        <f t="shared" ca="1" si="11"/>
        <v>40.626588842329021</v>
      </c>
      <c r="C128" s="6">
        <f t="shared" ca="1" si="13"/>
        <v>1336.4546341229459</v>
      </c>
      <c r="D128" s="6">
        <f t="shared" ca="1" si="14"/>
        <v>1299.2744039280658</v>
      </c>
      <c r="E128" s="6">
        <f t="shared" ca="1" si="15"/>
        <v>1276.281273462469</v>
      </c>
      <c r="F128" s="6">
        <f t="shared" ca="1" si="16"/>
        <v>99999999</v>
      </c>
      <c r="G128" s="6">
        <f t="shared" ca="1" si="17"/>
        <v>99999999</v>
      </c>
      <c r="H128" s="6">
        <f t="shared" ca="1" si="12"/>
        <v>2</v>
      </c>
      <c r="I128" s="6">
        <f t="shared" ca="1" si="18"/>
        <v>15.089067078159154</v>
      </c>
      <c r="J128" s="6">
        <f t="shared" ca="1" si="19"/>
        <v>1351.543701201105</v>
      </c>
      <c r="K128" s="6">
        <f t="shared" ca="1" si="20"/>
        <v>0</v>
      </c>
    </row>
    <row r="129" spans="1:11" x14ac:dyDescent="0.4">
      <c r="A129" s="6">
        <v>124</v>
      </c>
      <c r="B129" s="6">
        <f t="shared" ca="1" si="11"/>
        <v>0.96089222744306368</v>
      </c>
      <c r="C129" s="6">
        <f t="shared" ca="1" si="13"/>
        <v>1337.415526350389</v>
      </c>
      <c r="D129" s="6">
        <f t="shared" ca="1" si="14"/>
        <v>1299.2744039280658</v>
      </c>
      <c r="E129" s="6">
        <f t="shared" ca="1" si="15"/>
        <v>1351.543701201105</v>
      </c>
      <c r="F129" s="6">
        <f t="shared" ca="1" si="16"/>
        <v>99999999</v>
      </c>
      <c r="G129" s="6">
        <f t="shared" ca="1" si="17"/>
        <v>99999999</v>
      </c>
      <c r="H129" s="6">
        <f t="shared" ca="1" si="12"/>
        <v>1</v>
      </c>
      <c r="I129" s="6">
        <f t="shared" ca="1" si="18"/>
        <v>9.4141351479659685E-2</v>
      </c>
      <c r="J129" s="6">
        <f t="shared" ca="1" si="19"/>
        <v>1337.5096677018687</v>
      </c>
      <c r="K129" s="6">
        <f t="shared" ca="1" si="20"/>
        <v>0</v>
      </c>
    </row>
    <row r="130" spans="1:11" x14ac:dyDescent="0.4">
      <c r="A130" s="6">
        <v>125</v>
      </c>
      <c r="B130" s="6">
        <f t="shared" ca="1" si="11"/>
        <v>4.8081420065385938</v>
      </c>
      <c r="C130" s="6">
        <f t="shared" ca="1" si="13"/>
        <v>1342.2236683569276</v>
      </c>
      <c r="D130" s="6">
        <f t="shared" ca="1" si="14"/>
        <v>1337.5096677018687</v>
      </c>
      <c r="E130" s="6">
        <f t="shared" ca="1" si="15"/>
        <v>1351.543701201105</v>
      </c>
      <c r="F130" s="6">
        <f t="shared" ca="1" si="16"/>
        <v>99999999</v>
      </c>
      <c r="G130" s="6">
        <f t="shared" ca="1" si="17"/>
        <v>99999999</v>
      </c>
      <c r="H130" s="6">
        <f t="shared" ca="1" si="12"/>
        <v>1</v>
      </c>
      <c r="I130" s="6">
        <f t="shared" ca="1" si="18"/>
        <v>2.4610940792789222</v>
      </c>
      <c r="J130" s="6">
        <f t="shared" ca="1" si="19"/>
        <v>1344.6847624362065</v>
      </c>
      <c r="K130" s="6">
        <f t="shared" ca="1" si="20"/>
        <v>0</v>
      </c>
    </row>
    <row r="131" spans="1:11" x14ac:dyDescent="0.4">
      <c r="A131" s="6">
        <v>126</v>
      </c>
      <c r="B131" s="6">
        <f t="shared" ca="1" si="11"/>
        <v>1.1933901687398212</v>
      </c>
      <c r="C131" s="6">
        <f t="shared" ca="1" si="13"/>
        <v>1343.4170585256675</v>
      </c>
      <c r="D131" s="6">
        <f t="shared" ca="1" si="14"/>
        <v>1344.6847624362065</v>
      </c>
      <c r="E131" s="6">
        <f t="shared" ca="1" si="15"/>
        <v>1351.543701201105</v>
      </c>
      <c r="F131" s="6">
        <f t="shared" ca="1" si="16"/>
        <v>99999999</v>
      </c>
      <c r="G131" s="6">
        <f t="shared" ca="1" si="17"/>
        <v>99999999</v>
      </c>
      <c r="H131" s="6">
        <f t="shared" ca="1" si="12"/>
        <v>1</v>
      </c>
      <c r="I131" s="6">
        <f t="shared" ca="1" si="18"/>
        <v>7.2912430629488405</v>
      </c>
      <c r="J131" s="6">
        <f t="shared" ca="1" si="19"/>
        <v>1351.9760054991552</v>
      </c>
      <c r="K131" s="6">
        <f t="shared" ca="1" si="20"/>
        <v>1.2677039105390122</v>
      </c>
    </row>
    <row r="132" spans="1:11" x14ac:dyDescent="0.4">
      <c r="A132" s="6">
        <v>127</v>
      </c>
      <c r="B132" s="6">
        <f t="shared" ca="1" si="11"/>
        <v>1.4855267544705102</v>
      </c>
      <c r="C132" s="6">
        <f t="shared" ca="1" si="13"/>
        <v>1344.9025852801381</v>
      </c>
      <c r="D132" s="6">
        <f t="shared" ca="1" si="14"/>
        <v>1351.9760054991552</v>
      </c>
      <c r="E132" s="6">
        <f t="shared" ca="1" si="15"/>
        <v>1351.543701201105</v>
      </c>
      <c r="F132" s="6">
        <f t="shared" ca="1" si="16"/>
        <v>99999999</v>
      </c>
      <c r="G132" s="6">
        <f t="shared" ca="1" si="17"/>
        <v>99999999</v>
      </c>
      <c r="H132" s="6">
        <f t="shared" ca="1" si="12"/>
        <v>2</v>
      </c>
      <c r="I132" s="6">
        <f t="shared" ca="1" si="18"/>
        <v>1.1369395754080549</v>
      </c>
      <c r="J132" s="6">
        <f t="shared" ca="1" si="19"/>
        <v>1352.680640776513</v>
      </c>
      <c r="K132" s="6">
        <f t="shared" ca="1" si="20"/>
        <v>6.6411159209669677</v>
      </c>
    </row>
    <row r="133" spans="1:11" x14ac:dyDescent="0.4">
      <c r="A133" s="6">
        <v>128</v>
      </c>
      <c r="B133" s="6">
        <f t="shared" ca="1" si="11"/>
        <v>1.7633288118370305</v>
      </c>
      <c r="C133" s="6">
        <f t="shared" ca="1" si="13"/>
        <v>1346.6659140919751</v>
      </c>
      <c r="D133" s="6">
        <f t="shared" ca="1" si="14"/>
        <v>1351.9760054991552</v>
      </c>
      <c r="E133" s="6">
        <f t="shared" ca="1" si="15"/>
        <v>1352.680640776513</v>
      </c>
      <c r="F133" s="6">
        <f t="shared" ca="1" si="16"/>
        <v>99999999</v>
      </c>
      <c r="G133" s="6">
        <f t="shared" ca="1" si="17"/>
        <v>99999999</v>
      </c>
      <c r="H133" s="6">
        <f t="shared" ca="1" si="12"/>
        <v>1</v>
      </c>
      <c r="I133" s="6">
        <f t="shared" ca="1" si="18"/>
        <v>2.6994239778691078</v>
      </c>
      <c r="J133" s="6">
        <f t="shared" ca="1" si="19"/>
        <v>1354.6754294770244</v>
      </c>
      <c r="K133" s="6">
        <f t="shared" ca="1" si="20"/>
        <v>5.3100914071801526</v>
      </c>
    </row>
    <row r="134" spans="1:11" x14ac:dyDescent="0.4">
      <c r="A134" s="6">
        <v>129</v>
      </c>
      <c r="B134" s="6">
        <f t="shared" ca="1" si="11"/>
        <v>2.3992690695955994</v>
      </c>
      <c r="C134" s="6">
        <f t="shared" ca="1" si="13"/>
        <v>1349.0651831615708</v>
      </c>
      <c r="D134" s="6">
        <f t="shared" ca="1" si="14"/>
        <v>1354.6754294770244</v>
      </c>
      <c r="E134" s="6">
        <f t="shared" ca="1" si="15"/>
        <v>1352.680640776513</v>
      </c>
      <c r="F134" s="6">
        <f t="shared" ca="1" si="16"/>
        <v>99999999</v>
      </c>
      <c r="G134" s="6">
        <f t="shared" ca="1" si="17"/>
        <v>99999999</v>
      </c>
      <c r="H134" s="6">
        <f t="shared" ca="1" si="12"/>
        <v>2</v>
      </c>
      <c r="I134" s="6">
        <f t="shared" ca="1" si="18"/>
        <v>2.08577225250023</v>
      </c>
      <c r="J134" s="6">
        <f t="shared" ca="1" si="19"/>
        <v>1354.7664130290132</v>
      </c>
      <c r="K134" s="6">
        <f t="shared" ca="1" si="20"/>
        <v>3.6154576149422155</v>
      </c>
    </row>
    <row r="135" spans="1:11" x14ac:dyDescent="0.4">
      <c r="A135" s="6">
        <v>130</v>
      </c>
      <c r="B135" s="6">
        <f t="shared" ref="B135:B198" ca="1" si="21">-$B$2*LN(RAND())</f>
        <v>4.9729422740374369</v>
      </c>
      <c r="C135" s="6">
        <f t="shared" ca="1" si="13"/>
        <v>1354.0381254356082</v>
      </c>
      <c r="D135" s="6">
        <f t="shared" ca="1" si="14"/>
        <v>1354.6754294770244</v>
      </c>
      <c r="E135" s="6">
        <f t="shared" ca="1" si="15"/>
        <v>1354.7664130290132</v>
      </c>
      <c r="F135" s="6">
        <f t="shared" ca="1" si="16"/>
        <v>99999999</v>
      </c>
      <c r="G135" s="6">
        <f t="shared" ca="1" si="17"/>
        <v>99999999</v>
      </c>
      <c r="H135" s="6">
        <f t="shared" ref="H135:H198" ca="1" si="22">IF(D135=MIN(D135:G135),1,IF(E135=MIN(D135:G135),2,IF(F135=MIN(D135:G135),3,4)))</f>
        <v>1</v>
      </c>
      <c r="I135" s="6">
        <f t="shared" ca="1" si="18"/>
        <v>3.9471892119654175</v>
      </c>
      <c r="J135" s="6">
        <f t="shared" ca="1" si="19"/>
        <v>1358.6226186889899</v>
      </c>
      <c r="K135" s="6">
        <f t="shared" ca="1" si="20"/>
        <v>0.63730404141620056</v>
      </c>
    </row>
    <row r="136" spans="1:11" x14ac:dyDescent="0.4">
      <c r="A136" s="6">
        <v>131</v>
      </c>
      <c r="B136" s="6">
        <f t="shared" ca="1" si="21"/>
        <v>11.266164094479095</v>
      </c>
      <c r="C136" s="6">
        <f t="shared" ref="C136:C199" ca="1" si="23">C135+B136</f>
        <v>1365.3042895300873</v>
      </c>
      <c r="D136" s="6">
        <f t="shared" ref="D136:D199" ca="1" si="24">IF(H135=1,J135,D135)</f>
        <v>1358.6226186889899</v>
      </c>
      <c r="E136" s="6">
        <f t="shared" ref="E136:E199" ca="1" si="25">IF(H135=2,J135,E135)</f>
        <v>1354.7664130290132</v>
      </c>
      <c r="F136" s="6">
        <f t="shared" ref="F136:F199" ca="1" si="26">IF(H135=3,J135,F135)</f>
        <v>99999999</v>
      </c>
      <c r="G136" s="6">
        <f t="shared" ref="G136:G199" ca="1" si="27">IF(H135=4,J135,G135)</f>
        <v>99999999</v>
      </c>
      <c r="H136" s="6">
        <f t="shared" ca="1" si="22"/>
        <v>2</v>
      </c>
      <c r="I136" s="6">
        <f t="shared" ref="I136:I199" ca="1" si="28">-$D$2*LN(RAND())</f>
        <v>1.9552107606293605</v>
      </c>
      <c r="J136" s="6">
        <f t="shared" ref="J136:J199" ca="1" si="29">I136+MAX(C136,IF(H136=1,D136,IF(H136=2,E136,IF(H136=3,F136,G136))))</f>
        <v>1367.2595002907167</v>
      </c>
      <c r="K136" s="6">
        <f t="shared" ref="K136:K199" ca="1" si="30">J136-I136-C136</f>
        <v>0</v>
      </c>
    </row>
    <row r="137" spans="1:11" x14ac:dyDescent="0.4">
      <c r="A137" s="6">
        <v>132</v>
      </c>
      <c r="B137" s="6">
        <f t="shared" ca="1" si="21"/>
        <v>19.912085482727221</v>
      </c>
      <c r="C137" s="6">
        <f t="shared" ca="1" si="23"/>
        <v>1385.2163750128145</v>
      </c>
      <c r="D137" s="6">
        <f t="shared" ca="1" si="24"/>
        <v>1358.6226186889899</v>
      </c>
      <c r="E137" s="6">
        <f t="shared" ca="1" si="25"/>
        <v>1367.2595002907167</v>
      </c>
      <c r="F137" s="6">
        <f t="shared" ca="1" si="26"/>
        <v>99999999</v>
      </c>
      <c r="G137" s="6">
        <f t="shared" ca="1" si="27"/>
        <v>99999999</v>
      </c>
      <c r="H137" s="6">
        <f t="shared" ca="1" si="22"/>
        <v>1</v>
      </c>
      <c r="I137" s="6">
        <f t="shared" ca="1" si="28"/>
        <v>1.3725083089938253</v>
      </c>
      <c r="J137" s="6">
        <f t="shared" ca="1" si="29"/>
        <v>1386.5888833218085</v>
      </c>
      <c r="K137" s="6">
        <f t="shared" ca="1" si="30"/>
        <v>0</v>
      </c>
    </row>
    <row r="138" spans="1:11" x14ac:dyDescent="0.4">
      <c r="A138" s="6">
        <v>133</v>
      </c>
      <c r="B138" s="6">
        <f t="shared" ca="1" si="21"/>
        <v>15.036630475995407</v>
      </c>
      <c r="C138" s="6">
        <f t="shared" ca="1" si="23"/>
        <v>1400.25300548881</v>
      </c>
      <c r="D138" s="6">
        <f t="shared" ca="1" si="24"/>
        <v>1386.5888833218085</v>
      </c>
      <c r="E138" s="6">
        <f t="shared" ca="1" si="25"/>
        <v>1367.2595002907167</v>
      </c>
      <c r="F138" s="6">
        <f t="shared" ca="1" si="26"/>
        <v>99999999</v>
      </c>
      <c r="G138" s="6">
        <f t="shared" ca="1" si="27"/>
        <v>99999999</v>
      </c>
      <c r="H138" s="6">
        <f t="shared" ca="1" si="22"/>
        <v>2</v>
      </c>
      <c r="I138" s="6">
        <f t="shared" ca="1" si="28"/>
        <v>1.3951750640707161</v>
      </c>
      <c r="J138" s="6">
        <f t="shared" ca="1" si="29"/>
        <v>1401.6481805528808</v>
      </c>
      <c r="K138" s="6">
        <f t="shared" ca="1" si="30"/>
        <v>0</v>
      </c>
    </row>
    <row r="139" spans="1:11" x14ac:dyDescent="0.4">
      <c r="A139" s="6">
        <v>134</v>
      </c>
      <c r="B139" s="6">
        <f t="shared" ca="1" si="21"/>
        <v>10.917619498975684</v>
      </c>
      <c r="C139" s="6">
        <f t="shared" ca="1" si="23"/>
        <v>1411.1706249877857</v>
      </c>
      <c r="D139" s="6">
        <f t="shared" ca="1" si="24"/>
        <v>1386.5888833218085</v>
      </c>
      <c r="E139" s="6">
        <f t="shared" ca="1" si="25"/>
        <v>1401.6481805528808</v>
      </c>
      <c r="F139" s="6">
        <f t="shared" ca="1" si="26"/>
        <v>99999999</v>
      </c>
      <c r="G139" s="6">
        <f t="shared" ca="1" si="27"/>
        <v>99999999</v>
      </c>
      <c r="H139" s="6">
        <f t="shared" ca="1" si="22"/>
        <v>1</v>
      </c>
      <c r="I139" s="6">
        <f t="shared" ca="1" si="28"/>
        <v>7.59127771645979</v>
      </c>
      <c r="J139" s="6">
        <f t="shared" ca="1" si="29"/>
        <v>1418.7619027042456</v>
      </c>
      <c r="K139" s="6">
        <f t="shared" ca="1" si="30"/>
        <v>0</v>
      </c>
    </row>
    <row r="140" spans="1:11" x14ac:dyDescent="0.4">
      <c r="A140" s="6">
        <v>135</v>
      </c>
      <c r="B140" s="6">
        <f t="shared" ca="1" si="21"/>
        <v>22.897056970128276</v>
      </c>
      <c r="C140" s="6">
        <f t="shared" ca="1" si="23"/>
        <v>1434.0676819579139</v>
      </c>
      <c r="D140" s="6">
        <f t="shared" ca="1" si="24"/>
        <v>1418.7619027042456</v>
      </c>
      <c r="E140" s="6">
        <f t="shared" ca="1" si="25"/>
        <v>1401.6481805528808</v>
      </c>
      <c r="F140" s="6">
        <f t="shared" ca="1" si="26"/>
        <v>99999999</v>
      </c>
      <c r="G140" s="6">
        <f t="shared" ca="1" si="27"/>
        <v>99999999</v>
      </c>
      <c r="H140" s="6">
        <f t="shared" ca="1" si="22"/>
        <v>2</v>
      </c>
      <c r="I140" s="6">
        <f t="shared" ca="1" si="28"/>
        <v>5.4976741173526378</v>
      </c>
      <c r="J140" s="6">
        <f t="shared" ca="1" si="29"/>
        <v>1439.5653560752667</v>
      </c>
      <c r="K140" s="6">
        <f t="shared" ca="1" si="30"/>
        <v>0</v>
      </c>
    </row>
    <row r="141" spans="1:11" x14ac:dyDescent="0.4">
      <c r="A141" s="6">
        <v>136</v>
      </c>
      <c r="B141" s="6">
        <f t="shared" ca="1" si="21"/>
        <v>5.9923178345113195</v>
      </c>
      <c r="C141" s="6">
        <f t="shared" ca="1" si="23"/>
        <v>1440.0599997924253</v>
      </c>
      <c r="D141" s="6">
        <f t="shared" ca="1" si="24"/>
        <v>1418.7619027042456</v>
      </c>
      <c r="E141" s="6">
        <f t="shared" ca="1" si="25"/>
        <v>1439.5653560752667</v>
      </c>
      <c r="F141" s="6">
        <f t="shared" ca="1" si="26"/>
        <v>99999999</v>
      </c>
      <c r="G141" s="6">
        <f t="shared" ca="1" si="27"/>
        <v>99999999</v>
      </c>
      <c r="H141" s="6">
        <f t="shared" ca="1" si="22"/>
        <v>1</v>
      </c>
      <c r="I141" s="6">
        <f t="shared" ca="1" si="28"/>
        <v>0.50099223417117311</v>
      </c>
      <c r="J141" s="6">
        <f t="shared" ca="1" si="29"/>
        <v>1440.5609920265965</v>
      </c>
      <c r="K141" s="6">
        <f t="shared" ca="1" si="30"/>
        <v>0</v>
      </c>
    </row>
    <row r="142" spans="1:11" x14ac:dyDescent="0.4">
      <c r="A142" s="6">
        <v>137</v>
      </c>
      <c r="B142" s="6">
        <f t="shared" ca="1" si="21"/>
        <v>0.54130854282133312</v>
      </c>
      <c r="C142" s="6">
        <f t="shared" ca="1" si="23"/>
        <v>1440.6013083352466</v>
      </c>
      <c r="D142" s="6">
        <f t="shared" ca="1" si="24"/>
        <v>1440.5609920265965</v>
      </c>
      <c r="E142" s="6">
        <f t="shared" ca="1" si="25"/>
        <v>1439.5653560752667</v>
      </c>
      <c r="F142" s="6">
        <f t="shared" ca="1" si="26"/>
        <v>99999999</v>
      </c>
      <c r="G142" s="6">
        <f t="shared" ca="1" si="27"/>
        <v>99999999</v>
      </c>
      <c r="H142" s="6">
        <f t="shared" ca="1" si="22"/>
        <v>2</v>
      </c>
      <c r="I142" s="6">
        <f t="shared" ca="1" si="28"/>
        <v>1.4772710150545572</v>
      </c>
      <c r="J142" s="6">
        <f t="shared" ca="1" si="29"/>
        <v>1442.0785793503012</v>
      </c>
      <c r="K142" s="6">
        <f t="shared" ca="1" si="30"/>
        <v>0</v>
      </c>
    </row>
    <row r="143" spans="1:11" x14ac:dyDescent="0.4">
      <c r="A143" s="6">
        <v>138</v>
      </c>
      <c r="B143" s="6">
        <f t="shared" ca="1" si="21"/>
        <v>13.151965259155469</v>
      </c>
      <c r="C143" s="6">
        <f t="shared" ca="1" si="23"/>
        <v>1453.7532735944021</v>
      </c>
      <c r="D143" s="6">
        <f t="shared" ca="1" si="24"/>
        <v>1440.5609920265965</v>
      </c>
      <c r="E143" s="6">
        <f t="shared" ca="1" si="25"/>
        <v>1442.0785793503012</v>
      </c>
      <c r="F143" s="6">
        <f t="shared" ca="1" si="26"/>
        <v>99999999</v>
      </c>
      <c r="G143" s="6">
        <f t="shared" ca="1" si="27"/>
        <v>99999999</v>
      </c>
      <c r="H143" s="6">
        <f t="shared" ca="1" si="22"/>
        <v>1</v>
      </c>
      <c r="I143" s="6">
        <f t="shared" ca="1" si="28"/>
        <v>0.22341943911827367</v>
      </c>
      <c r="J143" s="6">
        <f t="shared" ca="1" si="29"/>
        <v>1453.9766930335204</v>
      </c>
      <c r="K143" s="6">
        <f t="shared" ca="1" si="30"/>
        <v>0</v>
      </c>
    </row>
    <row r="144" spans="1:11" x14ac:dyDescent="0.4">
      <c r="A144" s="6">
        <v>139</v>
      </c>
      <c r="B144" s="6">
        <f t="shared" ca="1" si="21"/>
        <v>7.8469328371624902</v>
      </c>
      <c r="C144" s="6">
        <f t="shared" ca="1" si="23"/>
        <v>1461.6002064315646</v>
      </c>
      <c r="D144" s="6">
        <f t="shared" ca="1" si="24"/>
        <v>1453.9766930335204</v>
      </c>
      <c r="E144" s="6">
        <f t="shared" ca="1" si="25"/>
        <v>1442.0785793503012</v>
      </c>
      <c r="F144" s="6">
        <f t="shared" ca="1" si="26"/>
        <v>99999999</v>
      </c>
      <c r="G144" s="6">
        <f t="shared" ca="1" si="27"/>
        <v>99999999</v>
      </c>
      <c r="H144" s="6">
        <f t="shared" ca="1" si="22"/>
        <v>2</v>
      </c>
      <c r="I144" s="6">
        <f t="shared" ca="1" si="28"/>
        <v>3.2947413055374017</v>
      </c>
      <c r="J144" s="6">
        <f t="shared" ca="1" si="29"/>
        <v>1464.894947737102</v>
      </c>
      <c r="K144" s="6">
        <f t="shared" ca="1" si="30"/>
        <v>0</v>
      </c>
    </row>
    <row r="145" spans="1:11" x14ac:dyDescent="0.4">
      <c r="A145" s="6">
        <v>140</v>
      </c>
      <c r="B145" s="6">
        <f t="shared" ca="1" si="21"/>
        <v>0.80515609410957834</v>
      </c>
      <c r="C145" s="6">
        <f t="shared" ca="1" si="23"/>
        <v>1462.4053625256743</v>
      </c>
      <c r="D145" s="6">
        <f t="shared" ca="1" si="24"/>
        <v>1453.9766930335204</v>
      </c>
      <c r="E145" s="6">
        <f t="shared" ca="1" si="25"/>
        <v>1464.894947737102</v>
      </c>
      <c r="F145" s="6">
        <f t="shared" ca="1" si="26"/>
        <v>99999999</v>
      </c>
      <c r="G145" s="6">
        <f t="shared" ca="1" si="27"/>
        <v>99999999</v>
      </c>
      <c r="H145" s="6">
        <f t="shared" ca="1" si="22"/>
        <v>1</v>
      </c>
      <c r="I145" s="6">
        <f t="shared" ca="1" si="28"/>
        <v>0.82372901427453893</v>
      </c>
      <c r="J145" s="6">
        <f t="shared" ca="1" si="29"/>
        <v>1463.2290915399487</v>
      </c>
      <c r="K145" s="6">
        <f t="shared" ca="1" si="30"/>
        <v>0</v>
      </c>
    </row>
    <row r="146" spans="1:11" x14ac:dyDescent="0.4">
      <c r="A146" s="6">
        <v>141</v>
      </c>
      <c r="B146" s="6">
        <f t="shared" ca="1" si="21"/>
        <v>5.8378801462469632</v>
      </c>
      <c r="C146" s="6">
        <f t="shared" ca="1" si="23"/>
        <v>1468.2432426719213</v>
      </c>
      <c r="D146" s="6">
        <f t="shared" ca="1" si="24"/>
        <v>1463.2290915399487</v>
      </c>
      <c r="E146" s="6">
        <f t="shared" ca="1" si="25"/>
        <v>1464.894947737102</v>
      </c>
      <c r="F146" s="6">
        <f t="shared" ca="1" si="26"/>
        <v>99999999</v>
      </c>
      <c r="G146" s="6">
        <f t="shared" ca="1" si="27"/>
        <v>99999999</v>
      </c>
      <c r="H146" s="6">
        <f t="shared" ca="1" si="22"/>
        <v>1</v>
      </c>
      <c r="I146" s="6">
        <f t="shared" ca="1" si="28"/>
        <v>1.5318787492112582</v>
      </c>
      <c r="J146" s="6">
        <f t="shared" ca="1" si="29"/>
        <v>1469.7751214211326</v>
      </c>
      <c r="K146" s="6">
        <f t="shared" ca="1" si="30"/>
        <v>0</v>
      </c>
    </row>
    <row r="147" spans="1:11" x14ac:dyDescent="0.4">
      <c r="A147" s="6">
        <v>142</v>
      </c>
      <c r="B147" s="6">
        <f t="shared" ca="1" si="21"/>
        <v>2.7402203843310113</v>
      </c>
      <c r="C147" s="6">
        <f t="shared" ca="1" si="23"/>
        <v>1470.9834630562523</v>
      </c>
      <c r="D147" s="6">
        <f t="shared" ca="1" si="24"/>
        <v>1469.7751214211326</v>
      </c>
      <c r="E147" s="6">
        <f t="shared" ca="1" si="25"/>
        <v>1464.894947737102</v>
      </c>
      <c r="F147" s="6">
        <f t="shared" ca="1" si="26"/>
        <v>99999999</v>
      </c>
      <c r="G147" s="6">
        <f t="shared" ca="1" si="27"/>
        <v>99999999</v>
      </c>
      <c r="H147" s="6">
        <f t="shared" ca="1" si="22"/>
        <v>2</v>
      </c>
      <c r="I147" s="6">
        <f t="shared" ca="1" si="28"/>
        <v>2.6690112216746549</v>
      </c>
      <c r="J147" s="6">
        <f t="shared" ca="1" si="29"/>
        <v>1473.652474277927</v>
      </c>
      <c r="K147" s="6">
        <f t="shared" ca="1" si="30"/>
        <v>0</v>
      </c>
    </row>
    <row r="148" spans="1:11" x14ac:dyDescent="0.4">
      <c r="A148" s="6">
        <v>143</v>
      </c>
      <c r="B148" s="6">
        <f t="shared" ca="1" si="21"/>
        <v>23.299796755940267</v>
      </c>
      <c r="C148" s="6">
        <f t="shared" ca="1" si="23"/>
        <v>1494.2832598121925</v>
      </c>
      <c r="D148" s="6">
        <f t="shared" ca="1" si="24"/>
        <v>1469.7751214211326</v>
      </c>
      <c r="E148" s="6">
        <f t="shared" ca="1" si="25"/>
        <v>1473.652474277927</v>
      </c>
      <c r="F148" s="6">
        <f t="shared" ca="1" si="26"/>
        <v>99999999</v>
      </c>
      <c r="G148" s="6">
        <f t="shared" ca="1" si="27"/>
        <v>99999999</v>
      </c>
      <c r="H148" s="6">
        <f t="shared" ca="1" si="22"/>
        <v>1</v>
      </c>
      <c r="I148" s="6">
        <f t="shared" ca="1" si="28"/>
        <v>52.551439161501854</v>
      </c>
      <c r="J148" s="6">
        <f t="shared" ca="1" si="29"/>
        <v>1546.8346989736942</v>
      </c>
      <c r="K148" s="6">
        <f t="shared" ca="1" si="30"/>
        <v>0</v>
      </c>
    </row>
    <row r="149" spans="1:11" x14ac:dyDescent="0.4">
      <c r="A149" s="6">
        <v>144</v>
      </c>
      <c r="B149" s="6">
        <f t="shared" ca="1" si="21"/>
        <v>6.196654161057519</v>
      </c>
      <c r="C149" s="6">
        <f t="shared" ca="1" si="23"/>
        <v>1500.4799139732499</v>
      </c>
      <c r="D149" s="6">
        <f t="shared" ca="1" si="24"/>
        <v>1546.8346989736942</v>
      </c>
      <c r="E149" s="6">
        <f t="shared" ca="1" si="25"/>
        <v>1473.652474277927</v>
      </c>
      <c r="F149" s="6">
        <f t="shared" ca="1" si="26"/>
        <v>99999999</v>
      </c>
      <c r="G149" s="6">
        <f t="shared" ca="1" si="27"/>
        <v>99999999</v>
      </c>
      <c r="H149" s="6">
        <f t="shared" ca="1" si="22"/>
        <v>2</v>
      </c>
      <c r="I149" s="6">
        <f t="shared" ca="1" si="28"/>
        <v>0.36534771114808023</v>
      </c>
      <c r="J149" s="6">
        <f t="shared" ca="1" si="29"/>
        <v>1500.8452616843981</v>
      </c>
      <c r="K149" s="6">
        <f t="shared" ca="1" si="30"/>
        <v>0</v>
      </c>
    </row>
    <row r="150" spans="1:11" x14ac:dyDescent="0.4">
      <c r="A150" s="6">
        <v>145</v>
      </c>
      <c r="B150" s="6">
        <f t="shared" ca="1" si="21"/>
        <v>4.4758176625630437</v>
      </c>
      <c r="C150" s="6">
        <f t="shared" ca="1" si="23"/>
        <v>1504.955731635813</v>
      </c>
      <c r="D150" s="6">
        <f t="shared" ca="1" si="24"/>
        <v>1546.8346989736942</v>
      </c>
      <c r="E150" s="6">
        <f t="shared" ca="1" si="25"/>
        <v>1500.8452616843981</v>
      </c>
      <c r="F150" s="6">
        <f t="shared" ca="1" si="26"/>
        <v>99999999</v>
      </c>
      <c r="G150" s="6">
        <f t="shared" ca="1" si="27"/>
        <v>99999999</v>
      </c>
      <c r="H150" s="6">
        <f t="shared" ca="1" si="22"/>
        <v>2</v>
      </c>
      <c r="I150" s="6">
        <f t="shared" ca="1" si="28"/>
        <v>0.71416602545490371</v>
      </c>
      <c r="J150" s="6">
        <f t="shared" ca="1" si="29"/>
        <v>1505.6698976612679</v>
      </c>
      <c r="K150" s="6">
        <f t="shared" ca="1" si="30"/>
        <v>0</v>
      </c>
    </row>
    <row r="151" spans="1:11" x14ac:dyDescent="0.4">
      <c r="A151" s="6">
        <v>146</v>
      </c>
      <c r="B151" s="6">
        <f t="shared" ca="1" si="21"/>
        <v>6.4151957864165325</v>
      </c>
      <c r="C151" s="6">
        <f t="shared" ca="1" si="23"/>
        <v>1511.3709274222294</v>
      </c>
      <c r="D151" s="6">
        <f t="shared" ca="1" si="24"/>
        <v>1546.8346989736942</v>
      </c>
      <c r="E151" s="6">
        <f t="shared" ca="1" si="25"/>
        <v>1505.6698976612679</v>
      </c>
      <c r="F151" s="6">
        <f t="shared" ca="1" si="26"/>
        <v>99999999</v>
      </c>
      <c r="G151" s="6">
        <f t="shared" ca="1" si="27"/>
        <v>99999999</v>
      </c>
      <c r="H151" s="6">
        <f t="shared" ca="1" si="22"/>
        <v>2</v>
      </c>
      <c r="I151" s="6">
        <f t="shared" ca="1" si="28"/>
        <v>1.4312882201960866</v>
      </c>
      <c r="J151" s="6">
        <f t="shared" ca="1" si="29"/>
        <v>1512.8022156424256</v>
      </c>
      <c r="K151" s="6">
        <f t="shared" ca="1" si="30"/>
        <v>0</v>
      </c>
    </row>
    <row r="152" spans="1:11" x14ac:dyDescent="0.4">
      <c r="A152" s="6">
        <v>147</v>
      </c>
      <c r="B152" s="6">
        <f t="shared" ca="1" si="21"/>
        <v>1.4556202643155791</v>
      </c>
      <c r="C152" s="6">
        <f t="shared" ca="1" si="23"/>
        <v>1512.8265476865449</v>
      </c>
      <c r="D152" s="6">
        <f t="shared" ca="1" si="24"/>
        <v>1546.8346989736942</v>
      </c>
      <c r="E152" s="6">
        <f t="shared" ca="1" si="25"/>
        <v>1512.8022156424256</v>
      </c>
      <c r="F152" s="6">
        <f t="shared" ca="1" si="26"/>
        <v>99999999</v>
      </c>
      <c r="G152" s="6">
        <f t="shared" ca="1" si="27"/>
        <v>99999999</v>
      </c>
      <c r="H152" s="6">
        <f t="shared" ca="1" si="22"/>
        <v>2</v>
      </c>
      <c r="I152" s="6">
        <f t="shared" ca="1" si="28"/>
        <v>12.891293834416189</v>
      </c>
      <c r="J152" s="6">
        <f t="shared" ca="1" si="29"/>
        <v>1525.7178415209612</v>
      </c>
      <c r="K152" s="6">
        <f t="shared" ca="1" si="30"/>
        <v>0</v>
      </c>
    </row>
    <row r="153" spans="1:11" x14ac:dyDescent="0.4">
      <c r="A153" s="6">
        <v>148</v>
      </c>
      <c r="B153" s="6">
        <f t="shared" ca="1" si="21"/>
        <v>0.14611318184071939</v>
      </c>
      <c r="C153" s="6">
        <f t="shared" ca="1" si="23"/>
        <v>1512.9726608683857</v>
      </c>
      <c r="D153" s="6">
        <f t="shared" ca="1" si="24"/>
        <v>1546.8346989736942</v>
      </c>
      <c r="E153" s="6">
        <f t="shared" ca="1" si="25"/>
        <v>1525.7178415209612</v>
      </c>
      <c r="F153" s="6">
        <f t="shared" ca="1" si="26"/>
        <v>99999999</v>
      </c>
      <c r="G153" s="6">
        <f t="shared" ca="1" si="27"/>
        <v>99999999</v>
      </c>
      <c r="H153" s="6">
        <f t="shared" ca="1" si="22"/>
        <v>2</v>
      </c>
      <c r="I153" s="6">
        <f t="shared" ca="1" si="28"/>
        <v>1.8161949452521673</v>
      </c>
      <c r="J153" s="6">
        <f t="shared" ca="1" si="29"/>
        <v>1527.5340364662134</v>
      </c>
      <c r="K153" s="6">
        <f t="shared" ca="1" si="30"/>
        <v>12.745180652575527</v>
      </c>
    </row>
    <row r="154" spans="1:11" x14ac:dyDescent="0.4">
      <c r="A154" s="6">
        <v>149</v>
      </c>
      <c r="B154" s="6">
        <f t="shared" ca="1" si="21"/>
        <v>13.120115665102443</v>
      </c>
      <c r="C154" s="6">
        <f t="shared" ca="1" si="23"/>
        <v>1526.0927765334882</v>
      </c>
      <c r="D154" s="6">
        <f t="shared" ca="1" si="24"/>
        <v>1546.8346989736942</v>
      </c>
      <c r="E154" s="6">
        <f t="shared" ca="1" si="25"/>
        <v>1527.5340364662134</v>
      </c>
      <c r="F154" s="6">
        <f t="shared" ca="1" si="26"/>
        <v>99999999</v>
      </c>
      <c r="G154" s="6">
        <f t="shared" ca="1" si="27"/>
        <v>99999999</v>
      </c>
      <c r="H154" s="6">
        <f t="shared" ca="1" si="22"/>
        <v>2</v>
      </c>
      <c r="I154" s="6">
        <f t="shared" ca="1" si="28"/>
        <v>7.8520403523959779</v>
      </c>
      <c r="J154" s="6">
        <f t="shared" ca="1" si="29"/>
        <v>1535.3860768186094</v>
      </c>
      <c r="K154" s="6">
        <f t="shared" ca="1" si="30"/>
        <v>1.4412599327251883</v>
      </c>
    </row>
    <row r="155" spans="1:11" x14ac:dyDescent="0.4">
      <c r="A155" s="6">
        <v>150</v>
      </c>
      <c r="B155" s="6">
        <f t="shared" ca="1" si="21"/>
        <v>11.27778780090761</v>
      </c>
      <c r="C155" s="6">
        <f t="shared" ca="1" si="23"/>
        <v>1537.3705643343958</v>
      </c>
      <c r="D155" s="6">
        <f t="shared" ca="1" si="24"/>
        <v>1546.8346989736942</v>
      </c>
      <c r="E155" s="6">
        <f t="shared" ca="1" si="25"/>
        <v>1535.3860768186094</v>
      </c>
      <c r="F155" s="6">
        <f t="shared" ca="1" si="26"/>
        <v>99999999</v>
      </c>
      <c r="G155" s="6">
        <f t="shared" ca="1" si="27"/>
        <v>99999999</v>
      </c>
      <c r="H155" s="6">
        <f t="shared" ca="1" si="22"/>
        <v>2</v>
      </c>
      <c r="I155" s="6">
        <f t="shared" ca="1" si="28"/>
        <v>1.3440404907904981</v>
      </c>
      <c r="J155" s="6">
        <f t="shared" ca="1" si="29"/>
        <v>1538.7146048251864</v>
      </c>
      <c r="K155" s="6">
        <f t="shared" ca="1" si="30"/>
        <v>0</v>
      </c>
    </row>
    <row r="156" spans="1:11" x14ac:dyDescent="0.4">
      <c r="A156" s="6">
        <v>151</v>
      </c>
      <c r="B156" s="6">
        <f t="shared" ca="1" si="21"/>
        <v>16.448240824172629</v>
      </c>
      <c r="C156" s="6">
        <f t="shared" ca="1" si="23"/>
        <v>1553.8188051585685</v>
      </c>
      <c r="D156" s="6">
        <f t="shared" ca="1" si="24"/>
        <v>1546.8346989736942</v>
      </c>
      <c r="E156" s="6">
        <f t="shared" ca="1" si="25"/>
        <v>1538.7146048251864</v>
      </c>
      <c r="F156" s="6">
        <f t="shared" ca="1" si="26"/>
        <v>99999999</v>
      </c>
      <c r="G156" s="6">
        <f t="shared" ca="1" si="27"/>
        <v>99999999</v>
      </c>
      <c r="H156" s="6">
        <f t="shared" ca="1" si="22"/>
        <v>2</v>
      </c>
      <c r="I156" s="6">
        <f t="shared" ca="1" si="28"/>
        <v>1.3039244386183</v>
      </c>
      <c r="J156" s="6">
        <f t="shared" ca="1" si="29"/>
        <v>1555.1227295971867</v>
      </c>
      <c r="K156" s="6">
        <f t="shared" ca="1" si="30"/>
        <v>0</v>
      </c>
    </row>
    <row r="157" spans="1:11" x14ac:dyDescent="0.4">
      <c r="A157" s="6">
        <v>152</v>
      </c>
      <c r="B157" s="6">
        <f t="shared" ca="1" si="21"/>
        <v>3.354395605175267</v>
      </c>
      <c r="C157" s="6">
        <f t="shared" ca="1" si="23"/>
        <v>1557.1732007637438</v>
      </c>
      <c r="D157" s="6">
        <f t="shared" ca="1" si="24"/>
        <v>1546.8346989736942</v>
      </c>
      <c r="E157" s="6">
        <f t="shared" ca="1" si="25"/>
        <v>1555.1227295971867</v>
      </c>
      <c r="F157" s="6">
        <f t="shared" ca="1" si="26"/>
        <v>99999999</v>
      </c>
      <c r="G157" s="6">
        <f t="shared" ca="1" si="27"/>
        <v>99999999</v>
      </c>
      <c r="H157" s="6">
        <f t="shared" ca="1" si="22"/>
        <v>1</v>
      </c>
      <c r="I157" s="6">
        <f t="shared" ca="1" si="28"/>
        <v>0.48188186382323495</v>
      </c>
      <c r="J157" s="6">
        <f t="shared" ca="1" si="29"/>
        <v>1557.655082627567</v>
      </c>
      <c r="K157" s="6">
        <f t="shared" ca="1" si="30"/>
        <v>0</v>
      </c>
    </row>
    <row r="158" spans="1:11" x14ac:dyDescent="0.4">
      <c r="A158" s="6">
        <v>153</v>
      </c>
      <c r="B158" s="6">
        <f t="shared" ca="1" si="21"/>
        <v>2.4025668094696897</v>
      </c>
      <c r="C158" s="6">
        <f t="shared" ca="1" si="23"/>
        <v>1559.5757675732134</v>
      </c>
      <c r="D158" s="6">
        <f t="shared" ca="1" si="24"/>
        <v>1557.655082627567</v>
      </c>
      <c r="E158" s="6">
        <f t="shared" ca="1" si="25"/>
        <v>1555.1227295971867</v>
      </c>
      <c r="F158" s="6">
        <f t="shared" ca="1" si="26"/>
        <v>99999999</v>
      </c>
      <c r="G158" s="6">
        <f t="shared" ca="1" si="27"/>
        <v>99999999</v>
      </c>
      <c r="H158" s="6">
        <f t="shared" ca="1" si="22"/>
        <v>2</v>
      </c>
      <c r="I158" s="6">
        <f t="shared" ca="1" si="28"/>
        <v>1.3450272811364523E-2</v>
      </c>
      <c r="J158" s="6">
        <f t="shared" ca="1" si="29"/>
        <v>1559.5892178460247</v>
      </c>
      <c r="K158" s="6">
        <f t="shared" ca="1" si="30"/>
        <v>0</v>
      </c>
    </row>
    <row r="159" spans="1:11" x14ac:dyDescent="0.4">
      <c r="A159" s="6">
        <v>154</v>
      </c>
      <c r="B159" s="6">
        <f t="shared" ca="1" si="21"/>
        <v>18.987093515746015</v>
      </c>
      <c r="C159" s="6">
        <f t="shared" ca="1" si="23"/>
        <v>1578.5628610889594</v>
      </c>
      <c r="D159" s="6">
        <f t="shared" ca="1" si="24"/>
        <v>1557.655082627567</v>
      </c>
      <c r="E159" s="6">
        <f t="shared" ca="1" si="25"/>
        <v>1559.5892178460247</v>
      </c>
      <c r="F159" s="6">
        <f t="shared" ca="1" si="26"/>
        <v>99999999</v>
      </c>
      <c r="G159" s="6">
        <f t="shared" ca="1" si="27"/>
        <v>99999999</v>
      </c>
      <c r="H159" s="6">
        <f t="shared" ca="1" si="22"/>
        <v>1</v>
      </c>
      <c r="I159" s="6">
        <f t="shared" ca="1" si="28"/>
        <v>2.7806610522229489</v>
      </c>
      <c r="J159" s="6">
        <f t="shared" ca="1" si="29"/>
        <v>1581.3435221411823</v>
      </c>
      <c r="K159" s="6">
        <f t="shared" ca="1" si="30"/>
        <v>0</v>
      </c>
    </row>
    <row r="160" spans="1:11" x14ac:dyDescent="0.4">
      <c r="A160" s="6">
        <v>155</v>
      </c>
      <c r="B160" s="6">
        <f t="shared" ca="1" si="21"/>
        <v>8.97132451703696</v>
      </c>
      <c r="C160" s="6">
        <f t="shared" ca="1" si="23"/>
        <v>1587.5341856059963</v>
      </c>
      <c r="D160" s="6">
        <f t="shared" ca="1" si="24"/>
        <v>1581.3435221411823</v>
      </c>
      <c r="E160" s="6">
        <f t="shared" ca="1" si="25"/>
        <v>1559.5892178460247</v>
      </c>
      <c r="F160" s="6">
        <f t="shared" ca="1" si="26"/>
        <v>99999999</v>
      </c>
      <c r="G160" s="6">
        <f t="shared" ca="1" si="27"/>
        <v>99999999</v>
      </c>
      <c r="H160" s="6">
        <f t="shared" ca="1" si="22"/>
        <v>2</v>
      </c>
      <c r="I160" s="6">
        <f t="shared" ca="1" si="28"/>
        <v>2.6575936022515751</v>
      </c>
      <c r="J160" s="6">
        <f t="shared" ca="1" si="29"/>
        <v>1590.1917792082479</v>
      </c>
      <c r="K160" s="6">
        <f t="shared" ca="1" si="30"/>
        <v>0</v>
      </c>
    </row>
    <row r="161" spans="1:11" x14ac:dyDescent="0.4">
      <c r="A161" s="6">
        <v>156</v>
      </c>
      <c r="B161" s="6">
        <f t="shared" ca="1" si="21"/>
        <v>0.81079297583908372</v>
      </c>
      <c r="C161" s="6">
        <f t="shared" ca="1" si="23"/>
        <v>1588.3449785818354</v>
      </c>
      <c r="D161" s="6">
        <f t="shared" ca="1" si="24"/>
        <v>1581.3435221411823</v>
      </c>
      <c r="E161" s="6">
        <f t="shared" ca="1" si="25"/>
        <v>1590.1917792082479</v>
      </c>
      <c r="F161" s="6">
        <f t="shared" ca="1" si="26"/>
        <v>99999999</v>
      </c>
      <c r="G161" s="6">
        <f t="shared" ca="1" si="27"/>
        <v>99999999</v>
      </c>
      <c r="H161" s="6">
        <f t="shared" ca="1" si="22"/>
        <v>1</v>
      </c>
      <c r="I161" s="6">
        <f t="shared" ca="1" si="28"/>
        <v>8.252058474572701</v>
      </c>
      <c r="J161" s="6">
        <f t="shared" ca="1" si="29"/>
        <v>1596.5970370564082</v>
      </c>
      <c r="K161" s="6">
        <f t="shared" ca="1" si="30"/>
        <v>0</v>
      </c>
    </row>
    <row r="162" spans="1:11" x14ac:dyDescent="0.4">
      <c r="A162" s="6">
        <v>157</v>
      </c>
      <c r="B162" s="6">
        <f t="shared" ca="1" si="21"/>
        <v>5.1915437365710106</v>
      </c>
      <c r="C162" s="6">
        <f t="shared" ca="1" si="23"/>
        <v>1593.5365223184065</v>
      </c>
      <c r="D162" s="6">
        <f t="shared" ca="1" si="24"/>
        <v>1596.5970370564082</v>
      </c>
      <c r="E162" s="6">
        <f t="shared" ca="1" si="25"/>
        <v>1590.1917792082479</v>
      </c>
      <c r="F162" s="6">
        <f t="shared" ca="1" si="26"/>
        <v>99999999</v>
      </c>
      <c r="G162" s="6">
        <f t="shared" ca="1" si="27"/>
        <v>99999999</v>
      </c>
      <c r="H162" s="6">
        <f t="shared" ca="1" si="22"/>
        <v>2</v>
      </c>
      <c r="I162" s="6">
        <f t="shared" ca="1" si="28"/>
        <v>11.094572702521477</v>
      </c>
      <c r="J162" s="6">
        <f t="shared" ca="1" si="29"/>
        <v>1604.6310950209279</v>
      </c>
      <c r="K162" s="6">
        <f t="shared" ca="1" si="30"/>
        <v>0</v>
      </c>
    </row>
    <row r="163" spans="1:11" x14ac:dyDescent="0.4">
      <c r="A163" s="6">
        <v>158</v>
      </c>
      <c r="B163" s="6">
        <f t="shared" ca="1" si="21"/>
        <v>0.11265997196076427</v>
      </c>
      <c r="C163" s="6">
        <f t="shared" ca="1" si="23"/>
        <v>1593.6491822903672</v>
      </c>
      <c r="D163" s="6">
        <f t="shared" ca="1" si="24"/>
        <v>1596.5970370564082</v>
      </c>
      <c r="E163" s="6">
        <f t="shared" ca="1" si="25"/>
        <v>1604.6310950209279</v>
      </c>
      <c r="F163" s="6">
        <f t="shared" ca="1" si="26"/>
        <v>99999999</v>
      </c>
      <c r="G163" s="6">
        <f t="shared" ca="1" si="27"/>
        <v>99999999</v>
      </c>
      <c r="H163" s="6">
        <f t="shared" ca="1" si="22"/>
        <v>1</v>
      </c>
      <c r="I163" s="6">
        <f t="shared" ca="1" si="28"/>
        <v>6.1847991232508148</v>
      </c>
      <c r="J163" s="6">
        <f t="shared" ca="1" si="29"/>
        <v>1602.781836179659</v>
      </c>
      <c r="K163" s="6">
        <f t="shared" ca="1" si="30"/>
        <v>2.9478547660410186</v>
      </c>
    </row>
    <row r="164" spans="1:11" x14ac:dyDescent="0.4">
      <c r="A164" s="6">
        <v>159</v>
      </c>
      <c r="B164" s="6">
        <f t="shared" ca="1" si="21"/>
        <v>6.0713079739560802</v>
      </c>
      <c r="C164" s="6">
        <f t="shared" ca="1" si="23"/>
        <v>1599.7204902643232</v>
      </c>
      <c r="D164" s="6">
        <f t="shared" ca="1" si="24"/>
        <v>1602.781836179659</v>
      </c>
      <c r="E164" s="6">
        <f t="shared" ca="1" si="25"/>
        <v>1604.6310950209279</v>
      </c>
      <c r="F164" s="6">
        <f t="shared" ca="1" si="26"/>
        <v>99999999</v>
      </c>
      <c r="G164" s="6">
        <f t="shared" ca="1" si="27"/>
        <v>99999999</v>
      </c>
      <c r="H164" s="6">
        <f t="shared" ca="1" si="22"/>
        <v>1</v>
      </c>
      <c r="I164" s="6">
        <f t="shared" ca="1" si="28"/>
        <v>9.7168336637415198E-2</v>
      </c>
      <c r="J164" s="6">
        <f t="shared" ca="1" si="29"/>
        <v>1602.8790045162964</v>
      </c>
      <c r="K164" s="6">
        <f t="shared" ca="1" si="30"/>
        <v>3.061345915335778</v>
      </c>
    </row>
    <row r="165" spans="1:11" x14ac:dyDescent="0.4">
      <c r="A165" s="6">
        <v>160</v>
      </c>
      <c r="B165" s="6">
        <f t="shared" ca="1" si="21"/>
        <v>1.8762439971952161</v>
      </c>
      <c r="C165" s="6">
        <f t="shared" ca="1" si="23"/>
        <v>1601.5967342615183</v>
      </c>
      <c r="D165" s="6">
        <f t="shared" ca="1" si="24"/>
        <v>1602.8790045162964</v>
      </c>
      <c r="E165" s="6">
        <f t="shared" ca="1" si="25"/>
        <v>1604.6310950209279</v>
      </c>
      <c r="F165" s="6">
        <f t="shared" ca="1" si="26"/>
        <v>99999999</v>
      </c>
      <c r="G165" s="6">
        <f t="shared" ca="1" si="27"/>
        <v>99999999</v>
      </c>
      <c r="H165" s="6">
        <f t="shared" ca="1" si="22"/>
        <v>1</v>
      </c>
      <c r="I165" s="6">
        <f t="shared" ca="1" si="28"/>
        <v>2.9967294390121908</v>
      </c>
      <c r="J165" s="6">
        <f t="shared" ca="1" si="29"/>
        <v>1605.8757339553085</v>
      </c>
      <c r="K165" s="6">
        <f t="shared" ca="1" si="30"/>
        <v>1.2822702547780409</v>
      </c>
    </row>
    <row r="166" spans="1:11" x14ac:dyDescent="0.4">
      <c r="A166" s="6">
        <v>161</v>
      </c>
      <c r="B166" s="6">
        <f t="shared" ca="1" si="21"/>
        <v>15.542951229073019</v>
      </c>
      <c r="C166" s="6">
        <f t="shared" ca="1" si="23"/>
        <v>1617.1396854905913</v>
      </c>
      <c r="D166" s="6">
        <f t="shared" ca="1" si="24"/>
        <v>1605.8757339553085</v>
      </c>
      <c r="E166" s="6">
        <f t="shared" ca="1" si="25"/>
        <v>1604.6310950209279</v>
      </c>
      <c r="F166" s="6">
        <f t="shared" ca="1" si="26"/>
        <v>99999999</v>
      </c>
      <c r="G166" s="6">
        <f t="shared" ca="1" si="27"/>
        <v>99999999</v>
      </c>
      <c r="H166" s="6">
        <f t="shared" ca="1" si="22"/>
        <v>2</v>
      </c>
      <c r="I166" s="6">
        <f t="shared" ca="1" si="28"/>
        <v>14.988420404517402</v>
      </c>
      <c r="J166" s="6">
        <f t="shared" ca="1" si="29"/>
        <v>1632.1281058951088</v>
      </c>
      <c r="K166" s="6">
        <f t="shared" ca="1" si="30"/>
        <v>0</v>
      </c>
    </row>
    <row r="167" spans="1:11" x14ac:dyDescent="0.4">
      <c r="A167" s="6">
        <v>162</v>
      </c>
      <c r="B167" s="6">
        <f t="shared" ca="1" si="21"/>
        <v>8.0542917565075864</v>
      </c>
      <c r="C167" s="6">
        <f t="shared" ca="1" si="23"/>
        <v>1625.1939772470989</v>
      </c>
      <c r="D167" s="6">
        <f t="shared" ca="1" si="24"/>
        <v>1605.8757339553085</v>
      </c>
      <c r="E167" s="6">
        <f t="shared" ca="1" si="25"/>
        <v>1632.1281058951088</v>
      </c>
      <c r="F167" s="6">
        <f t="shared" ca="1" si="26"/>
        <v>99999999</v>
      </c>
      <c r="G167" s="6">
        <f t="shared" ca="1" si="27"/>
        <v>99999999</v>
      </c>
      <c r="H167" s="6">
        <f t="shared" ca="1" si="22"/>
        <v>1</v>
      </c>
      <c r="I167" s="6">
        <f t="shared" ca="1" si="28"/>
        <v>4.2446316743404218</v>
      </c>
      <c r="J167" s="6">
        <f t="shared" ca="1" si="29"/>
        <v>1629.4386089214393</v>
      </c>
      <c r="K167" s="6">
        <f t="shared" ca="1" si="30"/>
        <v>0</v>
      </c>
    </row>
    <row r="168" spans="1:11" x14ac:dyDescent="0.4">
      <c r="A168" s="6">
        <v>163</v>
      </c>
      <c r="B168" s="6">
        <f t="shared" ca="1" si="21"/>
        <v>19.090775539738022</v>
      </c>
      <c r="C168" s="6">
        <f t="shared" ca="1" si="23"/>
        <v>1644.2847527868369</v>
      </c>
      <c r="D168" s="6">
        <f t="shared" ca="1" si="24"/>
        <v>1629.4386089214393</v>
      </c>
      <c r="E168" s="6">
        <f t="shared" ca="1" si="25"/>
        <v>1632.1281058951088</v>
      </c>
      <c r="F168" s="6">
        <f t="shared" ca="1" si="26"/>
        <v>99999999</v>
      </c>
      <c r="G168" s="6">
        <f t="shared" ca="1" si="27"/>
        <v>99999999</v>
      </c>
      <c r="H168" s="6">
        <f t="shared" ca="1" si="22"/>
        <v>1</v>
      </c>
      <c r="I168" s="6">
        <f t="shared" ca="1" si="28"/>
        <v>0.66237204158856799</v>
      </c>
      <c r="J168" s="6">
        <f t="shared" ca="1" si="29"/>
        <v>1644.9471248284253</v>
      </c>
      <c r="K168" s="6">
        <f t="shared" ca="1" si="30"/>
        <v>0</v>
      </c>
    </row>
    <row r="169" spans="1:11" x14ac:dyDescent="0.4">
      <c r="A169" s="6">
        <v>164</v>
      </c>
      <c r="B169" s="6">
        <f t="shared" ca="1" si="21"/>
        <v>14.702222360262851</v>
      </c>
      <c r="C169" s="6">
        <f t="shared" ca="1" si="23"/>
        <v>1658.9869751470997</v>
      </c>
      <c r="D169" s="6">
        <f t="shared" ca="1" si="24"/>
        <v>1644.9471248284253</v>
      </c>
      <c r="E169" s="6">
        <f t="shared" ca="1" si="25"/>
        <v>1632.1281058951088</v>
      </c>
      <c r="F169" s="6">
        <f t="shared" ca="1" si="26"/>
        <v>99999999</v>
      </c>
      <c r="G169" s="6">
        <f t="shared" ca="1" si="27"/>
        <v>99999999</v>
      </c>
      <c r="H169" s="6">
        <f t="shared" ca="1" si="22"/>
        <v>2</v>
      </c>
      <c r="I169" s="6">
        <f t="shared" ca="1" si="28"/>
        <v>1.8551883006245453</v>
      </c>
      <c r="J169" s="6">
        <f t="shared" ca="1" si="29"/>
        <v>1660.8421634477243</v>
      </c>
      <c r="K169" s="6">
        <f t="shared" ca="1" si="30"/>
        <v>0</v>
      </c>
    </row>
    <row r="170" spans="1:11" x14ac:dyDescent="0.4">
      <c r="A170" s="6">
        <v>165</v>
      </c>
      <c r="B170" s="6">
        <f t="shared" ca="1" si="21"/>
        <v>4.5816152404701116</v>
      </c>
      <c r="C170" s="6">
        <f t="shared" ca="1" si="23"/>
        <v>1663.5685903875697</v>
      </c>
      <c r="D170" s="6">
        <f t="shared" ca="1" si="24"/>
        <v>1644.9471248284253</v>
      </c>
      <c r="E170" s="6">
        <f t="shared" ca="1" si="25"/>
        <v>1660.8421634477243</v>
      </c>
      <c r="F170" s="6">
        <f t="shared" ca="1" si="26"/>
        <v>99999999</v>
      </c>
      <c r="G170" s="6">
        <f t="shared" ca="1" si="27"/>
        <v>99999999</v>
      </c>
      <c r="H170" s="6">
        <f t="shared" ca="1" si="22"/>
        <v>1</v>
      </c>
      <c r="I170" s="6">
        <f t="shared" ca="1" si="28"/>
        <v>1.7400515629849778</v>
      </c>
      <c r="J170" s="6">
        <f t="shared" ca="1" si="29"/>
        <v>1665.3086419505546</v>
      </c>
      <c r="K170" s="6">
        <f t="shared" ca="1" si="30"/>
        <v>0</v>
      </c>
    </row>
    <row r="171" spans="1:11" x14ac:dyDescent="0.4">
      <c r="A171" s="6">
        <v>166</v>
      </c>
      <c r="B171" s="6">
        <f t="shared" ca="1" si="21"/>
        <v>3.0238120321630539</v>
      </c>
      <c r="C171" s="6">
        <f t="shared" ca="1" si="23"/>
        <v>1666.5924024197327</v>
      </c>
      <c r="D171" s="6">
        <f t="shared" ca="1" si="24"/>
        <v>1665.3086419505546</v>
      </c>
      <c r="E171" s="6">
        <f t="shared" ca="1" si="25"/>
        <v>1660.8421634477243</v>
      </c>
      <c r="F171" s="6">
        <f t="shared" ca="1" si="26"/>
        <v>99999999</v>
      </c>
      <c r="G171" s="6">
        <f t="shared" ca="1" si="27"/>
        <v>99999999</v>
      </c>
      <c r="H171" s="6">
        <f t="shared" ca="1" si="22"/>
        <v>2</v>
      </c>
      <c r="I171" s="6">
        <f t="shared" ca="1" si="28"/>
        <v>6.0831820450397434</v>
      </c>
      <c r="J171" s="6">
        <f t="shared" ca="1" si="29"/>
        <v>1672.6755844647726</v>
      </c>
      <c r="K171" s="6">
        <f t="shared" ca="1" si="30"/>
        <v>0</v>
      </c>
    </row>
    <row r="172" spans="1:11" x14ac:dyDescent="0.4">
      <c r="A172" s="6">
        <v>167</v>
      </c>
      <c r="B172" s="6">
        <f t="shared" ca="1" si="21"/>
        <v>2.1217350611287698</v>
      </c>
      <c r="C172" s="6">
        <f t="shared" ca="1" si="23"/>
        <v>1668.7141374808614</v>
      </c>
      <c r="D172" s="6">
        <f t="shared" ca="1" si="24"/>
        <v>1665.3086419505546</v>
      </c>
      <c r="E172" s="6">
        <f t="shared" ca="1" si="25"/>
        <v>1672.6755844647726</v>
      </c>
      <c r="F172" s="6">
        <f t="shared" ca="1" si="26"/>
        <v>99999999</v>
      </c>
      <c r="G172" s="6">
        <f t="shared" ca="1" si="27"/>
        <v>99999999</v>
      </c>
      <c r="H172" s="6">
        <f t="shared" ca="1" si="22"/>
        <v>1</v>
      </c>
      <c r="I172" s="6">
        <f t="shared" ca="1" si="28"/>
        <v>11.926304086774255</v>
      </c>
      <c r="J172" s="6">
        <f t="shared" ca="1" si="29"/>
        <v>1680.6404415676357</v>
      </c>
      <c r="K172" s="6">
        <f t="shared" ca="1" si="30"/>
        <v>0</v>
      </c>
    </row>
    <row r="173" spans="1:11" x14ac:dyDescent="0.4">
      <c r="A173" s="6">
        <v>168</v>
      </c>
      <c r="B173" s="6">
        <f t="shared" ca="1" si="21"/>
        <v>9.2173957086163583</v>
      </c>
      <c r="C173" s="6">
        <f t="shared" ca="1" si="23"/>
        <v>1677.9315331894777</v>
      </c>
      <c r="D173" s="6">
        <f t="shared" ca="1" si="24"/>
        <v>1680.6404415676357</v>
      </c>
      <c r="E173" s="6">
        <f t="shared" ca="1" si="25"/>
        <v>1672.6755844647726</v>
      </c>
      <c r="F173" s="6">
        <f t="shared" ca="1" si="26"/>
        <v>99999999</v>
      </c>
      <c r="G173" s="6">
        <f t="shared" ca="1" si="27"/>
        <v>99999999</v>
      </c>
      <c r="H173" s="6">
        <f t="shared" ca="1" si="22"/>
        <v>2</v>
      </c>
      <c r="I173" s="6">
        <f t="shared" ca="1" si="28"/>
        <v>5.5200115894004487</v>
      </c>
      <c r="J173" s="6">
        <f t="shared" ca="1" si="29"/>
        <v>1683.4515447788781</v>
      </c>
      <c r="K173" s="6">
        <f t="shared" ca="1" si="30"/>
        <v>0</v>
      </c>
    </row>
    <row r="174" spans="1:11" x14ac:dyDescent="0.4">
      <c r="A174" s="6">
        <v>169</v>
      </c>
      <c r="B174" s="6">
        <f t="shared" ca="1" si="21"/>
        <v>0.60458377482964143</v>
      </c>
      <c r="C174" s="6">
        <f t="shared" ca="1" si="23"/>
        <v>1678.5361169643074</v>
      </c>
      <c r="D174" s="6">
        <f t="shared" ca="1" si="24"/>
        <v>1680.6404415676357</v>
      </c>
      <c r="E174" s="6">
        <f t="shared" ca="1" si="25"/>
        <v>1683.4515447788781</v>
      </c>
      <c r="F174" s="6">
        <f t="shared" ca="1" si="26"/>
        <v>99999999</v>
      </c>
      <c r="G174" s="6">
        <f t="shared" ca="1" si="27"/>
        <v>99999999</v>
      </c>
      <c r="H174" s="6">
        <f t="shared" ca="1" si="22"/>
        <v>1</v>
      </c>
      <c r="I174" s="6">
        <f t="shared" ca="1" si="28"/>
        <v>1.8086834501841433</v>
      </c>
      <c r="J174" s="6">
        <f t="shared" ca="1" si="29"/>
        <v>1682.4491250178198</v>
      </c>
      <c r="K174" s="6">
        <f t="shared" ca="1" si="30"/>
        <v>2.104324603328223</v>
      </c>
    </row>
    <row r="175" spans="1:11" x14ac:dyDescent="0.4">
      <c r="A175" s="6">
        <v>170</v>
      </c>
      <c r="B175" s="6">
        <f t="shared" ca="1" si="21"/>
        <v>4.3714087564613688</v>
      </c>
      <c r="C175" s="6">
        <f t="shared" ca="1" si="23"/>
        <v>1682.9075257207687</v>
      </c>
      <c r="D175" s="6">
        <f t="shared" ca="1" si="24"/>
        <v>1682.4491250178198</v>
      </c>
      <c r="E175" s="6">
        <f t="shared" ca="1" si="25"/>
        <v>1683.4515447788781</v>
      </c>
      <c r="F175" s="6">
        <f t="shared" ca="1" si="26"/>
        <v>99999999</v>
      </c>
      <c r="G175" s="6">
        <f t="shared" ca="1" si="27"/>
        <v>99999999</v>
      </c>
      <c r="H175" s="6">
        <f t="shared" ca="1" si="22"/>
        <v>1</v>
      </c>
      <c r="I175" s="6">
        <f t="shared" ca="1" si="28"/>
        <v>2.6115436986489775</v>
      </c>
      <c r="J175" s="6">
        <f t="shared" ca="1" si="29"/>
        <v>1685.5190694194177</v>
      </c>
      <c r="K175" s="6">
        <f t="shared" ca="1" si="30"/>
        <v>0</v>
      </c>
    </row>
    <row r="176" spans="1:11" x14ac:dyDescent="0.4">
      <c r="A176" s="6">
        <v>171</v>
      </c>
      <c r="B176" s="6">
        <f t="shared" ca="1" si="21"/>
        <v>3.512931065293865</v>
      </c>
      <c r="C176" s="6">
        <f t="shared" ca="1" si="23"/>
        <v>1686.4204567860627</v>
      </c>
      <c r="D176" s="6">
        <f t="shared" ca="1" si="24"/>
        <v>1685.5190694194177</v>
      </c>
      <c r="E176" s="6">
        <f t="shared" ca="1" si="25"/>
        <v>1683.4515447788781</v>
      </c>
      <c r="F176" s="6">
        <f t="shared" ca="1" si="26"/>
        <v>99999999</v>
      </c>
      <c r="G176" s="6">
        <f t="shared" ca="1" si="27"/>
        <v>99999999</v>
      </c>
      <c r="H176" s="6">
        <f t="shared" ca="1" si="22"/>
        <v>2</v>
      </c>
      <c r="I176" s="6">
        <f t="shared" ca="1" si="28"/>
        <v>3.4253464754042159E-2</v>
      </c>
      <c r="J176" s="6">
        <f t="shared" ca="1" si="29"/>
        <v>1686.4547102508168</v>
      </c>
      <c r="K176" s="6">
        <f t="shared" ca="1" si="30"/>
        <v>0</v>
      </c>
    </row>
    <row r="177" spans="1:11" x14ac:dyDescent="0.4">
      <c r="A177" s="6">
        <v>172</v>
      </c>
      <c r="B177" s="6">
        <f t="shared" ca="1" si="21"/>
        <v>3.2176150451928711</v>
      </c>
      <c r="C177" s="6">
        <f t="shared" ca="1" si="23"/>
        <v>1689.6380718312555</v>
      </c>
      <c r="D177" s="6">
        <f t="shared" ca="1" si="24"/>
        <v>1685.5190694194177</v>
      </c>
      <c r="E177" s="6">
        <f t="shared" ca="1" si="25"/>
        <v>1686.4547102508168</v>
      </c>
      <c r="F177" s="6">
        <f t="shared" ca="1" si="26"/>
        <v>99999999</v>
      </c>
      <c r="G177" s="6">
        <f t="shared" ca="1" si="27"/>
        <v>99999999</v>
      </c>
      <c r="H177" s="6">
        <f t="shared" ca="1" si="22"/>
        <v>1</v>
      </c>
      <c r="I177" s="6">
        <f t="shared" ca="1" si="28"/>
        <v>4.7963445843056345</v>
      </c>
      <c r="J177" s="6">
        <f t="shared" ca="1" si="29"/>
        <v>1694.4344164155611</v>
      </c>
      <c r="K177" s="6">
        <f t="shared" ca="1" si="30"/>
        <v>0</v>
      </c>
    </row>
    <row r="178" spans="1:11" x14ac:dyDescent="0.4">
      <c r="A178" s="6">
        <v>173</v>
      </c>
      <c r="B178" s="6">
        <f t="shared" ca="1" si="21"/>
        <v>2.2594698603741659</v>
      </c>
      <c r="C178" s="6">
        <f t="shared" ca="1" si="23"/>
        <v>1691.8975416916296</v>
      </c>
      <c r="D178" s="6">
        <f t="shared" ca="1" si="24"/>
        <v>1694.4344164155611</v>
      </c>
      <c r="E178" s="6">
        <f t="shared" ca="1" si="25"/>
        <v>1686.4547102508168</v>
      </c>
      <c r="F178" s="6">
        <f t="shared" ca="1" si="26"/>
        <v>99999999</v>
      </c>
      <c r="G178" s="6">
        <f t="shared" ca="1" si="27"/>
        <v>99999999</v>
      </c>
      <c r="H178" s="6">
        <f t="shared" ca="1" si="22"/>
        <v>2</v>
      </c>
      <c r="I178" s="6">
        <f t="shared" ca="1" si="28"/>
        <v>3.5720266803368745</v>
      </c>
      <c r="J178" s="6">
        <f t="shared" ca="1" si="29"/>
        <v>1695.4695683719665</v>
      </c>
      <c r="K178" s="6">
        <f t="shared" ca="1" si="30"/>
        <v>0</v>
      </c>
    </row>
    <row r="179" spans="1:11" x14ac:dyDescent="0.4">
      <c r="A179" s="6">
        <v>174</v>
      </c>
      <c r="B179" s="6">
        <f t="shared" ca="1" si="21"/>
        <v>0.75924390855381041</v>
      </c>
      <c r="C179" s="6">
        <f t="shared" ca="1" si="23"/>
        <v>1692.6567856001834</v>
      </c>
      <c r="D179" s="6">
        <f t="shared" ca="1" si="24"/>
        <v>1694.4344164155611</v>
      </c>
      <c r="E179" s="6">
        <f t="shared" ca="1" si="25"/>
        <v>1695.4695683719665</v>
      </c>
      <c r="F179" s="6">
        <f t="shared" ca="1" si="26"/>
        <v>99999999</v>
      </c>
      <c r="G179" s="6">
        <f t="shared" ca="1" si="27"/>
        <v>99999999</v>
      </c>
      <c r="H179" s="6">
        <f t="shared" ca="1" si="22"/>
        <v>1</v>
      </c>
      <c r="I179" s="6">
        <f t="shared" ca="1" si="28"/>
        <v>1.8044422986967916</v>
      </c>
      <c r="J179" s="6">
        <f t="shared" ca="1" si="29"/>
        <v>1696.238858714258</v>
      </c>
      <c r="K179" s="6">
        <f t="shared" ca="1" si="30"/>
        <v>1.7776308153777336</v>
      </c>
    </row>
    <row r="180" spans="1:11" x14ac:dyDescent="0.4">
      <c r="A180" s="6">
        <v>175</v>
      </c>
      <c r="B180" s="6">
        <f t="shared" ca="1" si="21"/>
        <v>5.3987966298260224</v>
      </c>
      <c r="C180" s="6">
        <f t="shared" ca="1" si="23"/>
        <v>1698.0555822300093</v>
      </c>
      <c r="D180" s="6">
        <f t="shared" ca="1" si="24"/>
        <v>1696.238858714258</v>
      </c>
      <c r="E180" s="6">
        <f t="shared" ca="1" si="25"/>
        <v>1695.4695683719665</v>
      </c>
      <c r="F180" s="6">
        <f t="shared" ca="1" si="26"/>
        <v>99999999</v>
      </c>
      <c r="G180" s="6">
        <f t="shared" ca="1" si="27"/>
        <v>99999999</v>
      </c>
      <c r="H180" s="6">
        <f t="shared" ca="1" si="22"/>
        <v>2</v>
      </c>
      <c r="I180" s="6">
        <f t="shared" ca="1" si="28"/>
        <v>2.7272687408454548</v>
      </c>
      <c r="J180" s="6">
        <f t="shared" ca="1" si="29"/>
        <v>1700.7828509708547</v>
      </c>
      <c r="K180" s="6">
        <f t="shared" ca="1" si="30"/>
        <v>0</v>
      </c>
    </row>
    <row r="181" spans="1:11" x14ac:dyDescent="0.4">
      <c r="A181" s="6">
        <v>176</v>
      </c>
      <c r="B181" s="6">
        <f t="shared" ca="1" si="21"/>
        <v>1.3599111483451929</v>
      </c>
      <c r="C181" s="6">
        <f t="shared" ca="1" si="23"/>
        <v>1699.4154933783545</v>
      </c>
      <c r="D181" s="6">
        <f t="shared" ca="1" si="24"/>
        <v>1696.238858714258</v>
      </c>
      <c r="E181" s="6">
        <f t="shared" ca="1" si="25"/>
        <v>1700.7828509708547</v>
      </c>
      <c r="F181" s="6">
        <f t="shared" ca="1" si="26"/>
        <v>99999999</v>
      </c>
      <c r="G181" s="6">
        <f t="shared" ca="1" si="27"/>
        <v>99999999</v>
      </c>
      <c r="H181" s="6">
        <f t="shared" ca="1" si="22"/>
        <v>1</v>
      </c>
      <c r="I181" s="6">
        <f t="shared" ca="1" si="28"/>
        <v>3.8651714921715068</v>
      </c>
      <c r="J181" s="6">
        <f t="shared" ca="1" si="29"/>
        <v>1703.2806648705262</v>
      </c>
      <c r="K181" s="6">
        <f t="shared" ca="1" si="30"/>
        <v>0</v>
      </c>
    </row>
    <row r="182" spans="1:11" x14ac:dyDescent="0.4">
      <c r="A182" s="6">
        <v>177</v>
      </c>
      <c r="B182" s="6">
        <f t="shared" ca="1" si="21"/>
        <v>6.641268866242851</v>
      </c>
      <c r="C182" s="6">
        <f t="shared" ca="1" si="23"/>
        <v>1706.0567622445974</v>
      </c>
      <c r="D182" s="6">
        <f t="shared" ca="1" si="24"/>
        <v>1703.2806648705262</v>
      </c>
      <c r="E182" s="6">
        <f t="shared" ca="1" si="25"/>
        <v>1700.7828509708547</v>
      </c>
      <c r="F182" s="6">
        <f t="shared" ca="1" si="26"/>
        <v>99999999</v>
      </c>
      <c r="G182" s="6">
        <f t="shared" ca="1" si="27"/>
        <v>99999999</v>
      </c>
      <c r="H182" s="6">
        <f t="shared" ca="1" si="22"/>
        <v>2</v>
      </c>
      <c r="I182" s="6">
        <f t="shared" ca="1" si="28"/>
        <v>30.284238820478457</v>
      </c>
      <c r="J182" s="6">
        <f t="shared" ca="1" si="29"/>
        <v>1736.3410010650759</v>
      </c>
      <c r="K182" s="6">
        <f t="shared" ca="1" si="30"/>
        <v>0</v>
      </c>
    </row>
    <row r="183" spans="1:11" x14ac:dyDescent="0.4">
      <c r="A183" s="6">
        <v>178</v>
      </c>
      <c r="B183" s="6">
        <f t="shared" ca="1" si="21"/>
        <v>4.1401864914956334</v>
      </c>
      <c r="C183" s="6">
        <f t="shared" ca="1" si="23"/>
        <v>1710.196948736093</v>
      </c>
      <c r="D183" s="6">
        <f t="shared" ca="1" si="24"/>
        <v>1703.2806648705262</v>
      </c>
      <c r="E183" s="6">
        <f t="shared" ca="1" si="25"/>
        <v>1736.3410010650759</v>
      </c>
      <c r="F183" s="6">
        <f t="shared" ca="1" si="26"/>
        <v>99999999</v>
      </c>
      <c r="G183" s="6">
        <f t="shared" ca="1" si="27"/>
        <v>99999999</v>
      </c>
      <c r="H183" s="6">
        <f t="shared" ca="1" si="22"/>
        <v>1</v>
      </c>
      <c r="I183" s="6">
        <f t="shared" ca="1" si="28"/>
        <v>1.4783235022419885</v>
      </c>
      <c r="J183" s="6">
        <f t="shared" ca="1" si="29"/>
        <v>1711.6752722383349</v>
      </c>
      <c r="K183" s="6">
        <f t="shared" ca="1" si="30"/>
        <v>0</v>
      </c>
    </row>
    <row r="184" spans="1:11" x14ac:dyDescent="0.4">
      <c r="A184" s="6">
        <v>179</v>
      </c>
      <c r="B184" s="6">
        <f t="shared" ca="1" si="21"/>
        <v>1.7046572536046736</v>
      </c>
      <c r="C184" s="6">
        <f t="shared" ca="1" si="23"/>
        <v>1711.9016059896976</v>
      </c>
      <c r="D184" s="6">
        <f t="shared" ca="1" si="24"/>
        <v>1711.6752722383349</v>
      </c>
      <c r="E184" s="6">
        <f t="shared" ca="1" si="25"/>
        <v>1736.3410010650759</v>
      </c>
      <c r="F184" s="6">
        <f t="shared" ca="1" si="26"/>
        <v>99999999</v>
      </c>
      <c r="G184" s="6">
        <f t="shared" ca="1" si="27"/>
        <v>99999999</v>
      </c>
      <c r="H184" s="6">
        <f t="shared" ca="1" si="22"/>
        <v>1</v>
      </c>
      <c r="I184" s="6">
        <f t="shared" ca="1" si="28"/>
        <v>1.5367935551239716E-3</v>
      </c>
      <c r="J184" s="6">
        <f t="shared" ca="1" si="29"/>
        <v>1711.9031427832526</v>
      </c>
      <c r="K184" s="6">
        <f t="shared" ca="1" si="30"/>
        <v>0</v>
      </c>
    </row>
    <row r="185" spans="1:11" x14ac:dyDescent="0.4">
      <c r="A185" s="6">
        <v>180</v>
      </c>
      <c r="B185" s="6">
        <f t="shared" ca="1" si="21"/>
        <v>0.52031962162359713</v>
      </c>
      <c r="C185" s="6">
        <f t="shared" ca="1" si="23"/>
        <v>1712.4219256113213</v>
      </c>
      <c r="D185" s="6">
        <f t="shared" ca="1" si="24"/>
        <v>1711.9031427832526</v>
      </c>
      <c r="E185" s="6">
        <f t="shared" ca="1" si="25"/>
        <v>1736.3410010650759</v>
      </c>
      <c r="F185" s="6">
        <f t="shared" ca="1" si="26"/>
        <v>99999999</v>
      </c>
      <c r="G185" s="6">
        <f t="shared" ca="1" si="27"/>
        <v>99999999</v>
      </c>
      <c r="H185" s="6">
        <f t="shared" ca="1" si="22"/>
        <v>1</v>
      </c>
      <c r="I185" s="6">
        <f t="shared" ca="1" si="28"/>
        <v>3.5673838265602127</v>
      </c>
      <c r="J185" s="6">
        <f t="shared" ca="1" si="29"/>
        <v>1715.9893094378815</v>
      </c>
      <c r="K185" s="6">
        <f t="shared" ca="1" si="30"/>
        <v>0</v>
      </c>
    </row>
    <row r="186" spans="1:11" x14ac:dyDescent="0.4">
      <c r="A186" s="6">
        <v>181</v>
      </c>
      <c r="B186" s="6">
        <f t="shared" ca="1" si="21"/>
        <v>2.7360228067709751</v>
      </c>
      <c r="C186" s="6">
        <f t="shared" ca="1" si="23"/>
        <v>1715.1579484180922</v>
      </c>
      <c r="D186" s="6">
        <f t="shared" ca="1" si="24"/>
        <v>1715.9893094378815</v>
      </c>
      <c r="E186" s="6">
        <f t="shared" ca="1" si="25"/>
        <v>1736.3410010650759</v>
      </c>
      <c r="F186" s="6">
        <f t="shared" ca="1" si="26"/>
        <v>99999999</v>
      </c>
      <c r="G186" s="6">
        <f t="shared" ca="1" si="27"/>
        <v>99999999</v>
      </c>
      <c r="H186" s="6">
        <f t="shared" ca="1" si="22"/>
        <v>1</v>
      </c>
      <c r="I186" s="6">
        <f t="shared" ca="1" si="28"/>
        <v>15.296432889518377</v>
      </c>
      <c r="J186" s="6">
        <f t="shared" ca="1" si="29"/>
        <v>1731.2857423273999</v>
      </c>
      <c r="K186" s="6">
        <f t="shared" ca="1" si="30"/>
        <v>0.83136101978925581</v>
      </c>
    </row>
    <row r="187" spans="1:11" x14ac:dyDescent="0.4">
      <c r="A187" s="6">
        <v>182</v>
      </c>
      <c r="B187" s="6">
        <f t="shared" ca="1" si="21"/>
        <v>9.2729720860967824</v>
      </c>
      <c r="C187" s="6">
        <f t="shared" ca="1" si="23"/>
        <v>1724.4309205041891</v>
      </c>
      <c r="D187" s="6">
        <f t="shared" ca="1" si="24"/>
        <v>1731.2857423273999</v>
      </c>
      <c r="E187" s="6">
        <f t="shared" ca="1" si="25"/>
        <v>1736.3410010650759</v>
      </c>
      <c r="F187" s="6">
        <f t="shared" ca="1" si="26"/>
        <v>99999999</v>
      </c>
      <c r="G187" s="6">
        <f t="shared" ca="1" si="27"/>
        <v>99999999</v>
      </c>
      <c r="H187" s="6">
        <f t="shared" ca="1" si="22"/>
        <v>1</v>
      </c>
      <c r="I187" s="6">
        <f t="shared" ca="1" si="28"/>
        <v>4.3393343489335612</v>
      </c>
      <c r="J187" s="6">
        <f t="shared" ca="1" si="29"/>
        <v>1735.6250766763335</v>
      </c>
      <c r="K187" s="6">
        <f t="shared" ca="1" si="30"/>
        <v>6.8548218232108411</v>
      </c>
    </row>
    <row r="188" spans="1:11" x14ac:dyDescent="0.4">
      <c r="A188" s="6">
        <v>183</v>
      </c>
      <c r="B188" s="6">
        <f t="shared" ca="1" si="21"/>
        <v>15.735001545233352</v>
      </c>
      <c r="C188" s="6">
        <f t="shared" ca="1" si="23"/>
        <v>1740.1659220494225</v>
      </c>
      <c r="D188" s="6">
        <f t="shared" ca="1" si="24"/>
        <v>1735.6250766763335</v>
      </c>
      <c r="E188" s="6">
        <f t="shared" ca="1" si="25"/>
        <v>1736.3410010650759</v>
      </c>
      <c r="F188" s="6">
        <f t="shared" ca="1" si="26"/>
        <v>99999999</v>
      </c>
      <c r="G188" s="6">
        <f t="shared" ca="1" si="27"/>
        <v>99999999</v>
      </c>
      <c r="H188" s="6">
        <f t="shared" ca="1" si="22"/>
        <v>1</v>
      </c>
      <c r="I188" s="6">
        <f t="shared" ca="1" si="28"/>
        <v>7.3957727219547831</v>
      </c>
      <c r="J188" s="6">
        <f t="shared" ca="1" si="29"/>
        <v>1747.5616947713772</v>
      </c>
      <c r="K188" s="6">
        <f t="shared" ca="1" si="30"/>
        <v>0</v>
      </c>
    </row>
    <row r="189" spans="1:11" x14ac:dyDescent="0.4">
      <c r="A189" s="6">
        <v>184</v>
      </c>
      <c r="B189" s="6">
        <f t="shared" ca="1" si="21"/>
        <v>1.1447511120302214</v>
      </c>
      <c r="C189" s="6">
        <f t="shared" ca="1" si="23"/>
        <v>1741.3106731614528</v>
      </c>
      <c r="D189" s="6">
        <f t="shared" ca="1" si="24"/>
        <v>1747.5616947713772</v>
      </c>
      <c r="E189" s="6">
        <f t="shared" ca="1" si="25"/>
        <v>1736.3410010650759</v>
      </c>
      <c r="F189" s="6">
        <f t="shared" ca="1" si="26"/>
        <v>99999999</v>
      </c>
      <c r="G189" s="6">
        <f t="shared" ca="1" si="27"/>
        <v>99999999</v>
      </c>
      <c r="H189" s="6">
        <f t="shared" ca="1" si="22"/>
        <v>2</v>
      </c>
      <c r="I189" s="6">
        <f t="shared" ca="1" si="28"/>
        <v>5.795681485397747</v>
      </c>
      <c r="J189" s="6">
        <f t="shared" ca="1" si="29"/>
        <v>1747.1063546468506</v>
      </c>
      <c r="K189" s="6">
        <f t="shared" ca="1" si="30"/>
        <v>0</v>
      </c>
    </row>
    <row r="190" spans="1:11" x14ac:dyDescent="0.4">
      <c r="A190" s="6">
        <v>185</v>
      </c>
      <c r="B190" s="6">
        <f t="shared" ca="1" si="21"/>
        <v>9.173883868909348</v>
      </c>
      <c r="C190" s="6">
        <f t="shared" ca="1" si="23"/>
        <v>1750.4845570303621</v>
      </c>
      <c r="D190" s="6">
        <f t="shared" ca="1" si="24"/>
        <v>1747.5616947713772</v>
      </c>
      <c r="E190" s="6">
        <f t="shared" ca="1" si="25"/>
        <v>1747.1063546468506</v>
      </c>
      <c r="F190" s="6">
        <f t="shared" ca="1" si="26"/>
        <v>99999999</v>
      </c>
      <c r="G190" s="6">
        <f t="shared" ca="1" si="27"/>
        <v>99999999</v>
      </c>
      <c r="H190" s="6">
        <f t="shared" ca="1" si="22"/>
        <v>2</v>
      </c>
      <c r="I190" s="6">
        <f t="shared" ca="1" si="28"/>
        <v>0.74276303849479464</v>
      </c>
      <c r="J190" s="6">
        <f t="shared" ca="1" si="29"/>
        <v>1751.2273200688569</v>
      </c>
      <c r="K190" s="6">
        <f t="shared" ca="1" si="30"/>
        <v>0</v>
      </c>
    </row>
    <row r="191" spans="1:11" x14ac:dyDescent="0.4">
      <c r="A191" s="6">
        <v>186</v>
      </c>
      <c r="B191" s="6">
        <f t="shared" ca="1" si="21"/>
        <v>25.529978524137068</v>
      </c>
      <c r="C191" s="6">
        <f t="shared" ca="1" si="23"/>
        <v>1776.0145355544992</v>
      </c>
      <c r="D191" s="6">
        <f t="shared" ca="1" si="24"/>
        <v>1747.5616947713772</v>
      </c>
      <c r="E191" s="6">
        <f t="shared" ca="1" si="25"/>
        <v>1751.2273200688569</v>
      </c>
      <c r="F191" s="6">
        <f t="shared" ca="1" si="26"/>
        <v>99999999</v>
      </c>
      <c r="G191" s="6">
        <f t="shared" ca="1" si="27"/>
        <v>99999999</v>
      </c>
      <c r="H191" s="6">
        <f t="shared" ca="1" si="22"/>
        <v>1</v>
      </c>
      <c r="I191" s="6">
        <f t="shared" ca="1" si="28"/>
        <v>1.7748815596624152</v>
      </c>
      <c r="J191" s="6">
        <f t="shared" ca="1" si="29"/>
        <v>1777.7894171141616</v>
      </c>
      <c r="K191" s="6">
        <f t="shared" ca="1" si="30"/>
        <v>0</v>
      </c>
    </row>
    <row r="192" spans="1:11" x14ac:dyDescent="0.4">
      <c r="A192" s="6">
        <v>187</v>
      </c>
      <c r="B192" s="6">
        <f t="shared" ca="1" si="21"/>
        <v>37.754862778591793</v>
      </c>
      <c r="C192" s="6">
        <f t="shared" ca="1" si="23"/>
        <v>1813.769398333091</v>
      </c>
      <c r="D192" s="6">
        <f t="shared" ca="1" si="24"/>
        <v>1777.7894171141616</v>
      </c>
      <c r="E192" s="6">
        <f t="shared" ca="1" si="25"/>
        <v>1751.2273200688569</v>
      </c>
      <c r="F192" s="6">
        <f t="shared" ca="1" si="26"/>
        <v>99999999</v>
      </c>
      <c r="G192" s="6">
        <f t="shared" ca="1" si="27"/>
        <v>99999999</v>
      </c>
      <c r="H192" s="6">
        <f t="shared" ca="1" si="22"/>
        <v>2</v>
      </c>
      <c r="I192" s="6">
        <f t="shared" ca="1" si="28"/>
        <v>4.0897952623782352</v>
      </c>
      <c r="J192" s="6">
        <f t="shared" ca="1" si="29"/>
        <v>1817.8591935954692</v>
      </c>
      <c r="K192" s="6">
        <f t="shared" ca="1" si="30"/>
        <v>0</v>
      </c>
    </row>
    <row r="193" spans="1:11" x14ac:dyDescent="0.4">
      <c r="A193" s="6">
        <v>188</v>
      </c>
      <c r="B193" s="6">
        <f t="shared" ca="1" si="21"/>
        <v>10.535809734576693</v>
      </c>
      <c r="C193" s="6">
        <f t="shared" ca="1" si="23"/>
        <v>1824.3052080676678</v>
      </c>
      <c r="D193" s="6">
        <f t="shared" ca="1" si="24"/>
        <v>1777.7894171141616</v>
      </c>
      <c r="E193" s="6">
        <f t="shared" ca="1" si="25"/>
        <v>1817.8591935954692</v>
      </c>
      <c r="F193" s="6">
        <f t="shared" ca="1" si="26"/>
        <v>99999999</v>
      </c>
      <c r="G193" s="6">
        <f t="shared" ca="1" si="27"/>
        <v>99999999</v>
      </c>
      <c r="H193" s="6">
        <f t="shared" ca="1" si="22"/>
        <v>1</v>
      </c>
      <c r="I193" s="6">
        <f t="shared" ca="1" si="28"/>
        <v>5.7172210719524665</v>
      </c>
      <c r="J193" s="6">
        <f t="shared" ca="1" si="29"/>
        <v>1830.0224291396203</v>
      </c>
      <c r="K193" s="6">
        <f t="shared" ca="1" si="30"/>
        <v>0</v>
      </c>
    </row>
    <row r="194" spans="1:11" x14ac:dyDescent="0.4">
      <c r="A194" s="6">
        <v>189</v>
      </c>
      <c r="B194" s="6">
        <f t="shared" ca="1" si="21"/>
        <v>40.659193752848424</v>
      </c>
      <c r="C194" s="6">
        <f t="shared" ca="1" si="23"/>
        <v>1864.9644018205163</v>
      </c>
      <c r="D194" s="6">
        <f t="shared" ca="1" si="24"/>
        <v>1830.0224291396203</v>
      </c>
      <c r="E194" s="6">
        <f t="shared" ca="1" si="25"/>
        <v>1817.8591935954692</v>
      </c>
      <c r="F194" s="6">
        <f t="shared" ca="1" si="26"/>
        <v>99999999</v>
      </c>
      <c r="G194" s="6">
        <f t="shared" ca="1" si="27"/>
        <v>99999999</v>
      </c>
      <c r="H194" s="6">
        <f t="shared" ca="1" si="22"/>
        <v>2</v>
      </c>
      <c r="I194" s="6">
        <f t="shared" ca="1" si="28"/>
        <v>18.307824606028063</v>
      </c>
      <c r="J194" s="6">
        <f t="shared" ca="1" si="29"/>
        <v>1883.2722264265444</v>
      </c>
      <c r="K194" s="6">
        <f t="shared" ca="1" si="30"/>
        <v>0</v>
      </c>
    </row>
    <row r="195" spans="1:11" x14ac:dyDescent="0.4">
      <c r="A195" s="6">
        <v>190</v>
      </c>
      <c r="B195" s="6">
        <f t="shared" ca="1" si="21"/>
        <v>12.192647663558455</v>
      </c>
      <c r="C195" s="6">
        <f t="shared" ca="1" si="23"/>
        <v>1877.1570494840748</v>
      </c>
      <c r="D195" s="6">
        <f t="shared" ca="1" si="24"/>
        <v>1830.0224291396203</v>
      </c>
      <c r="E195" s="6">
        <f t="shared" ca="1" si="25"/>
        <v>1883.2722264265444</v>
      </c>
      <c r="F195" s="6">
        <f t="shared" ca="1" si="26"/>
        <v>99999999</v>
      </c>
      <c r="G195" s="6">
        <f t="shared" ca="1" si="27"/>
        <v>99999999</v>
      </c>
      <c r="H195" s="6">
        <f t="shared" ca="1" si="22"/>
        <v>1</v>
      </c>
      <c r="I195" s="6">
        <f t="shared" ca="1" si="28"/>
        <v>8.4657730395572521</v>
      </c>
      <c r="J195" s="6">
        <f t="shared" ca="1" si="29"/>
        <v>1885.6228225236321</v>
      </c>
      <c r="K195" s="6">
        <f t="shared" ca="1" si="30"/>
        <v>0</v>
      </c>
    </row>
    <row r="196" spans="1:11" x14ac:dyDescent="0.4">
      <c r="A196" s="6">
        <v>191</v>
      </c>
      <c r="B196" s="6">
        <f t="shared" ca="1" si="21"/>
        <v>10.543972655053777</v>
      </c>
      <c r="C196" s="6">
        <f t="shared" ca="1" si="23"/>
        <v>1887.7010221391286</v>
      </c>
      <c r="D196" s="6">
        <f t="shared" ca="1" si="24"/>
        <v>1885.6228225236321</v>
      </c>
      <c r="E196" s="6">
        <f t="shared" ca="1" si="25"/>
        <v>1883.2722264265444</v>
      </c>
      <c r="F196" s="6">
        <f t="shared" ca="1" si="26"/>
        <v>99999999</v>
      </c>
      <c r="G196" s="6">
        <f t="shared" ca="1" si="27"/>
        <v>99999999</v>
      </c>
      <c r="H196" s="6">
        <f t="shared" ca="1" si="22"/>
        <v>2</v>
      </c>
      <c r="I196" s="6">
        <f t="shared" ca="1" si="28"/>
        <v>1.3095868625254998</v>
      </c>
      <c r="J196" s="6">
        <f t="shared" ca="1" si="29"/>
        <v>1889.0106090016541</v>
      </c>
      <c r="K196" s="6">
        <f t="shared" ca="1" si="30"/>
        <v>0</v>
      </c>
    </row>
    <row r="197" spans="1:11" x14ac:dyDescent="0.4">
      <c r="A197" s="6">
        <v>192</v>
      </c>
      <c r="B197" s="6">
        <f t="shared" ca="1" si="21"/>
        <v>8.3253693775951931E-2</v>
      </c>
      <c r="C197" s="6">
        <f t="shared" ca="1" si="23"/>
        <v>1887.7842758329045</v>
      </c>
      <c r="D197" s="6">
        <f t="shared" ca="1" si="24"/>
        <v>1885.6228225236321</v>
      </c>
      <c r="E197" s="6">
        <f t="shared" ca="1" si="25"/>
        <v>1889.0106090016541</v>
      </c>
      <c r="F197" s="6">
        <f t="shared" ca="1" si="26"/>
        <v>99999999</v>
      </c>
      <c r="G197" s="6">
        <f t="shared" ca="1" si="27"/>
        <v>99999999</v>
      </c>
      <c r="H197" s="6">
        <f t="shared" ca="1" si="22"/>
        <v>1</v>
      </c>
      <c r="I197" s="6">
        <f t="shared" ca="1" si="28"/>
        <v>23.517721099459955</v>
      </c>
      <c r="J197" s="6">
        <f t="shared" ca="1" si="29"/>
        <v>1911.3019969323645</v>
      </c>
      <c r="K197" s="6">
        <f t="shared" ca="1" si="30"/>
        <v>0</v>
      </c>
    </row>
    <row r="198" spans="1:11" x14ac:dyDescent="0.4">
      <c r="A198" s="6">
        <v>193</v>
      </c>
      <c r="B198" s="6">
        <f t="shared" ca="1" si="21"/>
        <v>8.4386951197468356</v>
      </c>
      <c r="C198" s="6">
        <f t="shared" ca="1" si="23"/>
        <v>1896.2229709526514</v>
      </c>
      <c r="D198" s="6">
        <f t="shared" ca="1" si="24"/>
        <v>1911.3019969323645</v>
      </c>
      <c r="E198" s="6">
        <f t="shared" ca="1" si="25"/>
        <v>1889.0106090016541</v>
      </c>
      <c r="F198" s="6">
        <f t="shared" ca="1" si="26"/>
        <v>99999999</v>
      </c>
      <c r="G198" s="6">
        <f t="shared" ca="1" si="27"/>
        <v>99999999</v>
      </c>
      <c r="H198" s="6">
        <f t="shared" ca="1" si="22"/>
        <v>2</v>
      </c>
      <c r="I198" s="6">
        <f t="shared" ca="1" si="28"/>
        <v>4.1758187435118446</v>
      </c>
      <c r="J198" s="6">
        <f t="shared" ca="1" si="29"/>
        <v>1900.3987896961632</v>
      </c>
      <c r="K198" s="6">
        <f t="shared" ca="1" si="30"/>
        <v>0</v>
      </c>
    </row>
    <row r="199" spans="1:11" x14ac:dyDescent="0.4">
      <c r="A199" s="6">
        <v>194</v>
      </c>
      <c r="B199" s="6">
        <f t="shared" ref="B199:B262" ca="1" si="31">-$B$2*LN(RAND())</f>
        <v>12.939401486670739</v>
      </c>
      <c r="C199" s="6">
        <f t="shared" ca="1" si="23"/>
        <v>1909.1623724393221</v>
      </c>
      <c r="D199" s="6">
        <f t="shared" ca="1" si="24"/>
        <v>1911.3019969323645</v>
      </c>
      <c r="E199" s="6">
        <f t="shared" ca="1" si="25"/>
        <v>1900.3987896961632</v>
      </c>
      <c r="F199" s="6">
        <f t="shared" ca="1" si="26"/>
        <v>99999999</v>
      </c>
      <c r="G199" s="6">
        <f t="shared" ca="1" si="27"/>
        <v>99999999</v>
      </c>
      <c r="H199" s="6">
        <f t="shared" ref="H199:H262" ca="1" si="32">IF(D199=MIN(D199:G199),1,IF(E199=MIN(D199:G199),2,IF(F199=MIN(D199:G199),3,4)))</f>
        <v>2</v>
      </c>
      <c r="I199" s="6">
        <f t="shared" ca="1" si="28"/>
        <v>2.1432853308382365</v>
      </c>
      <c r="J199" s="6">
        <f t="shared" ca="1" si="29"/>
        <v>1911.3056577701602</v>
      </c>
      <c r="K199" s="6">
        <f t="shared" ca="1" si="30"/>
        <v>0</v>
      </c>
    </row>
    <row r="200" spans="1:11" x14ac:dyDescent="0.4">
      <c r="A200" s="6">
        <v>195</v>
      </c>
      <c r="B200" s="6">
        <f t="shared" ca="1" si="31"/>
        <v>27.487686698357713</v>
      </c>
      <c r="C200" s="6">
        <f t="shared" ref="C200:C263" ca="1" si="33">C199+B200</f>
        <v>1936.6500591376798</v>
      </c>
      <c r="D200" s="6">
        <f t="shared" ref="D200:D263" ca="1" si="34">IF(H199=1,J199,D199)</f>
        <v>1911.3019969323645</v>
      </c>
      <c r="E200" s="6">
        <f t="shared" ref="E200:E263" ca="1" si="35">IF(H199=2,J199,E199)</f>
        <v>1911.3056577701602</v>
      </c>
      <c r="F200" s="6">
        <f t="shared" ref="F200:F263" ca="1" si="36">IF(H199=3,J199,F199)</f>
        <v>99999999</v>
      </c>
      <c r="G200" s="6">
        <f t="shared" ref="G200:G263" ca="1" si="37">IF(H199=4,J199,G199)</f>
        <v>99999999</v>
      </c>
      <c r="H200" s="6">
        <f t="shared" ca="1" si="32"/>
        <v>1</v>
      </c>
      <c r="I200" s="6">
        <f t="shared" ref="I200:I263" ca="1" si="38">-$D$2*LN(RAND())</f>
        <v>4.8975635551074435</v>
      </c>
      <c r="J200" s="6">
        <f t="shared" ref="J200:J263" ca="1" si="39">I200+MAX(C200,IF(H200=1,D200,IF(H200=2,E200,IF(H200=3,F200,G200))))</f>
        <v>1941.5476226927872</v>
      </c>
      <c r="K200" s="6">
        <f t="shared" ref="K200:K263" ca="1" si="40">J200-I200-C200</f>
        <v>0</v>
      </c>
    </row>
    <row r="201" spans="1:11" x14ac:dyDescent="0.4">
      <c r="A201" s="6">
        <v>196</v>
      </c>
      <c r="B201" s="6">
        <f t="shared" ca="1" si="31"/>
        <v>0.16208699752477199</v>
      </c>
      <c r="C201" s="6">
        <f t="shared" ca="1" si="33"/>
        <v>1936.8121461352046</v>
      </c>
      <c r="D201" s="6">
        <f t="shared" ca="1" si="34"/>
        <v>1941.5476226927872</v>
      </c>
      <c r="E201" s="6">
        <f t="shared" ca="1" si="35"/>
        <v>1911.3056577701602</v>
      </c>
      <c r="F201" s="6">
        <f t="shared" ca="1" si="36"/>
        <v>99999999</v>
      </c>
      <c r="G201" s="6">
        <f t="shared" ca="1" si="37"/>
        <v>99999999</v>
      </c>
      <c r="H201" s="6">
        <f t="shared" ca="1" si="32"/>
        <v>2</v>
      </c>
      <c r="I201" s="6">
        <f t="shared" ca="1" si="38"/>
        <v>7.0090072749825332</v>
      </c>
      <c r="J201" s="6">
        <f t="shared" ca="1" si="39"/>
        <v>1943.821153410187</v>
      </c>
      <c r="K201" s="6">
        <f t="shared" ca="1" si="40"/>
        <v>0</v>
      </c>
    </row>
    <row r="202" spans="1:11" x14ac:dyDescent="0.4">
      <c r="A202" s="6">
        <v>197</v>
      </c>
      <c r="B202" s="6">
        <f t="shared" ca="1" si="31"/>
        <v>9.7451852436281836</v>
      </c>
      <c r="C202" s="6">
        <f t="shared" ca="1" si="33"/>
        <v>1946.5573313788327</v>
      </c>
      <c r="D202" s="6">
        <f t="shared" ca="1" si="34"/>
        <v>1941.5476226927872</v>
      </c>
      <c r="E202" s="6">
        <f t="shared" ca="1" si="35"/>
        <v>1943.821153410187</v>
      </c>
      <c r="F202" s="6">
        <f t="shared" ca="1" si="36"/>
        <v>99999999</v>
      </c>
      <c r="G202" s="6">
        <f t="shared" ca="1" si="37"/>
        <v>99999999</v>
      </c>
      <c r="H202" s="6">
        <f t="shared" ca="1" si="32"/>
        <v>1</v>
      </c>
      <c r="I202" s="6">
        <f t="shared" ca="1" si="38"/>
        <v>4.7585975828725449</v>
      </c>
      <c r="J202" s="6">
        <f t="shared" ca="1" si="39"/>
        <v>1951.3159289617054</v>
      </c>
      <c r="K202" s="6">
        <f t="shared" ca="1" si="40"/>
        <v>0</v>
      </c>
    </row>
    <row r="203" spans="1:11" x14ac:dyDescent="0.4">
      <c r="A203" s="6">
        <v>198</v>
      </c>
      <c r="B203" s="6">
        <f t="shared" ca="1" si="31"/>
        <v>33.617217190163373</v>
      </c>
      <c r="C203" s="6">
        <f t="shared" ca="1" si="33"/>
        <v>1980.174548568996</v>
      </c>
      <c r="D203" s="6">
        <f t="shared" ca="1" si="34"/>
        <v>1951.3159289617054</v>
      </c>
      <c r="E203" s="6">
        <f t="shared" ca="1" si="35"/>
        <v>1943.821153410187</v>
      </c>
      <c r="F203" s="6">
        <f t="shared" ca="1" si="36"/>
        <v>99999999</v>
      </c>
      <c r="G203" s="6">
        <f t="shared" ca="1" si="37"/>
        <v>99999999</v>
      </c>
      <c r="H203" s="6">
        <f t="shared" ca="1" si="32"/>
        <v>2</v>
      </c>
      <c r="I203" s="6">
        <f t="shared" ca="1" si="38"/>
        <v>16.737059768917241</v>
      </c>
      <c r="J203" s="6">
        <f t="shared" ca="1" si="39"/>
        <v>1996.9116083379133</v>
      </c>
      <c r="K203" s="6">
        <f t="shared" ca="1" si="40"/>
        <v>0</v>
      </c>
    </row>
    <row r="204" spans="1:11" x14ac:dyDescent="0.4">
      <c r="A204" s="6">
        <v>199</v>
      </c>
      <c r="B204" s="6">
        <f t="shared" ca="1" si="31"/>
        <v>2.1704909947930968</v>
      </c>
      <c r="C204" s="6">
        <f t="shared" ca="1" si="33"/>
        <v>1982.345039563789</v>
      </c>
      <c r="D204" s="6">
        <f t="shared" ca="1" si="34"/>
        <v>1951.3159289617054</v>
      </c>
      <c r="E204" s="6">
        <f t="shared" ca="1" si="35"/>
        <v>1996.9116083379133</v>
      </c>
      <c r="F204" s="6">
        <f t="shared" ca="1" si="36"/>
        <v>99999999</v>
      </c>
      <c r="G204" s="6">
        <f t="shared" ca="1" si="37"/>
        <v>99999999</v>
      </c>
      <c r="H204" s="6">
        <f t="shared" ca="1" si="32"/>
        <v>1</v>
      </c>
      <c r="I204" s="6">
        <f t="shared" ca="1" si="38"/>
        <v>3.7283233822750623</v>
      </c>
      <c r="J204" s="6">
        <f t="shared" ca="1" si="39"/>
        <v>1986.073362946064</v>
      </c>
      <c r="K204" s="6">
        <f t="shared" ca="1" si="40"/>
        <v>0</v>
      </c>
    </row>
    <row r="205" spans="1:11" x14ac:dyDescent="0.4">
      <c r="A205" s="6">
        <v>200</v>
      </c>
      <c r="B205" s="6">
        <f t="shared" ca="1" si="31"/>
        <v>7.387039673858391</v>
      </c>
      <c r="C205" s="6">
        <f t="shared" ca="1" si="33"/>
        <v>1989.7320792376474</v>
      </c>
      <c r="D205" s="6">
        <f t="shared" ca="1" si="34"/>
        <v>1986.073362946064</v>
      </c>
      <c r="E205" s="6">
        <f t="shared" ca="1" si="35"/>
        <v>1996.9116083379133</v>
      </c>
      <c r="F205" s="6">
        <f t="shared" ca="1" si="36"/>
        <v>99999999</v>
      </c>
      <c r="G205" s="6">
        <f t="shared" ca="1" si="37"/>
        <v>99999999</v>
      </c>
      <c r="H205" s="6">
        <f t="shared" ca="1" si="32"/>
        <v>1</v>
      </c>
      <c r="I205" s="6">
        <f t="shared" ca="1" si="38"/>
        <v>0.43378035901100831</v>
      </c>
      <c r="J205" s="6">
        <f t="shared" ca="1" si="39"/>
        <v>1990.1658595966585</v>
      </c>
      <c r="K205" s="6">
        <f t="shared" ca="1" si="40"/>
        <v>0</v>
      </c>
    </row>
    <row r="206" spans="1:11" x14ac:dyDescent="0.4">
      <c r="A206" s="6">
        <v>201</v>
      </c>
      <c r="B206" s="6">
        <f t="shared" ca="1" si="31"/>
        <v>21.366120155361088</v>
      </c>
      <c r="C206" s="6">
        <f t="shared" ca="1" si="33"/>
        <v>2011.0981993930086</v>
      </c>
      <c r="D206" s="6">
        <f t="shared" ca="1" si="34"/>
        <v>1990.1658595966585</v>
      </c>
      <c r="E206" s="6">
        <f t="shared" ca="1" si="35"/>
        <v>1996.9116083379133</v>
      </c>
      <c r="F206" s="6">
        <f t="shared" ca="1" si="36"/>
        <v>99999999</v>
      </c>
      <c r="G206" s="6">
        <f t="shared" ca="1" si="37"/>
        <v>99999999</v>
      </c>
      <c r="H206" s="6">
        <f t="shared" ca="1" si="32"/>
        <v>1</v>
      </c>
      <c r="I206" s="6">
        <f t="shared" ca="1" si="38"/>
        <v>11.030839395370178</v>
      </c>
      <c r="J206" s="6">
        <f t="shared" ca="1" si="39"/>
        <v>2022.1290387883787</v>
      </c>
      <c r="K206" s="6">
        <f t="shared" ca="1" si="40"/>
        <v>0</v>
      </c>
    </row>
    <row r="207" spans="1:11" x14ac:dyDescent="0.4">
      <c r="A207" s="6">
        <v>202</v>
      </c>
      <c r="B207" s="6">
        <f t="shared" ca="1" si="31"/>
        <v>10.924320841063411</v>
      </c>
      <c r="C207" s="6">
        <f t="shared" ca="1" si="33"/>
        <v>2022.0225202340721</v>
      </c>
      <c r="D207" s="6">
        <f t="shared" ca="1" si="34"/>
        <v>2022.1290387883787</v>
      </c>
      <c r="E207" s="6">
        <f t="shared" ca="1" si="35"/>
        <v>1996.9116083379133</v>
      </c>
      <c r="F207" s="6">
        <f t="shared" ca="1" si="36"/>
        <v>99999999</v>
      </c>
      <c r="G207" s="6">
        <f t="shared" ca="1" si="37"/>
        <v>99999999</v>
      </c>
      <c r="H207" s="6">
        <f t="shared" ca="1" si="32"/>
        <v>2</v>
      </c>
      <c r="I207" s="6">
        <f t="shared" ca="1" si="38"/>
        <v>6.2962573729920477</v>
      </c>
      <c r="J207" s="6">
        <f t="shared" ca="1" si="39"/>
        <v>2028.3187776070642</v>
      </c>
      <c r="K207" s="6">
        <f t="shared" ca="1" si="40"/>
        <v>0</v>
      </c>
    </row>
    <row r="208" spans="1:11" x14ac:dyDescent="0.4">
      <c r="A208" s="6">
        <v>203</v>
      </c>
      <c r="B208" s="6">
        <f t="shared" ca="1" si="31"/>
        <v>8.702038957533837</v>
      </c>
      <c r="C208" s="6">
        <f t="shared" ca="1" si="33"/>
        <v>2030.724559191606</v>
      </c>
      <c r="D208" s="6">
        <f t="shared" ca="1" si="34"/>
        <v>2022.1290387883787</v>
      </c>
      <c r="E208" s="6">
        <f t="shared" ca="1" si="35"/>
        <v>2028.3187776070642</v>
      </c>
      <c r="F208" s="6">
        <f t="shared" ca="1" si="36"/>
        <v>99999999</v>
      </c>
      <c r="G208" s="6">
        <f t="shared" ca="1" si="37"/>
        <v>99999999</v>
      </c>
      <c r="H208" s="6">
        <f t="shared" ca="1" si="32"/>
        <v>1</v>
      </c>
      <c r="I208" s="6">
        <f t="shared" ca="1" si="38"/>
        <v>4.0523278841204426</v>
      </c>
      <c r="J208" s="6">
        <f t="shared" ca="1" si="39"/>
        <v>2034.7768870757263</v>
      </c>
      <c r="K208" s="6">
        <f t="shared" ca="1" si="40"/>
        <v>0</v>
      </c>
    </row>
    <row r="209" spans="1:11" x14ac:dyDescent="0.4">
      <c r="A209" s="6">
        <v>204</v>
      </c>
      <c r="B209" s="6">
        <f t="shared" ca="1" si="31"/>
        <v>1.2807662656159287</v>
      </c>
      <c r="C209" s="6">
        <f t="shared" ca="1" si="33"/>
        <v>2032.0053254572219</v>
      </c>
      <c r="D209" s="6">
        <f t="shared" ca="1" si="34"/>
        <v>2034.7768870757263</v>
      </c>
      <c r="E209" s="6">
        <f t="shared" ca="1" si="35"/>
        <v>2028.3187776070642</v>
      </c>
      <c r="F209" s="6">
        <f t="shared" ca="1" si="36"/>
        <v>99999999</v>
      </c>
      <c r="G209" s="6">
        <f t="shared" ca="1" si="37"/>
        <v>99999999</v>
      </c>
      <c r="H209" s="6">
        <f t="shared" ca="1" si="32"/>
        <v>2</v>
      </c>
      <c r="I209" s="6">
        <f t="shared" ca="1" si="38"/>
        <v>1.3774725055647967</v>
      </c>
      <c r="J209" s="6">
        <f t="shared" ca="1" si="39"/>
        <v>2033.3827979627868</v>
      </c>
      <c r="K209" s="6">
        <f t="shared" ca="1" si="40"/>
        <v>0</v>
      </c>
    </row>
    <row r="210" spans="1:11" x14ac:dyDescent="0.4">
      <c r="A210" s="6">
        <v>205</v>
      </c>
      <c r="B210" s="6">
        <f t="shared" ca="1" si="31"/>
        <v>1.0594116250561083</v>
      </c>
      <c r="C210" s="6">
        <f t="shared" ca="1" si="33"/>
        <v>2033.064737082278</v>
      </c>
      <c r="D210" s="6">
        <f t="shared" ca="1" si="34"/>
        <v>2034.7768870757263</v>
      </c>
      <c r="E210" s="6">
        <f t="shared" ca="1" si="35"/>
        <v>2033.3827979627868</v>
      </c>
      <c r="F210" s="6">
        <f t="shared" ca="1" si="36"/>
        <v>99999999</v>
      </c>
      <c r="G210" s="6">
        <f t="shared" ca="1" si="37"/>
        <v>99999999</v>
      </c>
      <c r="H210" s="6">
        <f t="shared" ca="1" si="32"/>
        <v>2</v>
      </c>
      <c r="I210" s="6">
        <f t="shared" ca="1" si="38"/>
        <v>3.6342038559078778</v>
      </c>
      <c r="J210" s="6">
        <f t="shared" ca="1" si="39"/>
        <v>2037.0170018186946</v>
      </c>
      <c r="K210" s="6">
        <f t="shared" ca="1" si="40"/>
        <v>0.3180608805087104</v>
      </c>
    </row>
    <row r="211" spans="1:11" x14ac:dyDescent="0.4">
      <c r="A211" s="6">
        <v>206</v>
      </c>
      <c r="B211" s="6">
        <f t="shared" ca="1" si="31"/>
        <v>18.761527092206435</v>
      </c>
      <c r="C211" s="6">
        <f t="shared" ca="1" si="33"/>
        <v>2051.8262641744845</v>
      </c>
      <c r="D211" s="6">
        <f t="shared" ca="1" si="34"/>
        <v>2034.7768870757263</v>
      </c>
      <c r="E211" s="6">
        <f t="shared" ca="1" si="35"/>
        <v>2037.0170018186946</v>
      </c>
      <c r="F211" s="6">
        <f t="shared" ca="1" si="36"/>
        <v>99999999</v>
      </c>
      <c r="G211" s="6">
        <f t="shared" ca="1" si="37"/>
        <v>99999999</v>
      </c>
      <c r="H211" s="6">
        <f t="shared" ca="1" si="32"/>
        <v>1</v>
      </c>
      <c r="I211" s="6">
        <f t="shared" ca="1" si="38"/>
        <v>3.7367914751711728</v>
      </c>
      <c r="J211" s="6">
        <f t="shared" ca="1" si="39"/>
        <v>2055.5630556496558</v>
      </c>
      <c r="K211" s="6">
        <f t="shared" ca="1" si="40"/>
        <v>0</v>
      </c>
    </row>
    <row r="212" spans="1:11" x14ac:dyDescent="0.4">
      <c r="A212" s="6">
        <v>207</v>
      </c>
      <c r="B212" s="6">
        <f t="shared" ca="1" si="31"/>
        <v>23.710667329422307</v>
      </c>
      <c r="C212" s="6">
        <f t="shared" ca="1" si="33"/>
        <v>2075.536931503907</v>
      </c>
      <c r="D212" s="6">
        <f t="shared" ca="1" si="34"/>
        <v>2055.5630556496558</v>
      </c>
      <c r="E212" s="6">
        <f t="shared" ca="1" si="35"/>
        <v>2037.0170018186946</v>
      </c>
      <c r="F212" s="6">
        <f t="shared" ca="1" si="36"/>
        <v>99999999</v>
      </c>
      <c r="G212" s="6">
        <f t="shared" ca="1" si="37"/>
        <v>99999999</v>
      </c>
      <c r="H212" s="6">
        <f t="shared" ca="1" si="32"/>
        <v>2</v>
      </c>
      <c r="I212" s="6">
        <f t="shared" ca="1" si="38"/>
        <v>2.4719630018352943</v>
      </c>
      <c r="J212" s="6">
        <f t="shared" ca="1" si="39"/>
        <v>2078.0088945057423</v>
      </c>
      <c r="K212" s="6">
        <f t="shared" ca="1" si="40"/>
        <v>0</v>
      </c>
    </row>
    <row r="213" spans="1:11" x14ac:dyDescent="0.4">
      <c r="A213" s="6">
        <v>208</v>
      </c>
      <c r="B213" s="6">
        <f t="shared" ca="1" si="31"/>
        <v>3.270771593212829</v>
      </c>
      <c r="C213" s="6">
        <f t="shared" ca="1" si="33"/>
        <v>2078.8077030971199</v>
      </c>
      <c r="D213" s="6">
        <f t="shared" ca="1" si="34"/>
        <v>2055.5630556496558</v>
      </c>
      <c r="E213" s="6">
        <f t="shared" ca="1" si="35"/>
        <v>2078.0088945057423</v>
      </c>
      <c r="F213" s="6">
        <f t="shared" ca="1" si="36"/>
        <v>99999999</v>
      </c>
      <c r="G213" s="6">
        <f t="shared" ca="1" si="37"/>
        <v>99999999</v>
      </c>
      <c r="H213" s="6">
        <f t="shared" ca="1" si="32"/>
        <v>1</v>
      </c>
      <c r="I213" s="6">
        <f t="shared" ca="1" si="38"/>
        <v>2.4101777529789294</v>
      </c>
      <c r="J213" s="6">
        <f t="shared" ca="1" si="39"/>
        <v>2081.2178808500989</v>
      </c>
      <c r="K213" s="6">
        <f t="shared" ca="1" si="40"/>
        <v>0</v>
      </c>
    </row>
    <row r="214" spans="1:11" x14ac:dyDescent="0.4">
      <c r="A214" s="6">
        <v>209</v>
      </c>
      <c r="B214" s="6">
        <f t="shared" ca="1" si="31"/>
        <v>6.0463075425123899E-2</v>
      </c>
      <c r="C214" s="6">
        <f t="shared" ca="1" si="33"/>
        <v>2078.868166172545</v>
      </c>
      <c r="D214" s="6">
        <f t="shared" ca="1" si="34"/>
        <v>2081.2178808500989</v>
      </c>
      <c r="E214" s="6">
        <f t="shared" ca="1" si="35"/>
        <v>2078.0088945057423</v>
      </c>
      <c r="F214" s="6">
        <f t="shared" ca="1" si="36"/>
        <v>99999999</v>
      </c>
      <c r="G214" s="6">
        <f t="shared" ca="1" si="37"/>
        <v>99999999</v>
      </c>
      <c r="H214" s="6">
        <f t="shared" ca="1" si="32"/>
        <v>2</v>
      </c>
      <c r="I214" s="6">
        <f t="shared" ca="1" si="38"/>
        <v>5.2760213206150457</v>
      </c>
      <c r="J214" s="6">
        <f t="shared" ca="1" si="39"/>
        <v>2084.1441874931602</v>
      </c>
      <c r="K214" s="6">
        <f t="shared" ca="1" si="40"/>
        <v>0</v>
      </c>
    </row>
    <row r="215" spans="1:11" x14ac:dyDescent="0.4">
      <c r="A215" s="6">
        <v>210</v>
      </c>
      <c r="B215" s="6">
        <f t="shared" ca="1" si="31"/>
        <v>0.55473418990034873</v>
      </c>
      <c r="C215" s="6">
        <f t="shared" ca="1" si="33"/>
        <v>2079.4229003624455</v>
      </c>
      <c r="D215" s="6">
        <f t="shared" ca="1" si="34"/>
        <v>2081.2178808500989</v>
      </c>
      <c r="E215" s="6">
        <f t="shared" ca="1" si="35"/>
        <v>2084.1441874931602</v>
      </c>
      <c r="F215" s="6">
        <f t="shared" ca="1" si="36"/>
        <v>99999999</v>
      </c>
      <c r="G215" s="6">
        <f t="shared" ca="1" si="37"/>
        <v>99999999</v>
      </c>
      <c r="H215" s="6">
        <f t="shared" ca="1" si="32"/>
        <v>1</v>
      </c>
      <c r="I215" s="6">
        <f t="shared" ca="1" si="38"/>
        <v>11.413733303538702</v>
      </c>
      <c r="J215" s="6">
        <f t="shared" ca="1" si="39"/>
        <v>2092.6316141536377</v>
      </c>
      <c r="K215" s="6">
        <f t="shared" ca="1" si="40"/>
        <v>1.7949804876534472</v>
      </c>
    </row>
    <row r="216" spans="1:11" x14ac:dyDescent="0.4">
      <c r="A216" s="6">
        <v>211</v>
      </c>
      <c r="B216" s="6">
        <f t="shared" ca="1" si="31"/>
        <v>0.6404159707221897</v>
      </c>
      <c r="C216" s="6">
        <f t="shared" ca="1" si="33"/>
        <v>2080.0633163331677</v>
      </c>
      <c r="D216" s="6">
        <f t="shared" ca="1" si="34"/>
        <v>2092.6316141536377</v>
      </c>
      <c r="E216" s="6">
        <f t="shared" ca="1" si="35"/>
        <v>2084.1441874931602</v>
      </c>
      <c r="F216" s="6">
        <f t="shared" ca="1" si="36"/>
        <v>99999999</v>
      </c>
      <c r="G216" s="6">
        <f t="shared" ca="1" si="37"/>
        <v>99999999</v>
      </c>
      <c r="H216" s="6">
        <f t="shared" ca="1" si="32"/>
        <v>2</v>
      </c>
      <c r="I216" s="6">
        <f t="shared" ca="1" si="38"/>
        <v>9.0771781430009373</v>
      </c>
      <c r="J216" s="6">
        <f t="shared" ca="1" si="39"/>
        <v>2093.221365636161</v>
      </c>
      <c r="K216" s="6">
        <f t="shared" ca="1" si="40"/>
        <v>4.0808711599925118</v>
      </c>
    </row>
    <row r="217" spans="1:11" x14ac:dyDescent="0.4">
      <c r="A217" s="6">
        <v>212</v>
      </c>
      <c r="B217" s="6">
        <f t="shared" ca="1" si="31"/>
        <v>1.5938955455104977</v>
      </c>
      <c r="C217" s="6">
        <f t="shared" ca="1" si="33"/>
        <v>2081.657211878678</v>
      </c>
      <c r="D217" s="6">
        <f t="shared" ca="1" si="34"/>
        <v>2092.6316141536377</v>
      </c>
      <c r="E217" s="6">
        <f t="shared" ca="1" si="35"/>
        <v>2093.221365636161</v>
      </c>
      <c r="F217" s="6">
        <f t="shared" ca="1" si="36"/>
        <v>99999999</v>
      </c>
      <c r="G217" s="6">
        <f t="shared" ca="1" si="37"/>
        <v>99999999</v>
      </c>
      <c r="H217" s="6">
        <f t="shared" ca="1" si="32"/>
        <v>1</v>
      </c>
      <c r="I217" s="6">
        <f t="shared" ca="1" si="38"/>
        <v>4.611386057433621</v>
      </c>
      <c r="J217" s="6">
        <f t="shared" ca="1" si="39"/>
        <v>2097.2430002110714</v>
      </c>
      <c r="K217" s="6">
        <f t="shared" ca="1" si="40"/>
        <v>10.97440227495963</v>
      </c>
    </row>
    <row r="218" spans="1:11" x14ac:dyDescent="0.4">
      <c r="A218" s="6">
        <v>213</v>
      </c>
      <c r="B218" s="6">
        <f t="shared" ca="1" si="31"/>
        <v>6.2474508166421527</v>
      </c>
      <c r="C218" s="6">
        <f t="shared" ca="1" si="33"/>
        <v>2087.90466269532</v>
      </c>
      <c r="D218" s="6">
        <f t="shared" ca="1" si="34"/>
        <v>2097.2430002110714</v>
      </c>
      <c r="E218" s="6">
        <f t="shared" ca="1" si="35"/>
        <v>2093.221365636161</v>
      </c>
      <c r="F218" s="6">
        <f t="shared" ca="1" si="36"/>
        <v>99999999</v>
      </c>
      <c r="G218" s="6">
        <f t="shared" ca="1" si="37"/>
        <v>99999999</v>
      </c>
      <c r="H218" s="6">
        <f t="shared" ca="1" si="32"/>
        <v>2</v>
      </c>
      <c r="I218" s="6">
        <f t="shared" ca="1" si="38"/>
        <v>2.2487788976081671</v>
      </c>
      <c r="J218" s="6">
        <f t="shared" ca="1" si="39"/>
        <v>2095.4701445337691</v>
      </c>
      <c r="K218" s="6">
        <f t="shared" ca="1" si="40"/>
        <v>5.3167029408409689</v>
      </c>
    </row>
    <row r="219" spans="1:11" x14ac:dyDescent="0.4">
      <c r="A219" s="6">
        <v>214</v>
      </c>
      <c r="B219" s="6">
        <f t="shared" ca="1" si="31"/>
        <v>13.946783192973131</v>
      </c>
      <c r="C219" s="6">
        <f t="shared" ca="1" si="33"/>
        <v>2101.8514458882933</v>
      </c>
      <c r="D219" s="6">
        <f t="shared" ca="1" si="34"/>
        <v>2097.2430002110714</v>
      </c>
      <c r="E219" s="6">
        <f t="shared" ca="1" si="35"/>
        <v>2095.4701445337691</v>
      </c>
      <c r="F219" s="6">
        <f t="shared" ca="1" si="36"/>
        <v>99999999</v>
      </c>
      <c r="G219" s="6">
        <f t="shared" ca="1" si="37"/>
        <v>99999999</v>
      </c>
      <c r="H219" s="6">
        <f t="shared" ca="1" si="32"/>
        <v>2</v>
      </c>
      <c r="I219" s="6">
        <f t="shared" ca="1" si="38"/>
        <v>10.703403444864479</v>
      </c>
      <c r="J219" s="6">
        <f t="shared" ca="1" si="39"/>
        <v>2112.5548493331576</v>
      </c>
      <c r="K219" s="6">
        <f t="shared" ca="1" si="40"/>
        <v>0</v>
      </c>
    </row>
    <row r="220" spans="1:11" x14ac:dyDescent="0.4">
      <c r="A220" s="6">
        <v>215</v>
      </c>
      <c r="B220" s="6">
        <f t="shared" ca="1" si="31"/>
        <v>11.988097900665862</v>
      </c>
      <c r="C220" s="6">
        <f t="shared" ca="1" si="33"/>
        <v>2113.839543788959</v>
      </c>
      <c r="D220" s="6">
        <f t="shared" ca="1" si="34"/>
        <v>2097.2430002110714</v>
      </c>
      <c r="E220" s="6">
        <f t="shared" ca="1" si="35"/>
        <v>2112.5548493331576</v>
      </c>
      <c r="F220" s="6">
        <f t="shared" ca="1" si="36"/>
        <v>99999999</v>
      </c>
      <c r="G220" s="6">
        <f t="shared" ca="1" si="37"/>
        <v>99999999</v>
      </c>
      <c r="H220" s="6">
        <f t="shared" ca="1" si="32"/>
        <v>1</v>
      </c>
      <c r="I220" s="6">
        <f t="shared" ca="1" si="38"/>
        <v>0.31028489305072354</v>
      </c>
      <c r="J220" s="6">
        <f t="shared" ca="1" si="39"/>
        <v>2114.1498286820097</v>
      </c>
      <c r="K220" s="6">
        <f t="shared" ca="1" si="40"/>
        <v>0</v>
      </c>
    </row>
    <row r="221" spans="1:11" x14ac:dyDescent="0.4">
      <c r="A221" s="6">
        <v>216</v>
      </c>
      <c r="B221" s="6">
        <f t="shared" ca="1" si="31"/>
        <v>1.0633466075002647</v>
      </c>
      <c r="C221" s="6">
        <f t="shared" ca="1" si="33"/>
        <v>2114.902890396459</v>
      </c>
      <c r="D221" s="6">
        <f t="shared" ca="1" si="34"/>
        <v>2114.1498286820097</v>
      </c>
      <c r="E221" s="6">
        <f t="shared" ca="1" si="35"/>
        <v>2112.5548493331576</v>
      </c>
      <c r="F221" s="6">
        <f t="shared" ca="1" si="36"/>
        <v>99999999</v>
      </c>
      <c r="G221" s="6">
        <f t="shared" ca="1" si="37"/>
        <v>99999999</v>
      </c>
      <c r="H221" s="6">
        <f t="shared" ca="1" si="32"/>
        <v>2</v>
      </c>
      <c r="I221" s="6">
        <f t="shared" ca="1" si="38"/>
        <v>0.26035525934756665</v>
      </c>
      <c r="J221" s="6">
        <f t="shared" ca="1" si="39"/>
        <v>2115.1632456558068</v>
      </c>
      <c r="K221" s="6">
        <f t="shared" ca="1" si="40"/>
        <v>0</v>
      </c>
    </row>
    <row r="222" spans="1:11" x14ac:dyDescent="0.4">
      <c r="A222" s="6">
        <v>217</v>
      </c>
      <c r="B222" s="6">
        <f t="shared" ca="1" si="31"/>
        <v>2.5559774315926598</v>
      </c>
      <c r="C222" s="6">
        <f t="shared" ca="1" si="33"/>
        <v>2117.4588678280516</v>
      </c>
      <c r="D222" s="6">
        <f t="shared" ca="1" si="34"/>
        <v>2114.1498286820097</v>
      </c>
      <c r="E222" s="6">
        <f t="shared" ca="1" si="35"/>
        <v>2115.1632456558068</v>
      </c>
      <c r="F222" s="6">
        <f t="shared" ca="1" si="36"/>
        <v>99999999</v>
      </c>
      <c r="G222" s="6">
        <f t="shared" ca="1" si="37"/>
        <v>99999999</v>
      </c>
      <c r="H222" s="6">
        <f t="shared" ca="1" si="32"/>
        <v>1</v>
      </c>
      <c r="I222" s="6">
        <f t="shared" ca="1" si="38"/>
        <v>2.4400118651965954</v>
      </c>
      <c r="J222" s="6">
        <f t="shared" ca="1" si="39"/>
        <v>2119.8988796932481</v>
      </c>
      <c r="K222" s="6">
        <f t="shared" ca="1" si="40"/>
        <v>0</v>
      </c>
    </row>
    <row r="223" spans="1:11" x14ac:dyDescent="0.4">
      <c r="A223" s="6">
        <v>218</v>
      </c>
      <c r="B223" s="6">
        <f t="shared" ca="1" si="31"/>
        <v>1.6989911825107775</v>
      </c>
      <c r="C223" s="6">
        <f t="shared" ca="1" si="33"/>
        <v>2119.1578590105623</v>
      </c>
      <c r="D223" s="6">
        <f t="shared" ca="1" si="34"/>
        <v>2119.8988796932481</v>
      </c>
      <c r="E223" s="6">
        <f t="shared" ca="1" si="35"/>
        <v>2115.1632456558068</v>
      </c>
      <c r="F223" s="6">
        <f t="shared" ca="1" si="36"/>
        <v>99999999</v>
      </c>
      <c r="G223" s="6">
        <f t="shared" ca="1" si="37"/>
        <v>99999999</v>
      </c>
      <c r="H223" s="6">
        <f t="shared" ca="1" si="32"/>
        <v>2</v>
      </c>
      <c r="I223" s="6">
        <f t="shared" ca="1" si="38"/>
        <v>2.4479427399681817</v>
      </c>
      <c r="J223" s="6">
        <f t="shared" ca="1" si="39"/>
        <v>2121.6058017505306</v>
      </c>
      <c r="K223" s="6">
        <f t="shared" ca="1" si="40"/>
        <v>0</v>
      </c>
    </row>
    <row r="224" spans="1:11" x14ac:dyDescent="0.4">
      <c r="A224" s="6">
        <v>219</v>
      </c>
      <c r="B224" s="6">
        <f t="shared" ca="1" si="31"/>
        <v>3.8929120933961303</v>
      </c>
      <c r="C224" s="6">
        <f t="shared" ca="1" si="33"/>
        <v>2123.0507711039586</v>
      </c>
      <c r="D224" s="6">
        <f t="shared" ca="1" si="34"/>
        <v>2119.8988796932481</v>
      </c>
      <c r="E224" s="6">
        <f t="shared" ca="1" si="35"/>
        <v>2121.6058017505306</v>
      </c>
      <c r="F224" s="6">
        <f t="shared" ca="1" si="36"/>
        <v>99999999</v>
      </c>
      <c r="G224" s="6">
        <f t="shared" ca="1" si="37"/>
        <v>99999999</v>
      </c>
      <c r="H224" s="6">
        <f t="shared" ca="1" si="32"/>
        <v>1</v>
      </c>
      <c r="I224" s="6">
        <f t="shared" ca="1" si="38"/>
        <v>2.1101474296986464</v>
      </c>
      <c r="J224" s="6">
        <f t="shared" ca="1" si="39"/>
        <v>2125.1609185336574</v>
      </c>
      <c r="K224" s="6">
        <f t="shared" ca="1" si="40"/>
        <v>0</v>
      </c>
    </row>
    <row r="225" spans="1:11" x14ac:dyDescent="0.4">
      <c r="A225" s="6">
        <v>220</v>
      </c>
      <c r="B225" s="6">
        <f t="shared" ca="1" si="31"/>
        <v>5.2923482356384852</v>
      </c>
      <c r="C225" s="6">
        <f t="shared" ca="1" si="33"/>
        <v>2128.3431193395973</v>
      </c>
      <c r="D225" s="6">
        <f t="shared" ca="1" si="34"/>
        <v>2125.1609185336574</v>
      </c>
      <c r="E225" s="6">
        <f t="shared" ca="1" si="35"/>
        <v>2121.6058017505306</v>
      </c>
      <c r="F225" s="6">
        <f t="shared" ca="1" si="36"/>
        <v>99999999</v>
      </c>
      <c r="G225" s="6">
        <f t="shared" ca="1" si="37"/>
        <v>99999999</v>
      </c>
      <c r="H225" s="6">
        <f t="shared" ca="1" si="32"/>
        <v>2</v>
      </c>
      <c r="I225" s="6">
        <f t="shared" ca="1" si="38"/>
        <v>1.4071041738638659</v>
      </c>
      <c r="J225" s="6">
        <f t="shared" ca="1" si="39"/>
        <v>2129.7502235134612</v>
      </c>
      <c r="K225" s="6">
        <f t="shared" ca="1" si="40"/>
        <v>0</v>
      </c>
    </row>
    <row r="226" spans="1:11" x14ac:dyDescent="0.4">
      <c r="A226" s="6">
        <v>221</v>
      </c>
      <c r="B226" s="6">
        <f t="shared" ca="1" si="31"/>
        <v>10.373129747927528</v>
      </c>
      <c r="C226" s="6">
        <f t="shared" ca="1" si="33"/>
        <v>2138.7162490875248</v>
      </c>
      <c r="D226" s="6">
        <f t="shared" ca="1" si="34"/>
        <v>2125.1609185336574</v>
      </c>
      <c r="E226" s="6">
        <f t="shared" ca="1" si="35"/>
        <v>2129.7502235134612</v>
      </c>
      <c r="F226" s="6">
        <f t="shared" ca="1" si="36"/>
        <v>99999999</v>
      </c>
      <c r="G226" s="6">
        <f t="shared" ca="1" si="37"/>
        <v>99999999</v>
      </c>
      <c r="H226" s="6">
        <f t="shared" ca="1" si="32"/>
        <v>1</v>
      </c>
      <c r="I226" s="6">
        <f t="shared" ca="1" si="38"/>
        <v>6.3914253435340838</v>
      </c>
      <c r="J226" s="6">
        <f t="shared" ca="1" si="39"/>
        <v>2145.107674431059</v>
      </c>
      <c r="K226" s="6">
        <f t="shared" ca="1" si="40"/>
        <v>0</v>
      </c>
    </row>
    <row r="227" spans="1:11" x14ac:dyDescent="0.4">
      <c r="A227" s="6">
        <v>222</v>
      </c>
      <c r="B227" s="6">
        <f t="shared" ca="1" si="31"/>
        <v>4.8649524488738898</v>
      </c>
      <c r="C227" s="6">
        <f t="shared" ca="1" si="33"/>
        <v>2143.5812015363986</v>
      </c>
      <c r="D227" s="6">
        <f t="shared" ca="1" si="34"/>
        <v>2145.107674431059</v>
      </c>
      <c r="E227" s="6">
        <f t="shared" ca="1" si="35"/>
        <v>2129.7502235134612</v>
      </c>
      <c r="F227" s="6">
        <f t="shared" ca="1" si="36"/>
        <v>99999999</v>
      </c>
      <c r="G227" s="6">
        <f t="shared" ca="1" si="37"/>
        <v>99999999</v>
      </c>
      <c r="H227" s="6">
        <f t="shared" ca="1" si="32"/>
        <v>2</v>
      </c>
      <c r="I227" s="6">
        <f t="shared" ca="1" si="38"/>
        <v>0.97176385316043445</v>
      </c>
      <c r="J227" s="6">
        <f t="shared" ca="1" si="39"/>
        <v>2144.5529653895592</v>
      </c>
      <c r="K227" s="6">
        <f t="shared" ca="1" si="40"/>
        <v>0</v>
      </c>
    </row>
    <row r="228" spans="1:11" x14ac:dyDescent="0.4">
      <c r="A228" s="6">
        <v>223</v>
      </c>
      <c r="B228" s="6">
        <f t="shared" ca="1" si="31"/>
        <v>3.8028482718675143</v>
      </c>
      <c r="C228" s="6">
        <f t="shared" ca="1" si="33"/>
        <v>2147.3840498082659</v>
      </c>
      <c r="D228" s="6">
        <f t="shared" ca="1" si="34"/>
        <v>2145.107674431059</v>
      </c>
      <c r="E228" s="6">
        <f t="shared" ca="1" si="35"/>
        <v>2144.5529653895592</v>
      </c>
      <c r="F228" s="6">
        <f t="shared" ca="1" si="36"/>
        <v>99999999</v>
      </c>
      <c r="G228" s="6">
        <f t="shared" ca="1" si="37"/>
        <v>99999999</v>
      </c>
      <c r="H228" s="6">
        <f t="shared" ca="1" si="32"/>
        <v>2</v>
      </c>
      <c r="I228" s="6">
        <f t="shared" ca="1" si="38"/>
        <v>2.04490106048855</v>
      </c>
      <c r="J228" s="6">
        <f t="shared" ca="1" si="39"/>
        <v>2149.4289508687543</v>
      </c>
      <c r="K228" s="6">
        <f t="shared" ca="1" si="40"/>
        <v>0</v>
      </c>
    </row>
    <row r="229" spans="1:11" x14ac:dyDescent="0.4">
      <c r="A229" s="6">
        <v>224</v>
      </c>
      <c r="B229" s="6">
        <f t="shared" ca="1" si="31"/>
        <v>4.2041359492856101</v>
      </c>
      <c r="C229" s="6">
        <f t="shared" ca="1" si="33"/>
        <v>2151.5881857575514</v>
      </c>
      <c r="D229" s="6">
        <f t="shared" ca="1" si="34"/>
        <v>2145.107674431059</v>
      </c>
      <c r="E229" s="6">
        <f t="shared" ca="1" si="35"/>
        <v>2149.4289508687543</v>
      </c>
      <c r="F229" s="6">
        <f t="shared" ca="1" si="36"/>
        <v>99999999</v>
      </c>
      <c r="G229" s="6">
        <f t="shared" ca="1" si="37"/>
        <v>99999999</v>
      </c>
      <c r="H229" s="6">
        <f t="shared" ca="1" si="32"/>
        <v>1</v>
      </c>
      <c r="I229" s="6">
        <f t="shared" ca="1" si="38"/>
        <v>5.4061475242336252</v>
      </c>
      <c r="J229" s="6">
        <f t="shared" ca="1" si="39"/>
        <v>2156.9943332817852</v>
      </c>
      <c r="K229" s="6">
        <f t="shared" ca="1" si="40"/>
        <v>0</v>
      </c>
    </row>
    <row r="230" spans="1:11" x14ac:dyDescent="0.4">
      <c r="A230" s="6">
        <v>225</v>
      </c>
      <c r="B230" s="6">
        <f t="shared" ca="1" si="31"/>
        <v>14.935765921319636</v>
      </c>
      <c r="C230" s="6">
        <f t="shared" ca="1" si="33"/>
        <v>2166.5239516788711</v>
      </c>
      <c r="D230" s="6">
        <f t="shared" ca="1" si="34"/>
        <v>2156.9943332817852</v>
      </c>
      <c r="E230" s="6">
        <f t="shared" ca="1" si="35"/>
        <v>2149.4289508687543</v>
      </c>
      <c r="F230" s="6">
        <f t="shared" ca="1" si="36"/>
        <v>99999999</v>
      </c>
      <c r="G230" s="6">
        <f t="shared" ca="1" si="37"/>
        <v>99999999</v>
      </c>
      <c r="H230" s="6">
        <f t="shared" ca="1" si="32"/>
        <v>2</v>
      </c>
      <c r="I230" s="6">
        <f t="shared" ca="1" si="38"/>
        <v>5.0384668457731845</v>
      </c>
      <c r="J230" s="6">
        <f t="shared" ca="1" si="39"/>
        <v>2171.5624185246443</v>
      </c>
      <c r="K230" s="6">
        <f t="shared" ca="1" si="40"/>
        <v>0</v>
      </c>
    </row>
    <row r="231" spans="1:11" x14ac:dyDescent="0.4">
      <c r="A231" s="6">
        <v>226</v>
      </c>
      <c r="B231" s="6">
        <f t="shared" ca="1" si="31"/>
        <v>3.9300541162857865</v>
      </c>
      <c r="C231" s="6">
        <f t="shared" ca="1" si="33"/>
        <v>2170.4540057951567</v>
      </c>
      <c r="D231" s="6">
        <f t="shared" ca="1" si="34"/>
        <v>2156.9943332817852</v>
      </c>
      <c r="E231" s="6">
        <f t="shared" ca="1" si="35"/>
        <v>2171.5624185246443</v>
      </c>
      <c r="F231" s="6">
        <f t="shared" ca="1" si="36"/>
        <v>99999999</v>
      </c>
      <c r="G231" s="6">
        <f t="shared" ca="1" si="37"/>
        <v>99999999</v>
      </c>
      <c r="H231" s="6">
        <f t="shared" ca="1" si="32"/>
        <v>1</v>
      </c>
      <c r="I231" s="6">
        <f t="shared" ca="1" si="38"/>
        <v>29.774042687942625</v>
      </c>
      <c r="J231" s="6">
        <f t="shared" ca="1" si="39"/>
        <v>2200.2280484830994</v>
      </c>
      <c r="K231" s="6">
        <f t="shared" ca="1" si="40"/>
        <v>0</v>
      </c>
    </row>
    <row r="232" spans="1:11" x14ac:dyDescent="0.4">
      <c r="A232" s="6">
        <v>227</v>
      </c>
      <c r="B232" s="6">
        <f t="shared" ca="1" si="31"/>
        <v>9.7976997429919948</v>
      </c>
      <c r="C232" s="6">
        <f t="shared" ca="1" si="33"/>
        <v>2180.2517055381486</v>
      </c>
      <c r="D232" s="6">
        <f t="shared" ca="1" si="34"/>
        <v>2200.2280484830994</v>
      </c>
      <c r="E232" s="6">
        <f t="shared" ca="1" si="35"/>
        <v>2171.5624185246443</v>
      </c>
      <c r="F232" s="6">
        <f t="shared" ca="1" si="36"/>
        <v>99999999</v>
      </c>
      <c r="G232" s="6">
        <f t="shared" ca="1" si="37"/>
        <v>99999999</v>
      </c>
      <c r="H232" s="6">
        <f t="shared" ca="1" si="32"/>
        <v>2</v>
      </c>
      <c r="I232" s="6">
        <f t="shared" ca="1" si="38"/>
        <v>9.2294069930881957</v>
      </c>
      <c r="J232" s="6">
        <f t="shared" ca="1" si="39"/>
        <v>2189.4811125312367</v>
      </c>
      <c r="K232" s="6">
        <f t="shared" ca="1" si="40"/>
        <v>0</v>
      </c>
    </row>
    <row r="233" spans="1:11" x14ac:dyDescent="0.4">
      <c r="A233" s="6">
        <v>228</v>
      </c>
      <c r="B233" s="6">
        <f t="shared" ca="1" si="31"/>
        <v>12.450560037922582</v>
      </c>
      <c r="C233" s="6">
        <f t="shared" ca="1" si="33"/>
        <v>2192.7022655760711</v>
      </c>
      <c r="D233" s="6">
        <f t="shared" ca="1" si="34"/>
        <v>2200.2280484830994</v>
      </c>
      <c r="E233" s="6">
        <f t="shared" ca="1" si="35"/>
        <v>2189.4811125312367</v>
      </c>
      <c r="F233" s="6">
        <f t="shared" ca="1" si="36"/>
        <v>99999999</v>
      </c>
      <c r="G233" s="6">
        <f t="shared" ca="1" si="37"/>
        <v>99999999</v>
      </c>
      <c r="H233" s="6">
        <f t="shared" ca="1" si="32"/>
        <v>2</v>
      </c>
      <c r="I233" s="6">
        <f t="shared" ca="1" si="38"/>
        <v>6.4364423898885175</v>
      </c>
      <c r="J233" s="6">
        <f t="shared" ca="1" si="39"/>
        <v>2199.1387079659598</v>
      </c>
      <c r="K233" s="6">
        <f t="shared" ca="1" si="40"/>
        <v>0</v>
      </c>
    </row>
    <row r="234" spans="1:11" x14ac:dyDescent="0.4">
      <c r="A234" s="6">
        <v>229</v>
      </c>
      <c r="B234" s="6">
        <f t="shared" ca="1" si="31"/>
        <v>4.175880688057517</v>
      </c>
      <c r="C234" s="6">
        <f t="shared" ca="1" si="33"/>
        <v>2196.8781462641286</v>
      </c>
      <c r="D234" s="6">
        <f t="shared" ca="1" si="34"/>
        <v>2200.2280484830994</v>
      </c>
      <c r="E234" s="6">
        <f t="shared" ca="1" si="35"/>
        <v>2199.1387079659598</v>
      </c>
      <c r="F234" s="6">
        <f t="shared" ca="1" si="36"/>
        <v>99999999</v>
      </c>
      <c r="G234" s="6">
        <f t="shared" ca="1" si="37"/>
        <v>99999999</v>
      </c>
      <c r="H234" s="6">
        <f t="shared" ca="1" si="32"/>
        <v>2</v>
      </c>
      <c r="I234" s="6">
        <f t="shared" ca="1" si="38"/>
        <v>3.4970530579844192</v>
      </c>
      <c r="J234" s="6">
        <f t="shared" ca="1" si="39"/>
        <v>2202.6357610239443</v>
      </c>
      <c r="K234" s="6">
        <f t="shared" ca="1" si="40"/>
        <v>2.2605617018311932</v>
      </c>
    </row>
    <row r="235" spans="1:11" x14ac:dyDescent="0.4">
      <c r="A235" s="6">
        <v>230</v>
      </c>
      <c r="B235" s="6">
        <f t="shared" ca="1" si="31"/>
        <v>15.9726654824794</v>
      </c>
      <c r="C235" s="6">
        <f t="shared" ca="1" si="33"/>
        <v>2212.8508117466081</v>
      </c>
      <c r="D235" s="6">
        <f t="shared" ca="1" si="34"/>
        <v>2200.2280484830994</v>
      </c>
      <c r="E235" s="6">
        <f t="shared" ca="1" si="35"/>
        <v>2202.6357610239443</v>
      </c>
      <c r="F235" s="6">
        <f t="shared" ca="1" si="36"/>
        <v>99999999</v>
      </c>
      <c r="G235" s="6">
        <f t="shared" ca="1" si="37"/>
        <v>99999999</v>
      </c>
      <c r="H235" s="6">
        <f t="shared" ca="1" si="32"/>
        <v>1</v>
      </c>
      <c r="I235" s="6">
        <f t="shared" ca="1" si="38"/>
        <v>2.3530430644985643</v>
      </c>
      <c r="J235" s="6">
        <f t="shared" ca="1" si="39"/>
        <v>2215.2038548111068</v>
      </c>
      <c r="K235" s="6">
        <f t="shared" ca="1" si="40"/>
        <v>0</v>
      </c>
    </row>
    <row r="236" spans="1:11" x14ac:dyDescent="0.4">
      <c r="A236" s="6">
        <v>231</v>
      </c>
      <c r="B236" s="6">
        <f t="shared" ca="1" si="31"/>
        <v>2.4311294145002336</v>
      </c>
      <c r="C236" s="6">
        <f t="shared" ca="1" si="33"/>
        <v>2215.2819411611085</v>
      </c>
      <c r="D236" s="6">
        <f t="shared" ca="1" si="34"/>
        <v>2215.2038548111068</v>
      </c>
      <c r="E236" s="6">
        <f t="shared" ca="1" si="35"/>
        <v>2202.6357610239443</v>
      </c>
      <c r="F236" s="6">
        <f t="shared" ca="1" si="36"/>
        <v>99999999</v>
      </c>
      <c r="G236" s="6">
        <f t="shared" ca="1" si="37"/>
        <v>99999999</v>
      </c>
      <c r="H236" s="6">
        <f t="shared" ca="1" si="32"/>
        <v>2</v>
      </c>
      <c r="I236" s="6">
        <f t="shared" ca="1" si="38"/>
        <v>1.0804878076665498</v>
      </c>
      <c r="J236" s="6">
        <f t="shared" ca="1" si="39"/>
        <v>2216.362428968775</v>
      </c>
      <c r="K236" s="6">
        <f t="shared" ca="1" si="40"/>
        <v>0</v>
      </c>
    </row>
    <row r="237" spans="1:11" x14ac:dyDescent="0.4">
      <c r="A237" s="6">
        <v>232</v>
      </c>
      <c r="B237" s="6">
        <f t="shared" ca="1" si="31"/>
        <v>1.584473104977326</v>
      </c>
      <c r="C237" s="6">
        <f t="shared" ca="1" si="33"/>
        <v>2216.8664142660859</v>
      </c>
      <c r="D237" s="6">
        <f t="shared" ca="1" si="34"/>
        <v>2215.2038548111068</v>
      </c>
      <c r="E237" s="6">
        <f t="shared" ca="1" si="35"/>
        <v>2216.362428968775</v>
      </c>
      <c r="F237" s="6">
        <f t="shared" ca="1" si="36"/>
        <v>99999999</v>
      </c>
      <c r="G237" s="6">
        <f t="shared" ca="1" si="37"/>
        <v>99999999</v>
      </c>
      <c r="H237" s="6">
        <f t="shared" ca="1" si="32"/>
        <v>1</v>
      </c>
      <c r="I237" s="6">
        <f t="shared" ca="1" si="38"/>
        <v>3.4316802160328059</v>
      </c>
      <c r="J237" s="6">
        <f t="shared" ca="1" si="39"/>
        <v>2220.2980944821188</v>
      </c>
      <c r="K237" s="6">
        <f t="shared" ca="1" si="40"/>
        <v>0</v>
      </c>
    </row>
    <row r="238" spans="1:11" x14ac:dyDescent="0.4">
      <c r="A238" s="6">
        <v>233</v>
      </c>
      <c r="B238" s="6">
        <f t="shared" ca="1" si="31"/>
        <v>49.537548198769592</v>
      </c>
      <c r="C238" s="6">
        <f t="shared" ca="1" si="33"/>
        <v>2266.4039624648553</v>
      </c>
      <c r="D238" s="6">
        <f t="shared" ca="1" si="34"/>
        <v>2220.2980944821188</v>
      </c>
      <c r="E238" s="6">
        <f t="shared" ca="1" si="35"/>
        <v>2216.362428968775</v>
      </c>
      <c r="F238" s="6">
        <f t="shared" ca="1" si="36"/>
        <v>99999999</v>
      </c>
      <c r="G238" s="6">
        <f t="shared" ca="1" si="37"/>
        <v>99999999</v>
      </c>
      <c r="H238" s="6">
        <f t="shared" ca="1" si="32"/>
        <v>2</v>
      </c>
      <c r="I238" s="6">
        <f t="shared" ca="1" si="38"/>
        <v>2.255613069443831</v>
      </c>
      <c r="J238" s="6">
        <f t="shared" ca="1" si="39"/>
        <v>2268.6595755342992</v>
      </c>
      <c r="K238" s="6">
        <f t="shared" ca="1" si="40"/>
        <v>0</v>
      </c>
    </row>
    <row r="239" spans="1:11" x14ac:dyDescent="0.4">
      <c r="A239" s="6">
        <v>234</v>
      </c>
      <c r="B239" s="6">
        <f t="shared" ca="1" si="31"/>
        <v>20.272437092467612</v>
      </c>
      <c r="C239" s="6">
        <f t="shared" ca="1" si="33"/>
        <v>2286.6763995573228</v>
      </c>
      <c r="D239" s="6">
        <f t="shared" ca="1" si="34"/>
        <v>2220.2980944821188</v>
      </c>
      <c r="E239" s="6">
        <f t="shared" ca="1" si="35"/>
        <v>2268.6595755342992</v>
      </c>
      <c r="F239" s="6">
        <f t="shared" ca="1" si="36"/>
        <v>99999999</v>
      </c>
      <c r="G239" s="6">
        <f t="shared" ca="1" si="37"/>
        <v>99999999</v>
      </c>
      <c r="H239" s="6">
        <f t="shared" ca="1" si="32"/>
        <v>1</v>
      </c>
      <c r="I239" s="6">
        <f t="shared" ca="1" si="38"/>
        <v>7.5010710021583886</v>
      </c>
      <c r="J239" s="6">
        <f t="shared" ca="1" si="39"/>
        <v>2294.1774705594812</v>
      </c>
      <c r="K239" s="6">
        <f t="shared" ca="1" si="40"/>
        <v>0</v>
      </c>
    </row>
    <row r="240" spans="1:11" x14ac:dyDescent="0.4">
      <c r="A240" s="6">
        <v>235</v>
      </c>
      <c r="B240" s="6">
        <f t="shared" ca="1" si="31"/>
        <v>6.9803275699273648</v>
      </c>
      <c r="C240" s="6">
        <f t="shared" ca="1" si="33"/>
        <v>2293.6567271272502</v>
      </c>
      <c r="D240" s="6">
        <f t="shared" ca="1" si="34"/>
        <v>2294.1774705594812</v>
      </c>
      <c r="E240" s="6">
        <f t="shared" ca="1" si="35"/>
        <v>2268.6595755342992</v>
      </c>
      <c r="F240" s="6">
        <f t="shared" ca="1" si="36"/>
        <v>99999999</v>
      </c>
      <c r="G240" s="6">
        <f t="shared" ca="1" si="37"/>
        <v>99999999</v>
      </c>
      <c r="H240" s="6">
        <f t="shared" ca="1" si="32"/>
        <v>2</v>
      </c>
      <c r="I240" s="6">
        <f t="shared" ca="1" si="38"/>
        <v>9.899912193367868</v>
      </c>
      <c r="J240" s="6">
        <f t="shared" ca="1" si="39"/>
        <v>2303.5566393206182</v>
      </c>
      <c r="K240" s="6">
        <f t="shared" ca="1" si="40"/>
        <v>0</v>
      </c>
    </row>
    <row r="241" spans="1:11" x14ac:dyDescent="0.4">
      <c r="A241" s="6">
        <v>236</v>
      </c>
      <c r="B241" s="6">
        <f t="shared" ca="1" si="31"/>
        <v>7.3395610351128457</v>
      </c>
      <c r="C241" s="6">
        <f t="shared" ca="1" si="33"/>
        <v>2300.9962881623628</v>
      </c>
      <c r="D241" s="6">
        <f t="shared" ca="1" si="34"/>
        <v>2294.1774705594812</v>
      </c>
      <c r="E241" s="6">
        <f t="shared" ca="1" si="35"/>
        <v>2303.5566393206182</v>
      </c>
      <c r="F241" s="6">
        <f t="shared" ca="1" si="36"/>
        <v>99999999</v>
      </c>
      <c r="G241" s="6">
        <f t="shared" ca="1" si="37"/>
        <v>99999999</v>
      </c>
      <c r="H241" s="6">
        <f t="shared" ca="1" si="32"/>
        <v>1</v>
      </c>
      <c r="I241" s="6">
        <f t="shared" ca="1" si="38"/>
        <v>3.1550141073255062</v>
      </c>
      <c r="J241" s="6">
        <f t="shared" ca="1" si="39"/>
        <v>2304.1513022696881</v>
      </c>
      <c r="K241" s="6">
        <f t="shared" ca="1" si="40"/>
        <v>0</v>
      </c>
    </row>
    <row r="242" spans="1:11" x14ac:dyDescent="0.4">
      <c r="A242" s="6">
        <v>237</v>
      </c>
      <c r="B242" s="6">
        <f t="shared" ca="1" si="31"/>
        <v>1.5037210121109701</v>
      </c>
      <c r="C242" s="6">
        <f t="shared" ca="1" si="33"/>
        <v>2302.5000091744737</v>
      </c>
      <c r="D242" s="6">
        <f t="shared" ca="1" si="34"/>
        <v>2304.1513022696881</v>
      </c>
      <c r="E242" s="6">
        <f t="shared" ca="1" si="35"/>
        <v>2303.5566393206182</v>
      </c>
      <c r="F242" s="6">
        <f t="shared" ca="1" si="36"/>
        <v>99999999</v>
      </c>
      <c r="G242" s="6">
        <f t="shared" ca="1" si="37"/>
        <v>99999999</v>
      </c>
      <c r="H242" s="6">
        <f t="shared" ca="1" si="32"/>
        <v>2</v>
      </c>
      <c r="I242" s="6">
        <f t="shared" ca="1" si="38"/>
        <v>1.2680981619413196</v>
      </c>
      <c r="J242" s="6">
        <f t="shared" ca="1" si="39"/>
        <v>2304.8247374825596</v>
      </c>
      <c r="K242" s="6">
        <f t="shared" ca="1" si="40"/>
        <v>1.0566301461444709</v>
      </c>
    </row>
    <row r="243" spans="1:11" x14ac:dyDescent="0.4">
      <c r="A243" s="6">
        <v>238</v>
      </c>
      <c r="B243" s="6">
        <f t="shared" ca="1" si="31"/>
        <v>5.323307054083112</v>
      </c>
      <c r="C243" s="6">
        <f t="shared" ca="1" si="33"/>
        <v>2307.8233162285569</v>
      </c>
      <c r="D243" s="6">
        <f t="shared" ca="1" si="34"/>
        <v>2304.1513022696881</v>
      </c>
      <c r="E243" s="6">
        <f t="shared" ca="1" si="35"/>
        <v>2304.8247374825596</v>
      </c>
      <c r="F243" s="6">
        <f t="shared" ca="1" si="36"/>
        <v>99999999</v>
      </c>
      <c r="G243" s="6">
        <f t="shared" ca="1" si="37"/>
        <v>99999999</v>
      </c>
      <c r="H243" s="6">
        <f t="shared" ca="1" si="32"/>
        <v>1</v>
      </c>
      <c r="I243" s="6">
        <f t="shared" ca="1" si="38"/>
        <v>4.5666934858650805</v>
      </c>
      <c r="J243" s="6">
        <f t="shared" ca="1" si="39"/>
        <v>2312.3900097144219</v>
      </c>
      <c r="K243" s="6">
        <f t="shared" ca="1" si="40"/>
        <v>0</v>
      </c>
    </row>
    <row r="244" spans="1:11" x14ac:dyDescent="0.4">
      <c r="A244" s="6">
        <v>239</v>
      </c>
      <c r="B244" s="6">
        <f t="shared" ca="1" si="31"/>
        <v>1.317277976500556</v>
      </c>
      <c r="C244" s="6">
        <f t="shared" ca="1" si="33"/>
        <v>2309.1405942050574</v>
      </c>
      <c r="D244" s="6">
        <f t="shared" ca="1" si="34"/>
        <v>2312.3900097144219</v>
      </c>
      <c r="E244" s="6">
        <f t="shared" ca="1" si="35"/>
        <v>2304.8247374825596</v>
      </c>
      <c r="F244" s="6">
        <f t="shared" ca="1" si="36"/>
        <v>99999999</v>
      </c>
      <c r="G244" s="6">
        <f t="shared" ca="1" si="37"/>
        <v>99999999</v>
      </c>
      <c r="H244" s="6">
        <f t="shared" ca="1" si="32"/>
        <v>2</v>
      </c>
      <c r="I244" s="6">
        <f t="shared" ca="1" si="38"/>
        <v>4.9333687331581961</v>
      </c>
      <c r="J244" s="6">
        <f t="shared" ca="1" si="39"/>
        <v>2314.0739629382156</v>
      </c>
      <c r="K244" s="6">
        <f t="shared" ca="1" si="40"/>
        <v>0</v>
      </c>
    </row>
    <row r="245" spans="1:11" x14ac:dyDescent="0.4">
      <c r="A245" s="6">
        <v>240</v>
      </c>
      <c r="B245" s="6">
        <f t="shared" ca="1" si="31"/>
        <v>10.617963109337925</v>
      </c>
      <c r="C245" s="6">
        <f t="shared" ca="1" si="33"/>
        <v>2319.7585573143951</v>
      </c>
      <c r="D245" s="6">
        <f t="shared" ca="1" si="34"/>
        <v>2312.3900097144219</v>
      </c>
      <c r="E245" s="6">
        <f t="shared" ca="1" si="35"/>
        <v>2314.0739629382156</v>
      </c>
      <c r="F245" s="6">
        <f t="shared" ca="1" si="36"/>
        <v>99999999</v>
      </c>
      <c r="G245" s="6">
        <f t="shared" ca="1" si="37"/>
        <v>99999999</v>
      </c>
      <c r="H245" s="6">
        <f t="shared" ca="1" si="32"/>
        <v>1</v>
      </c>
      <c r="I245" s="6">
        <f t="shared" ca="1" si="38"/>
        <v>4.8004664451139583</v>
      </c>
      <c r="J245" s="6">
        <f t="shared" ca="1" si="39"/>
        <v>2324.5590237595093</v>
      </c>
      <c r="K245" s="6">
        <f t="shared" ca="1" si="40"/>
        <v>0</v>
      </c>
    </row>
    <row r="246" spans="1:11" x14ac:dyDescent="0.4">
      <c r="A246" s="6">
        <v>241</v>
      </c>
      <c r="B246" s="6">
        <f t="shared" ca="1" si="31"/>
        <v>3.3196537006766365</v>
      </c>
      <c r="C246" s="6">
        <f t="shared" ca="1" si="33"/>
        <v>2323.0782110150717</v>
      </c>
      <c r="D246" s="6">
        <f t="shared" ca="1" si="34"/>
        <v>2324.5590237595093</v>
      </c>
      <c r="E246" s="6">
        <f t="shared" ca="1" si="35"/>
        <v>2314.0739629382156</v>
      </c>
      <c r="F246" s="6">
        <f t="shared" ca="1" si="36"/>
        <v>99999999</v>
      </c>
      <c r="G246" s="6">
        <f t="shared" ca="1" si="37"/>
        <v>99999999</v>
      </c>
      <c r="H246" s="6">
        <f t="shared" ca="1" si="32"/>
        <v>2</v>
      </c>
      <c r="I246" s="6">
        <f t="shared" ca="1" si="38"/>
        <v>0.49935932959339246</v>
      </c>
      <c r="J246" s="6">
        <f t="shared" ca="1" si="39"/>
        <v>2323.5775703446652</v>
      </c>
      <c r="K246" s="6">
        <f t="shared" ca="1" si="40"/>
        <v>0</v>
      </c>
    </row>
    <row r="247" spans="1:11" x14ac:dyDescent="0.4">
      <c r="A247" s="6">
        <v>242</v>
      </c>
      <c r="B247" s="6">
        <f t="shared" ca="1" si="31"/>
        <v>7.0324714939933006</v>
      </c>
      <c r="C247" s="6">
        <f t="shared" ca="1" si="33"/>
        <v>2330.1106825090651</v>
      </c>
      <c r="D247" s="6">
        <f t="shared" ca="1" si="34"/>
        <v>2324.5590237595093</v>
      </c>
      <c r="E247" s="6">
        <f t="shared" ca="1" si="35"/>
        <v>2323.5775703446652</v>
      </c>
      <c r="F247" s="6">
        <f t="shared" ca="1" si="36"/>
        <v>99999999</v>
      </c>
      <c r="G247" s="6">
        <f t="shared" ca="1" si="37"/>
        <v>99999999</v>
      </c>
      <c r="H247" s="6">
        <f t="shared" ca="1" si="32"/>
        <v>2</v>
      </c>
      <c r="I247" s="6">
        <f t="shared" ca="1" si="38"/>
        <v>12.529648276765517</v>
      </c>
      <c r="J247" s="6">
        <f t="shared" ca="1" si="39"/>
        <v>2342.6403307858304</v>
      </c>
      <c r="K247" s="6">
        <f t="shared" ca="1" si="40"/>
        <v>0</v>
      </c>
    </row>
    <row r="248" spans="1:11" x14ac:dyDescent="0.4">
      <c r="A248" s="6">
        <v>243</v>
      </c>
      <c r="B248" s="6">
        <f t="shared" ca="1" si="31"/>
        <v>22.397324758838177</v>
      </c>
      <c r="C248" s="6">
        <f t="shared" ca="1" si="33"/>
        <v>2352.5080072679034</v>
      </c>
      <c r="D248" s="6">
        <f t="shared" ca="1" si="34"/>
        <v>2324.5590237595093</v>
      </c>
      <c r="E248" s="6">
        <f t="shared" ca="1" si="35"/>
        <v>2342.6403307858304</v>
      </c>
      <c r="F248" s="6">
        <f t="shared" ca="1" si="36"/>
        <v>99999999</v>
      </c>
      <c r="G248" s="6">
        <f t="shared" ca="1" si="37"/>
        <v>99999999</v>
      </c>
      <c r="H248" s="6">
        <f t="shared" ca="1" si="32"/>
        <v>1</v>
      </c>
      <c r="I248" s="6">
        <f t="shared" ca="1" si="38"/>
        <v>4.6178107698662005</v>
      </c>
      <c r="J248" s="6">
        <f t="shared" ca="1" si="39"/>
        <v>2357.1258180377695</v>
      </c>
      <c r="K248" s="6">
        <f t="shared" ca="1" si="40"/>
        <v>0</v>
      </c>
    </row>
    <row r="249" spans="1:11" x14ac:dyDescent="0.4">
      <c r="A249" s="6">
        <v>244</v>
      </c>
      <c r="B249" s="6">
        <f t="shared" ca="1" si="31"/>
        <v>6.5538616502030997</v>
      </c>
      <c r="C249" s="6">
        <f t="shared" ca="1" si="33"/>
        <v>2359.0618689181065</v>
      </c>
      <c r="D249" s="6">
        <f t="shared" ca="1" si="34"/>
        <v>2357.1258180377695</v>
      </c>
      <c r="E249" s="6">
        <f t="shared" ca="1" si="35"/>
        <v>2342.6403307858304</v>
      </c>
      <c r="F249" s="6">
        <f t="shared" ca="1" si="36"/>
        <v>99999999</v>
      </c>
      <c r="G249" s="6">
        <f t="shared" ca="1" si="37"/>
        <v>99999999</v>
      </c>
      <c r="H249" s="6">
        <f t="shared" ca="1" si="32"/>
        <v>2</v>
      </c>
      <c r="I249" s="6">
        <f t="shared" ca="1" si="38"/>
        <v>1.4922647956894639</v>
      </c>
      <c r="J249" s="6">
        <f t="shared" ca="1" si="39"/>
        <v>2360.5541337137961</v>
      </c>
      <c r="K249" s="6">
        <f t="shared" ca="1" si="40"/>
        <v>0</v>
      </c>
    </row>
    <row r="250" spans="1:11" x14ac:dyDescent="0.4">
      <c r="A250" s="6">
        <v>245</v>
      </c>
      <c r="B250" s="6">
        <f t="shared" ca="1" si="31"/>
        <v>3.9056044350236858</v>
      </c>
      <c r="C250" s="6">
        <f t="shared" ca="1" si="33"/>
        <v>2362.9674733531301</v>
      </c>
      <c r="D250" s="6">
        <f t="shared" ca="1" si="34"/>
        <v>2357.1258180377695</v>
      </c>
      <c r="E250" s="6">
        <f t="shared" ca="1" si="35"/>
        <v>2360.5541337137961</v>
      </c>
      <c r="F250" s="6">
        <f t="shared" ca="1" si="36"/>
        <v>99999999</v>
      </c>
      <c r="G250" s="6">
        <f t="shared" ca="1" si="37"/>
        <v>99999999</v>
      </c>
      <c r="H250" s="6">
        <f t="shared" ca="1" si="32"/>
        <v>1</v>
      </c>
      <c r="I250" s="6">
        <f t="shared" ca="1" si="38"/>
        <v>3.4087862209755784</v>
      </c>
      <c r="J250" s="6">
        <f t="shared" ca="1" si="39"/>
        <v>2366.3762595741059</v>
      </c>
      <c r="K250" s="6">
        <f t="shared" ca="1" si="40"/>
        <v>0</v>
      </c>
    </row>
    <row r="251" spans="1:11" x14ac:dyDescent="0.4">
      <c r="A251" s="6">
        <v>246</v>
      </c>
      <c r="B251" s="6">
        <f t="shared" ca="1" si="31"/>
        <v>2.199737804990133</v>
      </c>
      <c r="C251" s="6">
        <f t="shared" ca="1" si="33"/>
        <v>2365.1672111581202</v>
      </c>
      <c r="D251" s="6">
        <f t="shared" ca="1" si="34"/>
        <v>2366.3762595741059</v>
      </c>
      <c r="E251" s="6">
        <f t="shared" ca="1" si="35"/>
        <v>2360.5541337137961</v>
      </c>
      <c r="F251" s="6">
        <f t="shared" ca="1" si="36"/>
        <v>99999999</v>
      </c>
      <c r="G251" s="6">
        <f t="shared" ca="1" si="37"/>
        <v>99999999</v>
      </c>
      <c r="H251" s="6">
        <f t="shared" ca="1" si="32"/>
        <v>2</v>
      </c>
      <c r="I251" s="6">
        <f t="shared" ca="1" si="38"/>
        <v>6.862276816423897</v>
      </c>
      <c r="J251" s="6">
        <f t="shared" ca="1" si="39"/>
        <v>2372.0294879745438</v>
      </c>
      <c r="K251" s="6">
        <f t="shared" ca="1" si="40"/>
        <v>0</v>
      </c>
    </row>
    <row r="252" spans="1:11" x14ac:dyDescent="0.4">
      <c r="A252" s="6">
        <v>247</v>
      </c>
      <c r="B252" s="6">
        <f t="shared" ca="1" si="31"/>
        <v>2.8213717237373048</v>
      </c>
      <c r="C252" s="6">
        <f t="shared" ca="1" si="33"/>
        <v>2367.9885828818574</v>
      </c>
      <c r="D252" s="6">
        <f t="shared" ca="1" si="34"/>
        <v>2366.3762595741059</v>
      </c>
      <c r="E252" s="6">
        <f t="shared" ca="1" si="35"/>
        <v>2372.0294879745438</v>
      </c>
      <c r="F252" s="6">
        <f t="shared" ca="1" si="36"/>
        <v>99999999</v>
      </c>
      <c r="G252" s="6">
        <f t="shared" ca="1" si="37"/>
        <v>99999999</v>
      </c>
      <c r="H252" s="6">
        <f t="shared" ca="1" si="32"/>
        <v>1</v>
      </c>
      <c r="I252" s="6">
        <f t="shared" ca="1" si="38"/>
        <v>14.150058096194716</v>
      </c>
      <c r="J252" s="6">
        <f t="shared" ca="1" si="39"/>
        <v>2382.1386409780521</v>
      </c>
      <c r="K252" s="6">
        <f t="shared" ca="1" si="40"/>
        <v>0</v>
      </c>
    </row>
    <row r="253" spans="1:11" x14ac:dyDescent="0.4">
      <c r="A253" s="6">
        <v>248</v>
      </c>
      <c r="B253" s="6">
        <f t="shared" ca="1" si="31"/>
        <v>14.834104808054009</v>
      </c>
      <c r="C253" s="6">
        <f t="shared" ca="1" si="33"/>
        <v>2382.8226876899116</v>
      </c>
      <c r="D253" s="6">
        <f t="shared" ca="1" si="34"/>
        <v>2382.1386409780521</v>
      </c>
      <c r="E253" s="6">
        <f t="shared" ca="1" si="35"/>
        <v>2372.0294879745438</v>
      </c>
      <c r="F253" s="6">
        <f t="shared" ca="1" si="36"/>
        <v>99999999</v>
      </c>
      <c r="G253" s="6">
        <f t="shared" ca="1" si="37"/>
        <v>99999999</v>
      </c>
      <c r="H253" s="6">
        <f t="shared" ca="1" si="32"/>
        <v>2</v>
      </c>
      <c r="I253" s="6">
        <f t="shared" ca="1" si="38"/>
        <v>1.089057405929474</v>
      </c>
      <c r="J253" s="6">
        <f t="shared" ca="1" si="39"/>
        <v>2383.9117450958411</v>
      </c>
      <c r="K253" s="6">
        <f t="shared" ca="1" si="40"/>
        <v>0</v>
      </c>
    </row>
    <row r="254" spans="1:11" x14ac:dyDescent="0.4">
      <c r="A254" s="6">
        <v>249</v>
      </c>
      <c r="B254" s="6">
        <f t="shared" ca="1" si="31"/>
        <v>25.383461896475019</v>
      </c>
      <c r="C254" s="6">
        <f t="shared" ca="1" si="33"/>
        <v>2408.2061495863868</v>
      </c>
      <c r="D254" s="6">
        <f t="shared" ca="1" si="34"/>
        <v>2382.1386409780521</v>
      </c>
      <c r="E254" s="6">
        <f t="shared" ca="1" si="35"/>
        <v>2383.9117450958411</v>
      </c>
      <c r="F254" s="6">
        <f t="shared" ca="1" si="36"/>
        <v>99999999</v>
      </c>
      <c r="G254" s="6">
        <f t="shared" ca="1" si="37"/>
        <v>99999999</v>
      </c>
      <c r="H254" s="6">
        <f t="shared" ca="1" si="32"/>
        <v>1</v>
      </c>
      <c r="I254" s="6">
        <f t="shared" ca="1" si="38"/>
        <v>2.6267104813581783</v>
      </c>
      <c r="J254" s="6">
        <f t="shared" ca="1" si="39"/>
        <v>2410.8328600677451</v>
      </c>
      <c r="K254" s="6">
        <f t="shared" ca="1" si="40"/>
        <v>0</v>
      </c>
    </row>
    <row r="255" spans="1:11" x14ac:dyDescent="0.4">
      <c r="A255" s="6">
        <v>250</v>
      </c>
      <c r="B255" s="6">
        <f t="shared" ca="1" si="31"/>
        <v>9.7274568025096659</v>
      </c>
      <c r="C255" s="6">
        <f t="shared" ca="1" si="33"/>
        <v>2417.9336063888964</v>
      </c>
      <c r="D255" s="6">
        <f t="shared" ca="1" si="34"/>
        <v>2410.8328600677451</v>
      </c>
      <c r="E255" s="6">
        <f t="shared" ca="1" si="35"/>
        <v>2383.9117450958411</v>
      </c>
      <c r="F255" s="6">
        <f t="shared" ca="1" si="36"/>
        <v>99999999</v>
      </c>
      <c r="G255" s="6">
        <f t="shared" ca="1" si="37"/>
        <v>99999999</v>
      </c>
      <c r="H255" s="6">
        <f t="shared" ca="1" si="32"/>
        <v>2</v>
      </c>
      <c r="I255" s="6">
        <f t="shared" ca="1" si="38"/>
        <v>22.457062744857033</v>
      </c>
      <c r="J255" s="6">
        <f t="shared" ca="1" si="39"/>
        <v>2440.3906691337534</v>
      </c>
      <c r="K255" s="6">
        <f t="shared" ca="1" si="40"/>
        <v>0</v>
      </c>
    </row>
    <row r="256" spans="1:11" x14ac:dyDescent="0.4">
      <c r="A256" s="6">
        <v>251</v>
      </c>
      <c r="B256" s="6">
        <f t="shared" ca="1" si="31"/>
        <v>3.2330856618482744</v>
      </c>
      <c r="C256" s="6">
        <f t="shared" ca="1" si="33"/>
        <v>2421.1666920507446</v>
      </c>
      <c r="D256" s="6">
        <f t="shared" ca="1" si="34"/>
        <v>2410.8328600677451</v>
      </c>
      <c r="E256" s="6">
        <f t="shared" ca="1" si="35"/>
        <v>2440.3906691337534</v>
      </c>
      <c r="F256" s="6">
        <f t="shared" ca="1" si="36"/>
        <v>99999999</v>
      </c>
      <c r="G256" s="6">
        <f t="shared" ca="1" si="37"/>
        <v>99999999</v>
      </c>
      <c r="H256" s="6">
        <f t="shared" ca="1" si="32"/>
        <v>1</v>
      </c>
      <c r="I256" s="6">
        <f t="shared" ca="1" si="38"/>
        <v>1.9753634449284219</v>
      </c>
      <c r="J256" s="6">
        <f t="shared" ca="1" si="39"/>
        <v>2423.142055495673</v>
      </c>
      <c r="K256" s="6">
        <f t="shared" ca="1" si="40"/>
        <v>0</v>
      </c>
    </row>
    <row r="257" spans="1:11" x14ac:dyDescent="0.4">
      <c r="A257" s="6">
        <v>252</v>
      </c>
      <c r="B257" s="6">
        <f t="shared" ca="1" si="31"/>
        <v>2.4184452443098907</v>
      </c>
      <c r="C257" s="6">
        <f t="shared" ca="1" si="33"/>
        <v>2423.5851372950547</v>
      </c>
      <c r="D257" s="6">
        <f t="shared" ca="1" si="34"/>
        <v>2423.142055495673</v>
      </c>
      <c r="E257" s="6">
        <f t="shared" ca="1" si="35"/>
        <v>2440.3906691337534</v>
      </c>
      <c r="F257" s="6">
        <f t="shared" ca="1" si="36"/>
        <v>99999999</v>
      </c>
      <c r="G257" s="6">
        <f t="shared" ca="1" si="37"/>
        <v>99999999</v>
      </c>
      <c r="H257" s="6">
        <f t="shared" ca="1" si="32"/>
        <v>1</v>
      </c>
      <c r="I257" s="6">
        <f t="shared" ca="1" si="38"/>
        <v>13.854179660477101</v>
      </c>
      <c r="J257" s="6">
        <f t="shared" ca="1" si="39"/>
        <v>2437.4393169555319</v>
      </c>
      <c r="K257" s="6">
        <f t="shared" ca="1" si="40"/>
        <v>0</v>
      </c>
    </row>
    <row r="258" spans="1:11" x14ac:dyDescent="0.4">
      <c r="A258" s="6">
        <v>253</v>
      </c>
      <c r="B258" s="6">
        <f t="shared" ca="1" si="31"/>
        <v>6.8060576163500155</v>
      </c>
      <c r="C258" s="6">
        <f t="shared" ca="1" si="33"/>
        <v>2430.3911949114045</v>
      </c>
      <c r="D258" s="6">
        <f t="shared" ca="1" si="34"/>
        <v>2437.4393169555319</v>
      </c>
      <c r="E258" s="6">
        <f t="shared" ca="1" si="35"/>
        <v>2440.3906691337534</v>
      </c>
      <c r="F258" s="6">
        <f t="shared" ca="1" si="36"/>
        <v>99999999</v>
      </c>
      <c r="G258" s="6">
        <f t="shared" ca="1" si="37"/>
        <v>99999999</v>
      </c>
      <c r="H258" s="6">
        <f t="shared" ca="1" si="32"/>
        <v>1</v>
      </c>
      <c r="I258" s="6">
        <f t="shared" ca="1" si="38"/>
        <v>8.1446812074268635</v>
      </c>
      <c r="J258" s="6">
        <f t="shared" ca="1" si="39"/>
        <v>2445.5839981629588</v>
      </c>
      <c r="K258" s="6">
        <f t="shared" ca="1" si="40"/>
        <v>7.0481220441274672</v>
      </c>
    </row>
    <row r="259" spans="1:11" x14ac:dyDescent="0.4">
      <c r="A259" s="6">
        <v>254</v>
      </c>
      <c r="B259" s="6">
        <f t="shared" ca="1" si="31"/>
        <v>1.8248425804245278</v>
      </c>
      <c r="C259" s="6">
        <f t="shared" ca="1" si="33"/>
        <v>2432.216037491829</v>
      </c>
      <c r="D259" s="6">
        <f t="shared" ca="1" si="34"/>
        <v>2445.5839981629588</v>
      </c>
      <c r="E259" s="6">
        <f t="shared" ca="1" si="35"/>
        <v>2440.3906691337534</v>
      </c>
      <c r="F259" s="6">
        <f t="shared" ca="1" si="36"/>
        <v>99999999</v>
      </c>
      <c r="G259" s="6">
        <f t="shared" ca="1" si="37"/>
        <v>99999999</v>
      </c>
      <c r="H259" s="6">
        <f t="shared" ca="1" si="32"/>
        <v>2</v>
      </c>
      <c r="I259" s="6">
        <f t="shared" ca="1" si="38"/>
        <v>1.9163939047425571</v>
      </c>
      <c r="J259" s="6">
        <f t="shared" ca="1" si="39"/>
        <v>2442.3070630384959</v>
      </c>
      <c r="K259" s="6">
        <f t="shared" ca="1" si="40"/>
        <v>8.1746316419244067</v>
      </c>
    </row>
    <row r="260" spans="1:11" x14ac:dyDescent="0.4">
      <c r="A260" s="6">
        <v>255</v>
      </c>
      <c r="B260" s="6">
        <f t="shared" ca="1" si="31"/>
        <v>0.93158751941328366</v>
      </c>
      <c r="C260" s="6">
        <f t="shared" ca="1" si="33"/>
        <v>2433.1476250112423</v>
      </c>
      <c r="D260" s="6">
        <f t="shared" ca="1" si="34"/>
        <v>2445.5839981629588</v>
      </c>
      <c r="E260" s="6">
        <f t="shared" ca="1" si="35"/>
        <v>2442.3070630384959</v>
      </c>
      <c r="F260" s="6">
        <f t="shared" ca="1" si="36"/>
        <v>99999999</v>
      </c>
      <c r="G260" s="6">
        <f t="shared" ca="1" si="37"/>
        <v>99999999</v>
      </c>
      <c r="H260" s="6">
        <f t="shared" ca="1" si="32"/>
        <v>2</v>
      </c>
      <c r="I260" s="6">
        <f t="shared" ca="1" si="38"/>
        <v>19.56263614861447</v>
      </c>
      <c r="J260" s="6">
        <f t="shared" ca="1" si="39"/>
        <v>2461.8696991871102</v>
      </c>
      <c r="K260" s="6">
        <f t="shared" ca="1" si="40"/>
        <v>9.1594380272536</v>
      </c>
    </row>
    <row r="261" spans="1:11" x14ac:dyDescent="0.4">
      <c r="A261" s="6">
        <v>256</v>
      </c>
      <c r="B261" s="6">
        <f t="shared" ca="1" si="31"/>
        <v>2.3331355937961229</v>
      </c>
      <c r="C261" s="6">
        <f t="shared" ca="1" si="33"/>
        <v>2435.4807606050385</v>
      </c>
      <c r="D261" s="6">
        <f t="shared" ca="1" si="34"/>
        <v>2445.5839981629588</v>
      </c>
      <c r="E261" s="6">
        <f t="shared" ca="1" si="35"/>
        <v>2461.8696991871102</v>
      </c>
      <c r="F261" s="6">
        <f t="shared" ca="1" si="36"/>
        <v>99999999</v>
      </c>
      <c r="G261" s="6">
        <f t="shared" ca="1" si="37"/>
        <v>99999999</v>
      </c>
      <c r="H261" s="6">
        <f t="shared" ca="1" si="32"/>
        <v>1</v>
      </c>
      <c r="I261" s="6">
        <f t="shared" ca="1" si="38"/>
        <v>2.7521554994405655</v>
      </c>
      <c r="J261" s="6">
        <f t="shared" ca="1" si="39"/>
        <v>2448.3361536623993</v>
      </c>
      <c r="K261" s="6">
        <f t="shared" ca="1" si="40"/>
        <v>10.103237557920238</v>
      </c>
    </row>
    <row r="262" spans="1:11" x14ac:dyDescent="0.4">
      <c r="A262" s="6">
        <v>257</v>
      </c>
      <c r="B262" s="6">
        <f t="shared" ca="1" si="31"/>
        <v>14.274120177054808</v>
      </c>
      <c r="C262" s="6">
        <f t="shared" ca="1" si="33"/>
        <v>2449.7548807820936</v>
      </c>
      <c r="D262" s="6">
        <f t="shared" ca="1" si="34"/>
        <v>2448.3361536623993</v>
      </c>
      <c r="E262" s="6">
        <f t="shared" ca="1" si="35"/>
        <v>2461.8696991871102</v>
      </c>
      <c r="F262" s="6">
        <f t="shared" ca="1" si="36"/>
        <v>99999999</v>
      </c>
      <c r="G262" s="6">
        <f t="shared" ca="1" si="37"/>
        <v>99999999</v>
      </c>
      <c r="H262" s="6">
        <f t="shared" ca="1" si="32"/>
        <v>1</v>
      </c>
      <c r="I262" s="6">
        <f t="shared" ca="1" si="38"/>
        <v>4.9300276128502301</v>
      </c>
      <c r="J262" s="6">
        <f t="shared" ca="1" si="39"/>
        <v>2454.6849083949437</v>
      </c>
      <c r="K262" s="6">
        <f t="shared" ca="1" si="40"/>
        <v>0</v>
      </c>
    </row>
    <row r="263" spans="1:11" x14ac:dyDescent="0.4">
      <c r="A263" s="6">
        <v>258</v>
      </c>
      <c r="B263" s="6">
        <f t="shared" ref="B263:B305" ca="1" si="41">-$B$2*LN(RAND())</f>
        <v>6.175530908866059</v>
      </c>
      <c r="C263" s="6">
        <f t="shared" ca="1" si="33"/>
        <v>2455.9304116909598</v>
      </c>
      <c r="D263" s="6">
        <f t="shared" ca="1" si="34"/>
        <v>2454.6849083949437</v>
      </c>
      <c r="E263" s="6">
        <f t="shared" ca="1" si="35"/>
        <v>2461.8696991871102</v>
      </c>
      <c r="F263" s="6">
        <f t="shared" ca="1" si="36"/>
        <v>99999999</v>
      </c>
      <c r="G263" s="6">
        <f t="shared" ca="1" si="37"/>
        <v>99999999</v>
      </c>
      <c r="H263" s="6">
        <f t="shared" ref="H263:H305" ca="1" si="42">IF(D263=MIN(D263:G263),1,IF(E263=MIN(D263:G263),2,IF(F263=MIN(D263:G263),3,4)))</f>
        <v>1</v>
      </c>
      <c r="I263" s="6">
        <f t="shared" ca="1" si="38"/>
        <v>0.84110905970062433</v>
      </c>
      <c r="J263" s="6">
        <f t="shared" ca="1" si="39"/>
        <v>2456.7715207506603</v>
      </c>
      <c r="K263" s="6">
        <f t="shared" ca="1" si="40"/>
        <v>0</v>
      </c>
    </row>
    <row r="264" spans="1:11" x14ac:dyDescent="0.4">
      <c r="A264" s="6">
        <v>259</v>
      </c>
      <c r="B264" s="6">
        <f t="shared" ca="1" si="41"/>
        <v>13.66507822730641</v>
      </c>
      <c r="C264" s="6">
        <f t="shared" ref="C264:C305" ca="1" si="43">C263+B264</f>
        <v>2469.5954899182661</v>
      </c>
      <c r="D264" s="6">
        <f t="shared" ref="D264:D305" ca="1" si="44">IF(H263=1,J263,D263)</f>
        <v>2456.7715207506603</v>
      </c>
      <c r="E264" s="6">
        <f t="shared" ref="E264:E305" ca="1" si="45">IF(H263=2,J263,E263)</f>
        <v>2461.8696991871102</v>
      </c>
      <c r="F264" s="6">
        <f t="shared" ref="F264:F305" ca="1" si="46">IF(H263=3,J263,F263)</f>
        <v>99999999</v>
      </c>
      <c r="G264" s="6">
        <f t="shared" ref="G264:G305" ca="1" si="47">IF(H263=4,J263,G263)</f>
        <v>99999999</v>
      </c>
      <c r="H264" s="6">
        <f t="shared" ca="1" si="42"/>
        <v>1</v>
      </c>
      <c r="I264" s="6">
        <f t="shared" ref="I264:I305" ca="1" si="48">-$D$2*LN(RAND())</f>
        <v>7.7004575408275366</v>
      </c>
      <c r="J264" s="6">
        <f t="shared" ref="J264:J305" ca="1" si="49">I264+MAX(C264,IF(H264=1,D264,IF(H264=2,E264,IF(H264=3,F264,G264))))</f>
        <v>2477.2959474590939</v>
      </c>
      <c r="K264" s="6">
        <f t="shared" ref="K264:K305" ca="1" si="50">J264-I264-C264</f>
        <v>0</v>
      </c>
    </row>
    <row r="265" spans="1:11" x14ac:dyDescent="0.4">
      <c r="A265" s="6">
        <v>260</v>
      </c>
      <c r="B265" s="6">
        <f t="shared" ca="1" si="41"/>
        <v>14.773430124794007</v>
      </c>
      <c r="C265" s="6">
        <f t="shared" ca="1" si="43"/>
        <v>2484.3689200430604</v>
      </c>
      <c r="D265" s="6">
        <f t="shared" ca="1" si="44"/>
        <v>2477.2959474590939</v>
      </c>
      <c r="E265" s="6">
        <f t="shared" ca="1" si="45"/>
        <v>2461.8696991871102</v>
      </c>
      <c r="F265" s="6">
        <f t="shared" ca="1" si="46"/>
        <v>99999999</v>
      </c>
      <c r="G265" s="6">
        <f t="shared" ca="1" si="47"/>
        <v>99999999</v>
      </c>
      <c r="H265" s="6">
        <f t="shared" ca="1" si="42"/>
        <v>2</v>
      </c>
      <c r="I265" s="6">
        <f t="shared" ca="1" si="48"/>
        <v>2.0406234910905132</v>
      </c>
      <c r="J265" s="6">
        <f t="shared" ca="1" si="49"/>
        <v>2486.409543534151</v>
      </c>
      <c r="K265" s="6">
        <f t="shared" ca="1" si="50"/>
        <v>0</v>
      </c>
    </row>
    <row r="266" spans="1:11" x14ac:dyDescent="0.4">
      <c r="A266" s="6">
        <v>261</v>
      </c>
      <c r="B266" s="6">
        <f t="shared" ca="1" si="41"/>
        <v>21.005702798881565</v>
      </c>
      <c r="C266" s="6">
        <f t="shared" ca="1" si="43"/>
        <v>2505.3746228419418</v>
      </c>
      <c r="D266" s="6">
        <f t="shared" ca="1" si="44"/>
        <v>2477.2959474590939</v>
      </c>
      <c r="E266" s="6">
        <f t="shared" ca="1" si="45"/>
        <v>2486.409543534151</v>
      </c>
      <c r="F266" s="6">
        <f t="shared" ca="1" si="46"/>
        <v>99999999</v>
      </c>
      <c r="G266" s="6">
        <f t="shared" ca="1" si="47"/>
        <v>99999999</v>
      </c>
      <c r="H266" s="6">
        <f t="shared" ca="1" si="42"/>
        <v>1</v>
      </c>
      <c r="I266" s="6">
        <f t="shared" ca="1" si="48"/>
        <v>6.0637962582214904</v>
      </c>
      <c r="J266" s="6">
        <f t="shared" ca="1" si="49"/>
        <v>2511.4384191001632</v>
      </c>
      <c r="K266" s="6">
        <f t="shared" ca="1" si="50"/>
        <v>0</v>
      </c>
    </row>
    <row r="267" spans="1:11" x14ac:dyDescent="0.4">
      <c r="A267" s="6">
        <v>262</v>
      </c>
      <c r="B267" s="6">
        <f t="shared" ca="1" si="41"/>
        <v>6.6326167018595106</v>
      </c>
      <c r="C267" s="6">
        <f t="shared" ca="1" si="43"/>
        <v>2512.0072395438015</v>
      </c>
      <c r="D267" s="6">
        <f t="shared" ca="1" si="44"/>
        <v>2511.4384191001632</v>
      </c>
      <c r="E267" s="6">
        <f t="shared" ca="1" si="45"/>
        <v>2486.409543534151</v>
      </c>
      <c r="F267" s="6">
        <f t="shared" ca="1" si="46"/>
        <v>99999999</v>
      </c>
      <c r="G267" s="6">
        <f t="shared" ca="1" si="47"/>
        <v>99999999</v>
      </c>
      <c r="H267" s="6">
        <f t="shared" ca="1" si="42"/>
        <v>2</v>
      </c>
      <c r="I267" s="6">
        <f t="shared" ca="1" si="48"/>
        <v>6.8029275401853928</v>
      </c>
      <c r="J267" s="6">
        <f t="shared" ca="1" si="49"/>
        <v>2518.8101670839869</v>
      </c>
      <c r="K267" s="6">
        <f t="shared" ca="1" si="50"/>
        <v>0</v>
      </c>
    </row>
    <row r="268" spans="1:11" x14ac:dyDescent="0.4">
      <c r="A268" s="6">
        <v>263</v>
      </c>
      <c r="B268" s="6">
        <f t="shared" ca="1" si="41"/>
        <v>25.328568588229157</v>
      </c>
      <c r="C268" s="6">
        <f t="shared" ca="1" si="43"/>
        <v>2537.3358081320307</v>
      </c>
      <c r="D268" s="6">
        <f t="shared" ca="1" si="44"/>
        <v>2511.4384191001632</v>
      </c>
      <c r="E268" s="6">
        <f t="shared" ca="1" si="45"/>
        <v>2518.8101670839869</v>
      </c>
      <c r="F268" s="6">
        <f t="shared" ca="1" si="46"/>
        <v>99999999</v>
      </c>
      <c r="G268" s="6">
        <f t="shared" ca="1" si="47"/>
        <v>99999999</v>
      </c>
      <c r="H268" s="6">
        <f t="shared" ca="1" si="42"/>
        <v>1</v>
      </c>
      <c r="I268" s="6">
        <f t="shared" ca="1" si="48"/>
        <v>12.061507358383379</v>
      </c>
      <c r="J268" s="6">
        <f t="shared" ca="1" si="49"/>
        <v>2549.3973154904143</v>
      </c>
      <c r="K268" s="6">
        <f t="shared" ca="1" si="50"/>
        <v>0</v>
      </c>
    </row>
    <row r="269" spans="1:11" x14ac:dyDescent="0.4">
      <c r="A269" s="6">
        <v>264</v>
      </c>
      <c r="B269" s="6">
        <f t="shared" ca="1" si="41"/>
        <v>10.455423314991055</v>
      </c>
      <c r="C269" s="6">
        <f t="shared" ca="1" si="43"/>
        <v>2547.7912314470218</v>
      </c>
      <c r="D269" s="6">
        <f t="shared" ca="1" si="44"/>
        <v>2549.3973154904143</v>
      </c>
      <c r="E269" s="6">
        <f t="shared" ca="1" si="45"/>
        <v>2518.8101670839869</v>
      </c>
      <c r="F269" s="6">
        <f t="shared" ca="1" si="46"/>
        <v>99999999</v>
      </c>
      <c r="G269" s="6">
        <f t="shared" ca="1" si="47"/>
        <v>99999999</v>
      </c>
      <c r="H269" s="6">
        <f t="shared" ca="1" si="42"/>
        <v>2</v>
      </c>
      <c r="I269" s="6">
        <f t="shared" ca="1" si="48"/>
        <v>4.0611481945969867</v>
      </c>
      <c r="J269" s="6">
        <f t="shared" ca="1" si="49"/>
        <v>2551.8523796416189</v>
      </c>
      <c r="K269" s="6">
        <f t="shared" ca="1" si="50"/>
        <v>0</v>
      </c>
    </row>
    <row r="270" spans="1:11" x14ac:dyDescent="0.4">
      <c r="A270" s="6">
        <v>265</v>
      </c>
      <c r="B270" s="6">
        <f t="shared" ca="1" si="41"/>
        <v>2.1429069861483043</v>
      </c>
      <c r="C270" s="6">
        <f t="shared" ca="1" si="43"/>
        <v>2549.9341384331701</v>
      </c>
      <c r="D270" s="6">
        <f t="shared" ca="1" si="44"/>
        <v>2549.3973154904143</v>
      </c>
      <c r="E270" s="6">
        <f t="shared" ca="1" si="45"/>
        <v>2551.8523796416189</v>
      </c>
      <c r="F270" s="6">
        <f t="shared" ca="1" si="46"/>
        <v>99999999</v>
      </c>
      <c r="G270" s="6">
        <f t="shared" ca="1" si="47"/>
        <v>99999999</v>
      </c>
      <c r="H270" s="6">
        <f t="shared" ca="1" si="42"/>
        <v>1</v>
      </c>
      <c r="I270" s="6">
        <f t="shared" ca="1" si="48"/>
        <v>4.6695208752790807</v>
      </c>
      <c r="J270" s="6">
        <f t="shared" ca="1" si="49"/>
        <v>2554.6036593084491</v>
      </c>
      <c r="K270" s="6">
        <f t="shared" ca="1" si="50"/>
        <v>0</v>
      </c>
    </row>
    <row r="271" spans="1:11" x14ac:dyDescent="0.4">
      <c r="A271" s="6">
        <v>266</v>
      </c>
      <c r="B271" s="6">
        <f t="shared" ca="1" si="41"/>
        <v>4.3440316039799969</v>
      </c>
      <c r="C271" s="6">
        <f t="shared" ca="1" si="43"/>
        <v>2554.2781700371502</v>
      </c>
      <c r="D271" s="6">
        <f t="shared" ca="1" si="44"/>
        <v>2554.6036593084491</v>
      </c>
      <c r="E271" s="6">
        <f t="shared" ca="1" si="45"/>
        <v>2551.8523796416189</v>
      </c>
      <c r="F271" s="6">
        <f t="shared" ca="1" si="46"/>
        <v>99999999</v>
      </c>
      <c r="G271" s="6">
        <f t="shared" ca="1" si="47"/>
        <v>99999999</v>
      </c>
      <c r="H271" s="6">
        <f t="shared" ca="1" si="42"/>
        <v>2</v>
      </c>
      <c r="I271" s="6">
        <f t="shared" ca="1" si="48"/>
        <v>10.233598363698979</v>
      </c>
      <c r="J271" s="6">
        <f t="shared" ca="1" si="49"/>
        <v>2564.5117684008492</v>
      </c>
      <c r="K271" s="6">
        <f t="shared" ca="1" si="50"/>
        <v>0</v>
      </c>
    </row>
    <row r="272" spans="1:11" x14ac:dyDescent="0.4">
      <c r="A272" s="6">
        <v>267</v>
      </c>
      <c r="B272" s="6">
        <f t="shared" ca="1" si="41"/>
        <v>3.2251363026947559</v>
      </c>
      <c r="C272" s="6">
        <f t="shared" ca="1" si="43"/>
        <v>2557.503306339845</v>
      </c>
      <c r="D272" s="6">
        <f t="shared" ca="1" si="44"/>
        <v>2554.6036593084491</v>
      </c>
      <c r="E272" s="6">
        <f t="shared" ca="1" si="45"/>
        <v>2564.5117684008492</v>
      </c>
      <c r="F272" s="6">
        <f t="shared" ca="1" si="46"/>
        <v>99999999</v>
      </c>
      <c r="G272" s="6">
        <f t="shared" ca="1" si="47"/>
        <v>99999999</v>
      </c>
      <c r="H272" s="6">
        <f t="shared" ca="1" si="42"/>
        <v>1</v>
      </c>
      <c r="I272" s="6">
        <f t="shared" ca="1" si="48"/>
        <v>6.3929604620775091</v>
      </c>
      <c r="J272" s="6">
        <f t="shared" ca="1" si="49"/>
        <v>2563.8962668019226</v>
      </c>
      <c r="K272" s="6">
        <f t="shared" ca="1" si="50"/>
        <v>0</v>
      </c>
    </row>
    <row r="273" spans="1:11" x14ac:dyDescent="0.4">
      <c r="A273" s="6">
        <v>268</v>
      </c>
      <c r="B273" s="6">
        <f t="shared" ca="1" si="41"/>
        <v>3.6834143065557869</v>
      </c>
      <c r="C273" s="6">
        <f t="shared" ca="1" si="43"/>
        <v>2561.1867206464008</v>
      </c>
      <c r="D273" s="6">
        <f t="shared" ca="1" si="44"/>
        <v>2563.8962668019226</v>
      </c>
      <c r="E273" s="6">
        <f t="shared" ca="1" si="45"/>
        <v>2564.5117684008492</v>
      </c>
      <c r="F273" s="6">
        <f t="shared" ca="1" si="46"/>
        <v>99999999</v>
      </c>
      <c r="G273" s="6">
        <f t="shared" ca="1" si="47"/>
        <v>99999999</v>
      </c>
      <c r="H273" s="6">
        <f t="shared" ca="1" si="42"/>
        <v>1</v>
      </c>
      <c r="I273" s="6">
        <f t="shared" ca="1" si="48"/>
        <v>1.8502725943840477</v>
      </c>
      <c r="J273" s="6">
        <f t="shared" ca="1" si="49"/>
        <v>2565.7465393963066</v>
      </c>
      <c r="K273" s="6">
        <f t="shared" ca="1" si="50"/>
        <v>2.7095461555218208</v>
      </c>
    </row>
    <row r="274" spans="1:11" x14ac:dyDescent="0.4">
      <c r="A274" s="6">
        <v>269</v>
      </c>
      <c r="B274" s="6">
        <f t="shared" ca="1" si="41"/>
        <v>11.047767098463728</v>
      </c>
      <c r="C274" s="6">
        <f t="shared" ca="1" si="43"/>
        <v>2572.2344877448645</v>
      </c>
      <c r="D274" s="6">
        <f t="shared" ca="1" si="44"/>
        <v>2565.7465393963066</v>
      </c>
      <c r="E274" s="6">
        <f t="shared" ca="1" si="45"/>
        <v>2564.5117684008492</v>
      </c>
      <c r="F274" s="6">
        <f t="shared" ca="1" si="46"/>
        <v>99999999</v>
      </c>
      <c r="G274" s="6">
        <f t="shared" ca="1" si="47"/>
        <v>99999999</v>
      </c>
      <c r="H274" s="6">
        <f t="shared" ca="1" si="42"/>
        <v>2</v>
      </c>
      <c r="I274" s="6">
        <f t="shared" ca="1" si="48"/>
        <v>2.7802850734137641</v>
      </c>
      <c r="J274" s="6">
        <f t="shared" ca="1" si="49"/>
        <v>2575.0147728182783</v>
      </c>
      <c r="K274" s="6">
        <f t="shared" ca="1" si="50"/>
        <v>0</v>
      </c>
    </row>
    <row r="275" spans="1:11" x14ac:dyDescent="0.4">
      <c r="A275" s="6">
        <v>270</v>
      </c>
      <c r="B275" s="6">
        <f t="shared" ca="1" si="41"/>
        <v>13.24162353808287</v>
      </c>
      <c r="C275" s="6">
        <f t="shared" ca="1" si="43"/>
        <v>2585.4761112829474</v>
      </c>
      <c r="D275" s="6">
        <f t="shared" ca="1" si="44"/>
        <v>2565.7465393963066</v>
      </c>
      <c r="E275" s="6">
        <f t="shared" ca="1" si="45"/>
        <v>2575.0147728182783</v>
      </c>
      <c r="F275" s="6">
        <f t="shared" ca="1" si="46"/>
        <v>99999999</v>
      </c>
      <c r="G275" s="6">
        <f t="shared" ca="1" si="47"/>
        <v>99999999</v>
      </c>
      <c r="H275" s="6">
        <f t="shared" ca="1" si="42"/>
        <v>1</v>
      </c>
      <c r="I275" s="6">
        <f t="shared" ca="1" si="48"/>
        <v>8.9330845365233138</v>
      </c>
      <c r="J275" s="6">
        <f t="shared" ca="1" si="49"/>
        <v>2594.4091958194708</v>
      </c>
      <c r="K275" s="6">
        <f t="shared" ca="1" si="50"/>
        <v>0</v>
      </c>
    </row>
    <row r="276" spans="1:11" x14ac:dyDescent="0.4">
      <c r="A276" s="6">
        <v>271</v>
      </c>
      <c r="B276" s="6">
        <f t="shared" ca="1" si="41"/>
        <v>9.9471724785683264</v>
      </c>
      <c r="C276" s="6">
        <f t="shared" ca="1" si="43"/>
        <v>2595.4232837615159</v>
      </c>
      <c r="D276" s="6">
        <f t="shared" ca="1" si="44"/>
        <v>2594.4091958194708</v>
      </c>
      <c r="E276" s="6">
        <f t="shared" ca="1" si="45"/>
        <v>2575.0147728182783</v>
      </c>
      <c r="F276" s="6">
        <f t="shared" ca="1" si="46"/>
        <v>99999999</v>
      </c>
      <c r="G276" s="6">
        <f t="shared" ca="1" si="47"/>
        <v>99999999</v>
      </c>
      <c r="H276" s="6">
        <f t="shared" ca="1" si="42"/>
        <v>2</v>
      </c>
      <c r="I276" s="6">
        <f t="shared" ca="1" si="48"/>
        <v>13.62546790856821</v>
      </c>
      <c r="J276" s="6">
        <f t="shared" ca="1" si="49"/>
        <v>2609.0487516700841</v>
      </c>
      <c r="K276" s="6">
        <f t="shared" ca="1" si="50"/>
        <v>0</v>
      </c>
    </row>
    <row r="277" spans="1:11" x14ac:dyDescent="0.4">
      <c r="A277" s="6">
        <v>272</v>
      </c>
      <c r="B277" s="6">
        <f t="shared" ca="1" si="41"/>
        <v>55.279804353846906</v>
      </c>
      <c r="C277" s="6">
        <f t="shared" ca="1" si="43"/>
        <v>2650.7030881153628</v>
      </c>
      <c r="D277" s="6">
        <f t="shared" ca="1" si="44"/>
        <v>2594.4091958194708</v>
      </c>
      <c r="E277" s="6">
        <f t="shared" ca="1" si="45"/>
        <v>2609.0487516700841</v>
      </c>
      <c r="F277" s="6">
        <f t="shared" ca="1" si="46"/>
        <v>99999999</v>
      </c>
      <c r="G277" s="6">
        <f t="shared" ca="1" si="47"/>
        <v>99999999</v>
      </c>
      <c r="H277" s="6">
        <f t="shared" ca="1" si="42"/>
        <v>1</v>
      </c>
      <c r="I277" s="6">
        <f t="shared" ca="1" si="48"/>
        <v>2.9490692897162769</v>
      </c>
      <c r="J277" s="6">
        <f t="shared" ca="1" si="49"/>
        <v>2653.6521574050789</v>
      </c>
      <c r="K277" s="6">
        <f t="shared" ca="1" si="50"/>
        <v>0</v>
      </c>
    </row>
    <row r="278" spans="1:11" x14ac:dyDescent="0.4">
      <c r="A278" s="6">
        <v>273</v>
      </c>
      <c r="B278" s="6">
        <f t="shared" ca="1" si="41"/>
        <v>2.3761479027878245</v>
      </c>
      <c r="C278" s="6">
        <f t="shared" ca="1" si="43"/>
        <v>2653.0792360181508</v>
      </c>
      <c r="D278" s="6">
        <f t="shared" ca="1" si="44"/>
        <v>2653.6521574050789</v>
      </c>
      <c r="E278" s="6">
        <f t="shared" ca="1" si="45"/>
        <v>2609.0487516700841</v>
      </c>
      <c r="F278" s="6">
        <f t="shared" ca="1" si="46"/>
        <v>99999999</v>
      </c>
      <c r="G278" s="6">
        <f t="shared" ca="1" si="47"/>
        <v>99999999</v>
      </c>
      <c r="H278" s="6">
        <f t="shared" ca="1" si="42"/>
        <v>2</v>
      </c>
      <c r="I278" s="6">
        <f t="shared" ca="1" si="48"/>
        <v>7.0156644988772774</v>
      </c>
      <c r="J278" s="6">
        <f t="shared" ca="1" si="49"/>
        <v>2660.0949005170282</v>
      </c>
      <c r="K278" s="6">
        <f t="shared" ca="1" si="50"/>
        <v>0</v>
      </c>
    </row>
    <row r="279" spans="1:11" x14ac:dyDescent="0.4">
      <c r="A279" s="6">
        <v>274</v>
      </c>
      <c r="B279" s="6">
        <f t="shared" ca="1" si="41"/>
        <v>1.736405337235353</v>
      </c>
      <c r="C279" s="6">
        <f t="shared" ca="1" si="43"/>
        <v>2654.8156413553861</v>
      </c>
      <c r="D279" s="6">
        <f t="shared" ca="1" si="44"/>
        <v>2653.6521574050789</v>
      </c>
      <c r="E279" s="6">
        <f t="shared" ca="1" si="45"/>
        <v>2660.0949005170282</v>
      </c>
      <c r="F279" s="6">
        <f t="shared" ca="1" si="46"/>
        <v>99999999</v>
      </c>
      <c r="G279" s="6">
        <f t="shared" ca="1" si="47"/>
        <v>99999999</v>
      </c>
      <c r="H279" s="6">
        <f t="shared" ca="1" si="42"/>
        <v>1</v>
      </c>
      <c r="I279" s="6">
        <f t="shared" ca="1" si="48"/>
        <v>14.703507483213178</v>
      </c>
      <c r="J279" s="6">
        <f t="shared" ca="1" si="49"/>
        <v>2669.5191488385994</v>
      </c>
      <c r="K279" s="6">
        <f t="shared" ca="1" si="50"/>
        <v>0</v>
      </c>
    </row>
    <row r="280" spans="1:11" x14ac:dyDescent="0.4">
      <c r="A280" s="6">
        <v>275</v>
      </c>
      <c r="B280" s="6">
        <f t="shared" ca="1" si="41"/>
        <v>6.623590208038971</v>
      </c>
      <c r="C280" s="6">
        <f t="shared" ca="1" si="43"/>
        <v>2661.439231563425</v>
      </c>
      <c r="D280" s="6">
        <f t="shared" ca="1" si="44"/>
        <v>2669.5191488385994</v>
      </c>
      <c r="E280" s="6">
        <f t="shared" ca="1" si="45"/>
        <v>2660.0949005170282</v>
      </c>
      <c r="F280" s="6">
        <f t="shared" ca="1" si="46"/>
        <v>99999999</v>
      </c>
      <c r="G280" s="6">
        <f t="shared" ca="1" si="47"/>
        <v>99999999</v>
      </c>
      <c r="H280" s="6">
        <f t="shared" ca="1" si="42"/>
        <v>2</v>
      </c>
      <c r="I280" s="6">
        <f t="shared" ca="1" si="48"/>
        <v>6.0057659603282368E-2</v>
      </c>
      <c r="J280" s="6">
        <f t="shared" ca="1" si="49"/>
        <v>2661.4992892230284</v>
      </c>
      <c r="K280" s="6">
        <f t="shared" ca="1" si="50"/>
        <v>0</v>
      </c>
    </row>
    <row r="281" spans="1:11" x14ac:dyDescent="0.4">
      <c r="A281" s="6">
        <v>276</v>
      </c>
      <c r="B281" s="6">
        <f t="shared" ca="1" si="41"/>
        <v>19.776864712194289</v>
      </c>
      <c r="C281" s="6">
        <f t="shared" ca="1" si="43"/>
        <v>2681.2160962756193</v>
      </c>
      <c r="D281" s="6">
        <f t="shared" ca="1" si="44"/>
        <v>2669.5191488385994</v>
      </c>
      <c r="E281" s="6">
        <f t="shared" ca="1" si="45"/>
        <v>2661.4992892230284</v>
      </c>
      <c r="F281" s="6">
        <f t="shared" ca="1" si="46"/>
        <v>99999999</v>
      </c>
      <c r="G281" s="6">
        <f t="shared" ca="1" si="47"/>
        <v>99999999</v>
      </c>
      <c r="H281" s="6">
        <f t="shared" ca="1" si="42"/>
        <v>2</v>
      </c>
      <c r="I281" s="6">
        <f t="shared" ca="1" si="48"/>
        <v>0.54810807005192586</v>
      </c>
      <c r="J281" s="6">
        <f t="shared" ca="1" si="49"/>
        <v>2681.7642043456713</v>
      </c>
      <c r="K281" s="6">
        <f t="shared" ca="1" si="50"/>
        <v>0</v>
      </c>
    </row>
    <row r="282" spans="1:11" x14ac:dyDescent="0.4">
      <c r="A282" s="6">
        <v>277</v>
      </c>
      <c r="B282" s="6">
        <f t="shared" ca="1" si="41"/>
        <v>8.9712369001278454</v>
      </c>
      <c r="C282" s="6">
        <f t="shared" ca="1" si="43"/>
        <v>2690.187333175747</v>
      </c>
      <c r="D282" s="6">
        <f t="shared" ca="1" si="44"/>
        <v>2669.5191488385994</v>
      </c>
      <c r="E282" s="6">
        <f t="shared" ca="1" si="45"/>
        <v>2681.7642043456713</v>
      </c>
      <c r="F282" s="6">
        <f t="shared" ca="1" si="46"/>
        <v>99999999</v>
      </c>
      <c r="G282" s="6">
        <f t="shared" ca="1" si="47"/>
        <v>99999999</v>
      </c>
      <c r="H282" s="6">
        <f t="shared" ca="1" si="42"/>
        <v>1</v>
      </c>
      <c r="I282" s="6">
        <f t="shared" ca="1" si="48"/>
        <v>1.9929350618276471</v>
      </c>
      <c r="J282" s="6">
        <f t="shared" ca="1" si="49"/>
        <v>2692.1802682375746</v>
      </c>
      <c r="K282" s="6">
        <f t="shared" ca="1" si="50"/>
        <v>0</v>
      </c>
    </row>
    <row r="283" spans="1:11" x14ac:dyDescent="0.4">
      <c r="A283" s="6">
        <v>278</v>
      </c>
      <c r="B283" s="6">
        <f t="shared" ca="1" si="41"/>
        <v>1.1481765967773367</v>
      </c>
      <c r="C283" s="6">
        <f t="shared" ca="1" si="43"/>
        <v>2691.3355097725243</v>
      </c>
      <c r="D283" s="6">
        <f t="shared" ca="1" si="44"/>
        <v>2692.1802682375746</v>
      </c>
      <c r="E283" s="6">
        <f t="shared" ca="1" si="45"/>
        <v>2681.7642043456713</v>
      </c>
      <c r="F283" s="6">
        <f t="shared" ca="1" si="46"/>
        <v>99999999</v>
      </c>
      <c r="G283" s="6">
        <f t="shared" ca="1" si="47"/>
        <v>99999999</v>
      </c>
      <c r="H283" s="6">
        <f t="shared" ca="1" si="42"/>
        <v>2</v>
      </c>
      <c r="I283" s="6">
        <f t="shared" ca="1" si="48"/>
        <v>6.7555533915912438</v>
      </c>
      <c r="J283" s="6">
        <f t="shared" ca="1" si="49"/>
        <v>2698.0910631641154</v>
      </c>
      <c r="K283" s="6">
        <f t="shared" ca="1" si="50"/>
        <v>0</v>
      </c>
    </row>
    <row r="284" spans="1:11" x14ac:dyDescent="0.4">
      <c r="A284" s="6">
        <v>279</v>
      </c>
      <c r="B284" s="6">
        <f t="shared" ca="1" si="41"/>
        <v>0.1173205169537425</v>
      </c>
      <c r="C284" s="6">
        <f t="shared" ca="1" si="43"/>
        <v>2691.4528302894782</v>
      </c>
      <c r="D284" s="6">
        <f t="shared" ca="1" si="44"/>
        <v>2692.1802682375746</v>
      </c>
      <c r="E284" s="6">
        <f t="shared" ca="1" si="45"/>
        <v>2698.0910631641154</v>
      </c>
      <c r="F284" s="6">
        <f t="shared" ca="1" si="46"/>
        <v>99999999</v>
      </c>
      <c r="G284" s="6">
        <f t="shared" ca="1" si="47"/>
        <v>99999999</v>
      </c>
      <c r="H284" s="6">
        <f t="shared" ca="1" si="42"/>
        <v>1</v>
      </c>
      <c r="I284" s="6">
        <f t="shared" ca="1" si="48"/>
        <v>1.9867986526747592</v>
      </c>
      <c r="J284" s="6">
        <f t="shared" ca="1" si="49"/>
        <v>2694.1670668902493</v>
      </c>
      <c r="K284" s="6">
        <f t="shared" ca="1" si="50"/>
        <v>0.72743794809639439</v>
      </c>
    </row>
    <row r="285" spans="1:11" x14ac:dyDescent="0.4">
      <c r="A285" s="6">
        <v>280</v>
      </c>
      <c r="B285" s="6">
        <f t="shared" ca="1" si="41"/>
        <v>5.3228667389520101</v>
      </c>
      <c r="C285" s="6">
        <f t="shared" ca="1" si="43"/>
        <v>2696.7756970284304</v>
      </c>
      <c r="D285" s="6">
        <f t="shared" ca="1" si="44"/>
        <v>2694.1670668902493</v>
      </c>
      <c r="E285" s="6">
        <f t="shared" ca="1" si="45"/>
        <v>2698.0910631641154</v>
      </c>
      <c r="F285" s="6">
        <f t="shared" ca="1" si="46"/>
        <v>99999999</v>
      </c>
      <c r="G285" s="6">
        <f t="shared" ca="1" si="47"/>
        <v>99999999</v>
      </c>
      <c r="H285" s="6">
        <f t="shared" ca="1" si="42"/>
        <v>1</v>
      </c>
      <c r="I285" s="6">
        <f t="shared" ca="1" si="48"/>
        <v>0.71277988676524118</v>
      </c>
      <c r="J285" s="6">
        <f t="shared" ca="1" si="49"/>
        <v>2697.4884769151954</v>
      </c>
      <c r="K285" s="6">
        <f t="shared" ca="1" si="50"/>
        <v>0</v>
      </c>
    </row>
    <row r="286" spans="1:11" x14ac:dyDescent="0.4">
      <c r="A286" s="6">
        <v>281</v>
      </c>
      <c r="B286" s="6">
        <f t="shared" ca="1" si="41"/>
        <v>9.4706557763685986</v>
      </c>
      <c r="C286" s="6">
        <f t="shared" ca="1" si="43"/>
        <v>2706.2463528047988</v>
      </c>
      <c r="D286" s="6">
        <f t="shared" ca="1" si="44"/>
        <v>2697.4884769151954</v>
      </c>
      <c r="E286" s="6">
        <f t="shared" ca="1" si="45"/>
        <v>2698.0910631641154</v>
      </c>
      <c r="F286" s="6">
        <f t="shared" ca="1" si="46"/>
        <v>99999999</v>
      </c>
      <c r="G286" s="6">
        <f t="shared" ca="1" si="47"/>
        <v>99999999</v>
      </c>
      <c r="H286" s="6">
        <f t="shared" ca="1" si="42"/>
        <v>1</v>
      </c>
      <c r="I286" s="6">
        <f t="shared" ca="1" si="48"/>
        <v>4.5122233419161208</v>
      </c>
      <c r="J286" s="6">
        <f t="shared" ca="1" si="49"/>
        <v>2710.7585761467149</v>
      </c>
      <c r="K286" s="6">
        <f t="shared" ca="1" si="50"/>
        <v>0</v>
      </c>
    </row>
    <row r="287" spans="1:11" x14ac:dyDescent="0.4">
      <c r="A287" s="6">
        <v>282</v>
      </c>
      <c r="B287" s="6">
        <f t="shared" ca="1" si="41"/>
        <v>6.5450438430872424</v>
      </c>
      <c r="C287" s="6">
        <f t="shared" ca="1" si="43"/>
        <v>2712.7913966478859</v>
      </c>
      <c r="D287" s="6">
        <f t="shared" ca="1" si="44"/>
        <v>2710.7585761467149</v>
      </c>
      <c r="E287" s="6">
        <f t="shared" ca="1" si="45"/>
        <v>2698.0910631641154</v>
      </c>
      <c r="F287" s="6">
        <f t="shared" ca="1" si="46"/>
        <v>99999999</v>
      </c>
      <c r="G287" s="6">
        <f t="shared" ca="1" si="47"/>
        <v>99999999</v>
      </c>
      <c r="H287" s="6">
        <f t="shared" ca="1" si="42"/>
        <v>2</v>
      </c>
      <c r="I287" s="6">
        <f t="shared" ca="1" si="48"/>
        <v>1.0240337068381939</v>
      </c>
      <c r="J287" s="6">
        <f t="shared" ca="1" si="49"/>
        <v>2713.815430354724</v>
      </c>
      <c r="K287" s="6">
        <f t="shared" ca="1" si="50"/>
        <v>0</v>
      </c>
    </row>
    <row r="288" spans="1:11" x14ac:dyDescent="0.4">
      <c r="A288" s="6">
        <v>283</v>
      </c>
      <c r="B288" s="6">
        <f t="shared" ca="1" si="41"/>
        <v>8.8256610147157204</v>
      </c>
      <c r="C288" s="6">
        <f t="shared" ca="1" si="43"/>
        <v>2721.6170576626018</v>
      </c>
      <c r="D288" s="6">
        <f t="shared" ca="1" si="44"/>
        <v>2710.7585761467149</v>
      </c>
      <c r="E288" s="6">
        <f t="shared" ca="1" si="45"/>
        <v>2713.815430354724</v>
      </c>
      <c r="F288" s="6">
        <f t="shared" ca="1" si="46"/>
        <v>99999999</v>
      </c>
      <c r="G288" s="6">
        <f t="shared" ca="1" si="47"/>
        <v>99999999</v>
      </c>
      <c r="H288" s="6">
        <f t="shared" ca="1" si="42"/>
        <v>1</v>
      </c>
      <c r="I288" s="6">
        <f t="shared" ca="1" si="48"/>
        <v>2.1806438087158515</v>
      </c>
      <c r="J288" s="6">
        <f t="shared" ca="1" si="49"/>
        <v>2723.7977014713179</v>
      </c>
      <c r="K288" s="6">
        <f t="shared" ca="1" si="50"/>
        <v>0</v>
      </c>
    </row>
    <row r="289" spans="1:11" x14ac:dyDescent="0.4">
      <c r="A289" s="6">
        <v>284</v>
      </c>
      <c r="B289" s="6">
        <f t="shared" ca="1" si="41"/>
        <v>3.9055883763588</v>
      </c>
      <c r="C289" s="6">
        <f t="shared" ca="1" si="43"/>
        <v>2725.5226460389608</v>
      </c>
      <c r="D289" s="6">
        <f t="shared" ca="1" si="44"/>
        <v>2723.7977014713179</v>
      </c>
      <c r="E289" s="6">
        <f t="shared" ca="1" si="45"/>
        <v>2713.815430354724</v>
      </c>
      <c r="F289" s="6">
        <f t="shared" ca="1" si="46"/>
        <v>99999999</v>
      </c>
      <c r="G289" s="6">
        <f t="shared" ca="1" si="47"/>
        <v>99999999</v>
      </c>
      <c r="H289" s="6">
        <f t="shared" ca="1" si="42"/>
        <v>2</v>
      </c>
      <c r="I289" s="6">
        <f t="shared" ca="1" si="48"/>
        <v>10.992053882622812</v>
      </c>
      <c r="J289" s="6">
        <f t="shared" ca="1" si="49"/>
        <v>2736.5146999215835</v>
      </c>
      <c r="K289" s="6">
        <f t="shared" ca="1" si="50"/>
        <v>0</v>
      </c>
    </row>
    <row r="290" spans="1:11" x14ac:dyDescent="0.4">
      <c r="A290" s="6">
        <v>285</v>
      </c>
      <c r="B290" s="6">
        <f t="shared" ca="1" si="41"/>
        <v>2.3850553216722901</v>
      </c>
      <c r="C290" s="6">
        <f t="shared" ca="1" si="43"/>
        <v>2727.9077013606329</v>
      </c>
      <c r="D290" s="6">
        <f t="shared" ca="1" si="44"/>
        <v>2723.7977014713179</v>
      </c>
      <c r="E290" s="6">
        <f t="shared" ca="1" si="45"/>
        <v>2736.5146999215835</v>
      </c>
      <c r="F290" s="6">
        <f t="shared" ca="1" si="46"/>
        <v>99999999</v>
      </c>
      <c r="G290" s="6">
        <f t="shared" ca="1" si="47"/>
        <v>99999999</v>
      </c>
      <c r="H290" s="6">
        <f t="shared" ca="1" si="42"/>
        <v>1</v>
      </c>
      <c r="I290" s="6">
        <f t="shared" ca="1" si="48"/>
        <v>2.6220277216700354</v>
      </c>
      <c r="J290" s="6">
        <f t="shared" ca="1" si="49"/>
        <v>2730.5297290823028</v>
      </c>
      <c r="K290" s="6">
        <f t="shared" ca="1" si="50"/>
        <v>0</v>
      </c>
    </row>
    <row r="291" spans="1:11" x14ac:dyDescent="0.4">
      <c r="A291" s="6">
        <v>286</v>
      </c>
      <c r="B291" s="6">
        <f t="shared" ca="1" si="41"/>
        <v>1.3934742069019386</v>
      </c>
      <c r="C291" s="6">
        <f t="shared" ca="1" si="43"/>
        <v>2729.3011755675348</v>
      </c>
      <c r="D291" s="6">
        <f t="shared" ca="1" si="44"/>
        <v>2730.5297290823028</v>
      </c>
      <c r="E291" s="6">
        <f t="shared" ca="1" si="45"/>
        <v>2736.5146999215835</v>
      </c>
      <c r="F291" s="6">
        <f t="shared" ca="1" si="46"/>
        <v>99999999</v>
      </c>
      <c r="G291" s="6">
        <f t="shared" ca="1" si="47"/>
        <v>99999999</v>
      </c>
      <c r="H291" s="6">
        <f t="shared" ca="1" si="42"/>
        <v>1</v>
      </c>
      <c r="I291" s="6">
        <f t="shared" ca="1" si="48"/>
        <v>1.5785189722594704</v>
      </c>
      <c r="J291" s="6">
        <f t="shared" ca="1" si="49"/>
        <v>2732.1082480545624</v>
      </c>
      <c r="K291" s="6">
        <f t="shared" ca="1" si="50"/>
        <v>1.2285535147680093</v>
      </c>
    </row>
    <row r="292" spans="1:11" x14ac:dyDescent="0.4">
      <c r="A292" s="6">
        <v>287</v>
      </c>
      <c r="B292" s="6">
        <f t="shared" ca="1" si="41"/>
        <v>4.3089831731752621</v>
      </c>
      <c r="C292" s="6">
        <f t="shared" ca="1" si="43"/>
        <v>2733.6101587407102</v>
      </c>
      <c r="D292" s="6">
        <f t="shared" ca="1" si="44"/>
        <v>2732.1082480545624</v>
      </c>
      <c r="E292" s="6">
        <f t="shared" ca="1" si="45"/>
        <v>2736.5146999215835</v>
      </c>
      <c r="F292" s="6">
        <f t="shared" ca="1" si="46"/>
        <v>99999999</v>
      </c>
      <c r="G292" s="6">
        <f t="shared" ca="1" si="47"/>
        <v>99999999</v>
      </c>
      <c r="H292" s="6">
        <f t="shared" ca="1" si="42"/>
        <v>1</v>
      </c>
      <c r="I292" s="6">
        <f t="shared" ca="1" si="48"/>
        <v>4.1167905368087991</v>
      </c>
      <c r="J292" s="6">
        <f t="shared" ca="1" si="49"/>
        <v>2737.726949277519</v>
      </c>
      <c r="K292" s="6">
        <f t="shared" ca="1" si="50"/>
        <v>0</v>
      </c>
    </row>
    <row r="293" spans="1:11" x14ac:dyDescent="0.4">
      <c r="A293" s="6">
        <v>288</v>
      </c>
      <c r="B293" s="6">
        <f t="shared" ca="1" si="41"/>
        <v>0.61861840428057624</v>
      </c>
      <c r="C293" s="6">
        <f t="shared" ca="1" si="43"/>
        <v>2734.2287771449905</v>
      </c>
      <c r="D293" s="6">
        <f t="shared" ca="1" si="44"/>
        <v>2737.726949277519</v>
      </c>
      <c r="E293" s="6">
        <f t="shared" ca="1" si="45"/>
        <v>2736.5146999215835</v>
      </c>
      <c r="F293" s="6">
        <f t="shared" ca="1" si="46"/>
        <v>99999999</v>
      </c>
      <c r="G293" s="6">
        <f t="shared" ca="1" si="47"/>
        <v>99999999</v>
      </c>
      <c r="H293" s="6">
        <f t="shared" ca="1" si="42"/>
        <v>2</v>
      </c>
      <c r="I293" s="6">
        <f t="shared" ca="1" si="48"/>
        <v>3.6500013257098649</v>
      </c>
      <c r="J293" s="6">
        <f t="shared" ca="1" si="49"/>
        <v>2740.1647012472936</v>
      </c>
      <c r="K293" s="6">
        <f t="shared" ca="1" si="50"/>
        <v>2.2859227765929973</v>
      </c>
    </row>
    <row r="294" spans="1:11" x14ac:dyDescent="0.4">
      <c r="A294" s="6">
        <v>289</v>
      </c>
      <c r="B294" s="6">
        <f t="shared" ca="1" si="41"/>
        <v>13.980987048278537</v>
      </c>
      <c r="C294" s="6">
        <f t="shared" ca="1" si="43"/>
        <v>2748.2097641932692</v>
      </c>
      <c r="D294" s="6">
        <f t="shared" ca="1" si="44"/>
        <v>2737.726949277519</v>
      </c>
      <c r="E294" s="6">
        <f t="shared" ca="1" si="45"/>
        <v>2740.1647012472936</v>
      </c>
      <c r="F294" s="6">
        <f t="shared" ca="1" si="46"/>
        <v>99999999</v>
      </c>
      <c r="G294" s="6">
        <f t="shared" ca="1" si="47"/>
        <v>99999999</v>
      </c>
      <c r="H294" s="6">
        <f t="shared" ca="1" si="42"/>
        <v>1</v>
      </c>
      <c r="I294" s="6">
        <f t="shared" ca="1" si="48"/>
        <v>0.84118919165096673</v>
      </c>
      <c r="J294" s="6">
        <f t="shared" ca="1" si="49"/>
        <v>2749.0509533849199</v>
      </c>
      <c r="K294" s="6">
        <f t="shared" ca="1" si="50"/>
        <v>0</v>
      </c>
    </row>
    <row r="295" spans="1:11" x14ac:dyDescent="0.4">
      <c r="A295" s="6">
        <v>290</v>
      </c>
      <c r="B295" s="6">
        <f t="shared" ca="1" si="41"/>
        <v>16.623667631094708</v>
      </c>
      <c r="C295" s="6">
        <f t="shared" ca="1" si="43"/>
        <v>2764.8334318243637</v>
      </c>
      <c r="D295" s="6">
        <f t="shared" ca="1" si="44"/>
        <v>2749.0509533849199</v>
      </c>
      <c r="E295" s="6">
        <f t="shared" ca="1" si="45"/>
        <v>2740.1647012472936</v>
      </c>
      <c r="F295" s="6">
        <f t="shared" ca="1" si="46"/>
        <v>99999999</v>
      </c>
      <c r="G295" s="6">
        <f t="shared" ca="1" si="47"/>
        <v>99999999</v>
      </c>
      <c r="H295" s="6">
        <f t="shared" ca="1" si="42"/>
        <v>2</v>
      </c>
      <c r="I295" s="6">
        <f t="shared" ca="1" si="48"/>
        <v>0.57387722669816976</v>
      </c>
      <c r="J295" s="6">
        <f t="shared" ca="1" si="49"/>
        <v>2765.4073090510619</v>
      </c>
      <c r="K295" s="6">
        <f t="shared" ca="1" si="50"/>
        <v>0</v>
      </c>
    </row>
    <row r="296" spans="1:11" x14ac:dyDescent="0.4">
      <c r="A296" s="6">
        <v>291</v>
      </c>
      <c r="B296" s="6">
        <f t="shared" ca="1" si="41"/>
        <v>0.85446691470537062</v>
      </c>
      <c r="C296" s="6">
        <f t="shared" ca="1" si="43"/>
        <v>2765.6878987390692</v>
      </c>
      <c r="D296" s="6">
        <f t="shared" ca="1" si="44"/>
        <v>2749.0509533849199</v>
      </c>
      <c r="E296" s="6">
        <f t="shared" ca="1" si="45"/>
        <v>2765.4073090510619</v>
      </c>
      <c r="F296" s="6">
        <f t="shared" ca="1" si="46"/>
        <v>99999999</v>
      </c>
      <c r="G296" s="6">
        <f t="shared" ca="1" si="47"/>
        <v>99999999</v>
      </c>
      <c r="H296" s="6">
        <f t="shared" ca="1" si="42"/>
        <v>1</v>
      </c>
      <c r="I296" s="6">
        <f t="shared" ca="1" si="48"/>
        <v>0.91636242170420701</v>
      </c>
      <c r="J296" s="6">
        <f t="shared" ca="1" si="49"/>
        <v>2766.6042611607736</v>
      </c>
      <c r="K296" s="6">
        <f t="shared" ca="1" si="50"/>
        <v>0</v>
      </c>
    </row>
    <row r="297" spans="1:11" x14ac:dyDescent="0.4">
      <c r="A297" s="6">
        <v>292</v>
      </c>
      <c r="B297" s="6">
        <f t="shared" ca="1" si="41"/>
        <v>1.3753977226045266</v>
      </c>
      <c r="C297" s="6">
        <f t="shared" ca="1" si="43"/>
        <v>2767.0632964616739</v>
      </c>
      <c r="D297" s="6">
        <f t="shared" ca="1" si="44"/>
        <v>2766.6042611607736</v>
      </c>
      <c r="E297" s="6">
        <f t="shared" ca="1" si="45"/>
        <v>2765.4073090510619</v>
      </c>
      <c r="F297" s="6">
        <f t="shared" ca="1" si="46"/>
        <v>99999999</v>
      </c>
      <c r="G297" s="6">
        <f t="shared" ca="1" si="47"/>
        <v>99999999</v>
      </c>
      <c r="H297" s="6">
        <f t="shared" ca="1" si="42"/>
        <v>2</v>
      </c>
      <c r="I297" s="6">
        <f t="shared" ca="1" si="48"/>
        <v>3.5192031592996393</v>
      </c>
      <c r="J297" s="6">
        <f t="shared" ca="1" si="49"/>
        <v>2770.5824996209735</v>
      </c>
      <c r="K297" s="6">
        <f t="shared" ca="1" si="50"/>
        <v>0</v>
      </c>
    </row>
    <row r="298" spans="1:11" x14ac:dyDescent="0.4">
      <c r="A298" s="6">
        <v>293</v>
      </c>
      <c r="B298" s="6">
        <f t="shared" ca="1" si="41"/>
        <v>6.2820593594834246</v>
      </c>
      <c r="C298" s="6">
        <f t="shared" ca="1" si="43"/>
        <v>2773.3453558211572</v>
      </c>
      <c r="D298" s="6">
        <f t="shared" ca="1" si="44"/>
        <v>2766.6042611607736</v>
      </c>
      <c r="E298" s="6">
        <f t="shared" ca="1" si="45"/>
        <v>2770.5824996209735</v>
      </c>
      <c r="F298" s="6">
        <f t="shared" ca="1" si="46"/>
        <v>99999999</v>
      </c>
      <c r="G298" s="6">
        <f t="shared" ca="1" si="47"/>
        <v>99999999</v>
      </c>
      <c r="H298" s="6">
        <f t="shared" ca="1" si="42"/>
        <v>1</v>
      </c>
      <c r="I298" s="6">
        <f t="shared" ca="1" si="48"/>
        <v>1.0274994770085948</v>
      </c>
      <c r="J298" s="6">
        <f t="shared" ca="1" si="49"/>
        <v>2774.3728552981656</v>
      </c>
      <c r="K298" s="6">
        <f t="shared" ca="1" si="50"/>
        <v>0</v>
      </c>
    </row>
    <row r="299" spans="1:11" x14ac:dyDescent="0.4">
      <c r="A299" s="6">
        <v>294</v>
      </c>
      <c r="B299" s="6">
        <f t="shared" ca="1" si="41"/>
        <v>7.2197302425860297</v>
      </c>
      <c r="C299" s="6">
        <f t="shared" ca="1" si="43"/>
        <v>2780.5650860637434</v>
      </c>
      <c r="D299" s="6">
        <f t="shared" ca="1" si="44"/>
        <v>2774.3728552981656</v>
      </c>
      <c r="E299" s="6">
        <f t="shared" ca="1" si="45"/>
        <v>2770.5824996209735</v>
      </c>
      <c r="F299" s="6">
        <f t="shared" ca="1" si="46"/>
        <v>99999999</v>
      </c>
      <c r="G299" s="6">
        <f t="shared" ca="1" si="47"/>
        <v>99999999</v>
      </c>
      <c r="H299" s="6">
        <f t="shared" ca="1" si="42"/>
        <v>2</v>
      </c>
      <c r="I299" s="6">
        <f t="shared" ca="1" si="48"/>
        <v>0.91649144244443614</v>
      </c>
      <c r="J299" s="6">
        <f t="shared" ca="1" si="49"/>
        <v>2781.4815775061879</v>
      </c>
      <c r="K299" s="6">
        <f t="shared" ca="1" si="50"/>
        <v>0</v>
      </c>
    </row>
    <row r="300" spans="1:11" x14ac:dyDescent="0.4">
      <c r="A300" s="6">
        <v>295</v>
      </c>
      <c r="B300" s="6">
        <f t="shared" ca="1" si="41"/>
        <v>0.17554626082767183</v>
      </c>
      <c r="C300" s="6">
        <f t="shared" ca="1" si="43"/>
        <v>2780.7406323245709</v>
      </c>
      <c r="D300" s="6">
        <f t="shared" ca="1" si="44"/>
        <v>2774.3728552981656</v>
      </c>
      <c r="E300" s="6">
        <f t="shared" ca="1" si="45"/>
        <v>2781.4815775061879</v>
      </c>
      <c r="F300" s="6">
        <f t="shared" ca="1" si="46"/>
        <v>99999999</v>
      </c>
      <c r="G300" s="6">
        <f t="shared" ca="1" si="47"/>
        <v>99999999</v>
      </c>
      <c r="H300" s="6">
        <f t="shared" ca="1" si="42"/>
        <v>1</v>
      </c>
      <c r="I300" s="6">
        <f t="shared" ca="1" si="48"/>
        <v>3.9022288890988506</v>
      </c>
      <c r="J300" s="6">
        <f t="shared" ca="1" si="49"/>
        <v>2784.6428612136697</v>
      </c>
      <c r="K300" s="6">
        <f t="shared" ca="1" si="50"/>
        <v>0</v>
      </c>
    </row>
    <row r="301" spans="1:11" x14ac:dyDescent="0.4">
      <c r="A301" s="6">
        <v>296</v>
      </c>
      <c r="B301" s="6">
        <f t="shared" ca="1" si="41"/>
        <v>18.31172773501978</v>
      </c>
      <c r="C301" s="6">
        <f t="shared" ca="1" si="43"/>
        <v>2799.0523600595907</v>
      </c>
      <c r="D301" s="6">
        <f t="shared" ca="1" si="44"/>
        <v>2784.6428612136697</v>
      </c>
      <c r="E301" s="6">
        <f t="shared" ca="1" si="45"/>
        <v>2781.4815775061879</v>
      </c>
      <c r="F301" s="6">
        <f t="shared" ca="1" si="46"/>
        <v>99999999</v>
      </c>
      <c r="G301" s="6">
        <f t="shared" ca="1" si="47"/>
        <v>99999999</v>
      </c>
      <c r="H301" s="6">
        <f t="shared" ca="1" si="42"/>
        <v>2</v>
      </c>
      <c r="I301" s="6">
        <f t="shared" ca="1" si="48"/>
        <v>3.0420717415448797</v>
      </c>
      <c r="J301" s="6">
        <f t="shared" ca="1" si="49"/>
        <v>2802.0944318011357</v>
      </c>
      <c r="K301" s="6">
        <f t="shared" ca="1" si="50"/>
        <v>0</v>
      </c>
    </row>
    <row r="302" spans="1:11" x14ac:dyDescent="0.4">
      <c r="A302" s="6">
        <v>297</v>
      </c>
      <c r="B302" s="6">
        <f t="shared" ca="1" si="41"/>
        <v>10.774481946076829</v>
      </c>
      <c r="C302" s="6">
        <f t="shared" ca="1" si="43"/>
        <v>2809.8268420056675</v>
      </c>
      <c r="D302" s="6">
        <f t="shared" ca="1" si="44"/>
        <v>2784.6428612136697</v>
      </c>
      <c r="E302" s="6">
        <f t="shared" ca="1" si="45"/>
        <v>2802.0944318011357</v>
      </c>
      <c r="F302" s="6">
        <f t="shared" ca="1" si="46"/>
        <v>99999999</v>
      </c>
      <c r="G302" s="6">
        <f t="shared" ca="1" si="47"/>
        <v>99999999</v>
      </c>
      <c r="H302" s="6">
        <f t="shared" ca="1" si="42"/>
        <v>1</v>
      </c>
      <c r="I302" s="6">
        <f t="shared" ca="1" si="48"/>
        <v>1.4501864316954789</v>
      </c>
      <c r="J302" s="6">
        <f t="shared" ca="1" si="49"/>
        <v>2811.2770284373628</v>
      </c>
      <c r="K302" s="6">
        <f t="shared" ca="1" si="50"/>
        <v>0</v>
      </c>
    </row>
    <row r="303" spans="1:11" x14ac:dyDescent="0.4">
      <c r="A303" s="6">
        <v>298</v>
      </c>
      <c r="B303" s="6">
        <f t="shared" ca="1" si="41"/>
        <v>4.4649620111823252</v>
      </c>
      <c r="C303" s="6">
        <f t="shared" ca="1" si="43"/>
        <v>2814.2918040168497</v>
      </c>
      <c r="D303" s="6">
        <f t="shared" ca="1" si="44"/>
        <v>2811.2770284373628</v>
      </c>
      <c r="E303" s="6">
        <f t="shared" ca="1" si="45"/>
        <v>2802.0944318011357</v>
      </c>
      <c r="F303" s="6">
        <f t="shared" ca="1" si="46"/>
        <v>99999999</v>
      </c>
      <c r="G303" s="6">
        <f t="shared" ca="1" si="47"/>
        <v>99999999</v>
      </c>
      <c r="H303" s="6">
        <f t="shared" ca="1" si="42"/>
        <v>2</v>
      </c>
      <c r="I303" s="6">
        <f t="shared" ca="1" si="48"/>
        <v>3.7451012757677287</v>
      </c>
      <c r="J303" s="6">
        <f t="shared" ca="1" si="49"/>
        <v>2818.0369052926176</v>
      </c>
      <c r="K303" s="6">
        <f t="shared" ca="1" si="50"/>
        <v>0</v>
      </c>
    </row>
    <row r="304" spans="1:11" x14ac:dyDescent="0.4">
      <c r="A304" s="6">
        <v>299</v>
      </c>
      <c r="B304" s="6">
        <f t="shared" ca="1" si="41"/>
        <v>1.0603393396059733</v>
      </c>
      <c r="C304" s="6">
        <f t="shared" ca="1" si="43"/>
        <v>2815.3521433564556</v>
      </c>
      <c r="D304" s="6">
        <f t="shared" ca="1" si="44"/>
        <v>2811.2770284373628</v>
      </c>
      <c r="E304" s="6">
        <f t="shared" ca="1" si="45"/>
        <v>2818.0369052926176</v>
      </c>
      <c r="F304" s="6">
        <f t="shared" ca="1" si="46"/>
        <v>99999999</v>
      </c>
      <c r="G304" s="6">
        <f t="shared" ca="1" si="47"/>
        <v>99999999</v>
      </c>
      <c r="H304" s="6">
        <f t="shared" ca="1" si="42"/>
        <v>1</v>
      </c>
      <c r="I304" s="6">
        <f t="shared" ca="1" si="48"/>
        <v>6.3709883405379699</v>
      </c>
      <c r="J304" s="6">
        <f t="shared" ca="1" si="49"/>
        <v>2821.7231316969937</v>
      </c>
      <c r="K304" s="6">
        <f t="shared" ca="1" si="50"/>
        <v>0</v>
      </c>
    </row>
    <row r="305" spans="1:11" x14ac:dyDescent="0.4">
      <c r="A305" s="6">
        <v>300</v>
      </c>
      <c r="B305" s="6">
        <f t="shared" ca="1" si="41"/>
        <v>1.7383363999225301</v>
      </c>
      <c r="C305" s="6">
        <f t="shared" ca="1" si="43"/>
        <v>2817.090479756378</v>
      </c>
      <c r="D305" s="6">
        <f t="shared" ca="1" si="44"/>
        <v>2821.7231316969937</v>
      </c>
      <c r="E305" s="6">
        <f t="shared" ca="1" si="45"/>
        <v>2818.0369052926176</v>
      </c>
      <c r="F305" s="6">
        <f t="shared" ca="1" si="46"/>
        <v>99999999</v>
      </c>
      <c r="G305" s="6">
        <f t="shared" ca="1" si="47"/>
        <v>99999999</v>
      </c>
      <c r="H305" s="6">
        <f t="shared" ca="1" si="42"/>
        <v>2</v>
      </c>
      <c r="I305" s="6">
        <f t="shared" ca="1" si="48"/>
        <v>4.2972509528063876</v>
      </c>
      <c r="J305" s="6">
        <f t="shared" ca="1" si="49"/>
        <v>2822.3341562454239</v>
      </c>
      <c r="K305" s="6">
        <f t="shared" ca="1" si="50"/>
        <v>0.94642553623953063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Harrys_Auto</vt:lpstr>
      <vt:lpstr>Simkins</vt:lpstr>
      <vt:lpstr>K-Fashion</vt:lpstr>
      <vt:lpstr>Pinevalley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ZHANG, Wei</cp:lastModifiedBy>
  <dcterms:created xsi:type="dcterms:W3CDTF">2015-06-05T18:17:20Z</dcterms:created>
  <dcterms:modified xsi:type="dcterms:W3CDTF">2024-09-09T08:54:08Z</dcterms:modified>
</cp:coreProperties>
</file>