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k\PycharmProjects\LegAffairs\"/>
    </mc:Choice>
  </mc:AlternateContent>
  <xr:revisionPtr revIDLastSave="0" documentId="13_ncr:1_{ADAF8357-FC78-4981-ACEB-44C1504AEB67}" xr6:coauthVersionLast="46" xr6:coauthVersionMax="46" xr10:uidLastSave="{00000000-0000-0000-0000-000000000000}"/>
  <bookViews>
    <workbookView xWindow="-108" yWindow="-108" windowWidth="23256" windowHeight="12576" activeTab="3" xr2:uid="{3C6D9EA7-51A4-499F-95E1-17FF9F4E3556}"/>
  </bookViews>
  <sheets>
    <sheet name="Congress" sheetId="1" r:id="rId1"/>
    <sheet name="State Senate" sheetId="2" r:id="rId2"/>
    <sheet name="State House" sheetId="3" r:id="rId3"/>
    <sheet name="Refere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3" i="4" l="1"/>
  <c r="BH23" i="4"/>
  <c r="BG23" i="4"/>
  <c r="BF23" i="4"/>
  <c r="BE23" i="4"/>
  <c r="BD23" i="4"/>
  <c r="BC23" i="4"/>
  <c r="BB23" i="4"/>
  <c r="BA23" i="4"/>
  <c r="AZ23" i="4" s="1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BI21" i="4"/>
  <c r="BH21" i="4"/>
  <c r="BG21" i="4"/>
  <c r="BF21" i="4"/>
  <c r="BE21" i="4"/>
  <c r="BD21" i="4"/>
  <c r="BC21" i="4"/>
  <c r="BB21" i="4"/>
  <c r="BA21" i="4"/>
  <c r="AZ21" i="4" s="1"/>
  <c r="BH20" i="4"/>
  <c r="BG20" i="4"/>
  <c r="BF20" i="4"/>
  <c r="BE20" i="4"/>
  <c r="BD20" i="4"/>
  <c r="BC20" i="4"/>
  <c r="BB20" i="4"/>
  <c r="BA20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 s="1"/>
  <c r="BK18" i="4"/>
  <c r="BJ18" i="4"/>
  <c r="BI18" i="4"/>
  <c r="BH18" i="4"/>
  <c r="BG18" i="4"/>
  <c r="BF18" i="4"/>
  <c r="BE18" i="4"/>
  <c r="BD18" i="4"/>
  <c r="BC18" i="4"/>
  <c r="BB18" i="4"/>
  <c r="BA18" i="4"/>
  <c r="BE17" i="4"/>
  <c r="BD17" i="4"/>
  <c r="BC17" i="4"/>
  <c r="BB17" i="4"/>
  <c r="BA17" i="4"/>
  <c r="BH16" i="4"/>
  <c r="BG16" i="4"/>
  <c r="BF16" i="4"/>
  <c r="BE16" i="4"/>
  <c r="BD16" i="4"/>
  <c r="BC16" i="4"/>
  <c r="BB16" i="4"/>
  <c r="BA16" i="4"/>
  <c r="BF15" i="4"/>
  <c r="BE15" i="4"/>
  <c r="BD15" i="4"/>
  <c r="BC15" i="4"/>
  <c r="BB15" i="4"/>
  <c r="BA15" i="4"/>
  <c r="BF14" i="4"/>
  <c r="BE14" i="4"/>
  <c r="BD14" i="4"/>
  <c r="BC14" i="4"/>
  <c r="BB14" i="4"/>
  <c r="AZ14" i="4" s="1"/>
  <c r="BA14" i="4"/>
  <c r="BJ13" i="4"/>
  <c r="BI13" i="4"/>
  <c r="BH13" i="4"/>
  <c r="BG13" i="4"/>
  <c r="BF13" i="4"/>
  <c r="BE13" i="4"/>
  <c r="BD13" i="4"/>
  <c r="BC13" i="4"/>
  <c r="BB13" i="4"/>
  <c r="BA13" i="4"/>
  <c r="BG12" i="4"/>
  <c r="BF12" i="4"/>
  <c r="BE12" i="4"/>
  <c r="BD12" i="4"/>
  <c r="BC12" i="4"/>
  <c r="BB12" i="4"/>
  <c r="BA12" i="4"/>
  <c r="AO75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 s="1"/>
  <c r="BJ10" i="4"/>
  <c r="BI10" i="4"/>
  <c r="BH10" i="4"/>
  <c r="BG10" i="4"/>
  <c r="BF10" i="4"/>
  <c r="BE10" i="4"/>
  <c r="BD10" i="4"/>
  <c r="BC10" i="4"/>
  <c r="BB10" i="4"/>
  <c r="AZ10" i="4" s="1"/>
  <c r="BA10" i="4"/>
  <c r="BH9" i="4"/>
  <c r="BG9" i="4"/>
  <c r="BF9" i="4"/>
  <c r="BE9" i="4"/>
  <c r="BD9" i="4"/>
  <c r="BC9" i="4"/>
  <c r="BB9" i="4"/>
  <c r="BA9" i="4"/>
  <c r="AZ9" i="4" s="1"/>
  <c r="BJ8" i="4"/>
  <c r="BI8" i="4"/>
  <c r="BH8" i="4"/>
  <c r="BG8" i="4"/>
  <c r="BF8" i="4"/>
  <c r="BE8" i="4"/>
  <c r="BD8" i="4"/>
  <c r="BC8" i="4"/>
  <c r="BB8" i="4"/>
  <c r="BA8" i="4"/>
  <c r="AZ8" i="4" s="1"/>
  <c r="BI7" i="4"/>
  <c r="BH7" i="4"/>
  <c r="BG7" i="4"/>
  <c r="BF7" i="4"/>
  <c r="BE7" i="4"/>
  <c r="BD7" i="4"/>
  <c r="BC7" i="4"/>
  <c r="BB7" i="4"/>
  <c r="BA7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 s="1"/>
  <c r="BH5" i="4"/>
  <c r="BG5" i="4"/>
  <c r="BF5" i="4"/>
  <c r="BE5" i="4"/>
  <c r="BD5" i="4"/>
  <c r="BC5" i="4"/>
  <c r="BB5" i="4"/>
  <c r="AZ5" i="4" s="1"/>
  <c r="BA5" i="4"/>
  <c r="BE4" i="4"/>
  <c r="BD4" i="4"/>
  <c r="BC4" i="4"/>
  <c r="BB4" i="4"/>
  <c r="BA4" i="4"/>
  <c r="AZ4" i="4" s="1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 s="1"/>
  <c r="BF2" i="4"/>
  <c r="BE2" i="4"/>
  <c r="BD2" i="4"/>
  <c r="BC2" i="4"/>
  <c r="BB2" i="4"/>
  <c r="BA2" i="4"/>
  <c r="AZ2" i="4" s="1"/>
  <c r="AZ7" i="4"/>
  <c r="AZ12" i="4"/>
  <c r="AZ13" i="4"/>
  <c r="AZ15" i="4"/>
  <c r="AZ16" i="4"/>
  <c r="AZ17" i="4"/>
  <c r="AZ18" i="4"/>
  <c r="AZ22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D59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40" i="4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1" i="2"/>
  <c r="E22" i="2"/>
  <c r="E23" i="2"/>
  <c r="E24" i="2"/>
  <c r="E26" i="2"/>
  <c r="E28" i="2"/>
  <c r="E29" i="2"/>
  <c r="E30" i="2"/>
  <c r="E31" i="2"/>
  <c r="E32" i="2"/>
  <c r="AO53" i="4"/>
  <c r="AO52" i="4"/>
  <c r="AO51" i="4"/>
  <c r="AO50" i="4"/>
  <c r="AO49" i="4"/>
  <c r="AO70" i="4"/>
  <c r="AO69" i="4"/>
  <c r="AO68" i="4"/>
  <c r="AO67" i="4"/>
  <c r="AO66" i="4"/>
  <c r="AO64" i="4"/>
  <c r="AO62" i="4"/>
  <c r="AO61" i="4"/>
  <c r="AO60" i="4"/>
  <c r="AO59" i="4"/>
  <c r="AO57" i="4"/>
  <c r="AO56" i="4"/>
  <c r="AO55" i="4"/>
  <c r="AO54" i="4"/>
  <c r="AO48" i="4"/>
  <c r="AO46" i="4"/>
  <c r="AO45" i="4"/>
  <c r="AO43" i="4"/>
  <c r="AO44" i="4"/>
  <c r="AO41" i="4"/>
  <c r="AO74" i="4"/>
  <c r="AO73" i="4"/>
  <c r="AO72" i="4"/>
  <c r="AO71" i="4"/>
  <c r="AO47" i="4"/>
  <c r="AR69" i="4"/>
  <c r="AS65" i="4"/>
  <c r="AU63" i="4"/>
  <c r="AT63" i="4"/>
  <c r="AP61" i="4"/>
  <c r="AP59" i="4"/>
  <c r="AT58" i="4"/>
  <c r="AT56" i="4"/>
  <c r="AS56" i="4"/>
  <c r="AR54" i="4"/>
  <c r="AQ54" i="4"/>
  <c r="AQ52" i="4"/>
  <c r="AP52" i="4"/>
  <c r="AP46" i="4"/>
  <c r="AL3" i="4"/>
  <c r="AP43" i="4" s="1"/>
  <c r="AL4" i="4"/>
  <c r="AP47" i="4" s="1"/>
  <c r="AL5" i="4"/>
  <c r="AQ40" i="4" s="1"/>
  <c r="AL6" i="4"/>
  <c r="AQ42" i="4" s="1"/>
  <c r="AL7" i="4"/>
  <c r="AP49" i="4" s="1"/>
  <c r="AL8" i="4"/>
  <c r="AQ56" i="4" s="1"/>
  <c r="AL9" i="4"/>
  <c r="AP44" i="4" s="1"/>
  <c r="AL10" i="4"/>
  <c r="AR52" i="4" s="1"/>
  <c r="AL11" i="4"/>
  <c r="AP53" i="4" s="1"/>
  <c r="AL12" i="4"/>
  <c r="AP63" i="4" s="1"/>
  <c r="AL13" i="4"/>
  <c r="AP51" i="4" s="1"/>
  <c r="AL14" i="4"/>
  <c r="AQ70" i="4" s="1"/>
  <c r="AL15" i="4"/>
  <c r="AP50" i="4" s="1"/>
  <c r="AL16" i="4"/>
  <c r="AP60" i="4" s="1"/>
  <c r="AL17" i="4"/>
  <c r="AP68" i="4" s="1"/>
  <c r="AL18" i="4"/>
  <c r="AQ44" i="4" s="1"/>
  <c r="AL19" i="4"/>
  <c r="AT46" i="4" s="1"/>
  <c r="AL20" i="4"/>
  <c r="AR70" i="4" s="1"/>
  <c r="AL21" i="4"/>
  <c r="AR63" i="4" s="1"/>
  <c r="AO63" i="4" s="1"/>
  <c r="E25" i="2" s="1"/>
  <c r="AL22" i="4"/>
  <c r="AQ65" i="4" s="1"/>
  <c r="AL23" i="4"/>
  <c r="AR45" i="4" s="1"/>
  <c r="AL24" i="4"/>
  <c r="AS70" i="4" s="1"/>
  <c r="AL25" i="4"/>
  <c r="AQ51" i="4" s="1"/>
  <c r="AL26" i="4"/>
  <c r="AS53" i="4" s="1"/>
  <c r="AL27" i="4"/>
  <c r="AS48" i="4" s="1"/>
  <c r="AL28" i="4"/>
  <c r="AT53" i="4" s="1"/>
  <c r="AL29" i="4"/>
  <c r="AT60" i="4" s="1"/>
  <c r="AL30" i="4"/>
  <c r="AS45" i="4" s="1"/>
  <c r="AL31" i="4"/>
  <c r="AT48" i="4" s="1"/>
  <c r="AL32" i="4"/>
  <c r="AR44" i="4" s="1"/>
  <c r="AL33" i="4"/>
  <c r="AR41" i="4" s="1"/>
  <c r="AL34" i="4"/>
  <c r="AU48" i="4" s="1"/>
  <c r="AL35" i="4"/>
  <c r="AU60" i="4" s="1"/>
  <c r="AL36" i="4"/>
  <c r="AU53" i="4" s="1"/>
  <c r="AL37" i="4"/>
  <c r="AR42" i="4" s="1"/>
  <c r="AL2" i="4"/>
  <c r="AP40" i="4" s="1"/>
  <c r="AO40" i="4" s="1"/>
  <c r="E2" i="2" s="1"/>
  <c r="AP41" i="4"/>
  <c r="AH3" i="4"/>
  <c r="AH4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3" i="4"/>
  <c r="AJ147" i="4"/>
  <c r="AJ146" i="4"/>
  <c r="AJ145" i="4"/>
  <c r="AJ142" i="4"/>
  <c r="AJ144" i="4"/>
  <c r="AJ141" i="4"/>
  <c r="AJ151" i="4"/>
  <c r="AJ149" i="4"/>
  <c r="F51" i="3" s="1"/>
  <c r="AJ148" i="4"/>
  <c r="AJ143" i="4"/>
  <c r="AJ139" i="4"/>
  <c r="F138" i="3" s="1"/>
  <c r="AJ133" i="4"/>
  <c r="AJ138" i="4"/>
  <c r="AJ136" i="4"/>
  <c r="AJ134" i="4"/>
  <c r="AJ152" i="4"/>
  <c r="F147" i="3" s="1"/>
  <c r="AJ137" i="4"/>
  <c r="AJ135" i="4"/>
  <c r="AJ132" i="4"/>
  <c r="AJ131" i="4"/>
  <c r="AJ130" i="4"/>
  <c r="AJ129" i="4"/>
  <c r="AJ128" i="4"/>
  <c r="AJ127" i="4"/>
  <c r="F116" i="3" s="1"/>
  <c r="AJ126" i="4"/>
  <c r="AJ125" i="4"/>
  <c r="AJ124" i="4"/>
  <c r="AJ123" i="4"/>
  <c r="AJ122" i="4"/>
  <c r="AJ121" i="4"/>
  <c r="AJ120" i="4"/>
  <c r="AJ119" i="4"/>
  <c r="AJ118" i="4"/>
  <c r="AJ116" i="4"/>
  <c r="AJ114" i="4"/>
  <c r="AJ113" i="4"/>
  <c r="AJ111" i="4"/>
  <c r="F110" i="3" s="1"/>
  <c r="AJ115" i="4"/>
  <c r="AJ112" i="4"/>
  <c r="AJ4" i="4"/>
  <c r="AJ110" i="4"/>
  <c r="AJ109" i="4"/>
  <c r="AJ108" i="4"/>
  <c r="F107" i="3" s="1"/>
  <c r="AJ101" i="4"/>
  <c r="AJ107" i="4"/>
  <c r="AJ106" i="4"/>
  <c r="AJ105" i="4"/>
  <c r="AJ102" i="4"/>
  <c r="AJ104" i="4"/>
  <c r="AJ103" i="4"/>
  <c r="F102" i="3" s="1"/>
  <c r="AJ100" i="4"/>
  <c r="AJ95" i="4"/>
  <c r="F94" i="3" s="1"/>
  <c r="AJ93" i="4"/>
  <c r="AJ99" i="4"/>
  <c r="AJ98" i="4"/>
  <c r="AJ97" i="4"/>
  <c r="AJ96" i="4"/>
  <c r="AJ94" i="4"/>
  <c r="AJ92" i="4"/>
  <c r="AJ91" i="4"/>
  <c r="AJ90" i="4"/>
  <c r="AJ89" i="4"/>
  <c r="AJ88" i="4"/>
  <c r="AJ87" i="4"/>
  <c r="AJ86" i="4"/>
  <c r="AJ85" i="4"/>
  <c r="AJ83" i="4"/>
  <c r="AJ84" i="4"/>
  <c r="F139" i="3" s="1"/>
  <c r="AJ82" i="4"/>
  <c r="AJ81" i="4"/>
  <c r="AJ80" i="4"/>
  <c r="F79" i="3" s="1"/>
  <c r="AJ79" i="4"/>
  <c r="F78" i="3" s="1"/>
  <c r="AJ78" i="4"/>
  <c r="AJ77" i="4"/>
  <c r="AJ76" i="4"/>
  <c r="AJ75" i="4"/>
  <c r="AJ74" i="4"/>
  <c r="AJ73" i="4"/>
  <c r="AJ70" i="4"/>
  <c r="AJ69" i="4"/>
  <c r="AJ72" i="4"/>
  <c r="AJ68" i="4"/>
  <c r="AJ67" i="4"/>
  <c r="F104" i="3" s="1"/>
  <c r="AJ65" i="4"/>
  <c r="AJ71" i="4"/>
  <c r="AJ66" i="4"/>
  <c r="AJ64" i="4"/>
  <c r="F117" i="3" s="1"/>
  <c r="AJ63" i="4"/>
  <c r="AJ61" i="4"/>
  <c r="AJ56" i="4"/>
  <c r="AJ62" i="4"/>
  <c r="AJ60" i="4"/>
  <c r="AJ58" i="4"/>
  <c r="AJ59" i="4"/>
  <c r="AJ57" i="4"/>
  <c r="AJ55" i="4"/>
  <c r="F54" i="3" s="1"/>
  <c r="AJ54" i="4"/>
  <c r="AJ22" i="4"/>
  <c r="AJ49" i="4"/>
  <c r="F149" i="3" s="1"/>
  <c r="AJ48" i="4"/>
  <c r="F129" i="3" s="1"/>
  <c r="AJ47" i="4"/>
  <c r="AJ53" i="4"/>
  <c r="AJ51" i="4"/>
  <c r="AJ50" i="4"/>
  <c r="AJ46" i="4"/>
  <c r="AJ45" i="4"/>
  <c r="AJ44" i="4"/>
  <c r="AJ33" i="4"/>
  <c r="AJ41" i="4"/>
  <c r="AJ40" i="4"/>
  <c r="AJ39" i="4"/>
  <c r="AJ43" i="4"/>
  <c r="F42" i="3" s="1"/>
  <c r="AJ42" i="4"/>
  <c r="AJ38" i="4"/>
  <c r="AJ37" i="4"/>
  <c r="AJ36" i="4"/>
  <c r="AJ34" i="4"/>
  <c r="AJ35" i="4"/>
  <c r="AJ31" i="4"/>
  <c r="AJ27" i="4"/>
  <c r="AJ32" i="4"/>
  <c r="AJ30" i="4"/>
  <c r="AJ15" i="4"/>
  <c r="AJ29" i="4"/>
  <c r="AJ28" i="4"/>
  <c r="AJ26" i="4"/>
  <c r="AJ25" i="4"/>
  <c r="AJ24" i="4"/>
  <c r="AJ5" i="4"/>
  <c r="AJ14" i="4"/>
  <c r="F93" i="3" s="1"/>
  <c r="AJ23" i="4"/>
  <c r="F33" i="3" s="1"/>
  <c r="AJ21" i="4"/>
  <c r="AJ20" i="4"/>
  <c r="AJ19" i="4"/>
  <c r="F81" i="3" s="1"/>
  <c r="AJ18" i="4"/>
  <c r="AJ17" i="4"/>
  <c r="F133" i="3" s="1"/>
  <c r="AJ16" i="4"/>
  <c r="AJ13" i="4"/>
  <c r="AJ6" i="4"/>
  <c r="AJ12" i="4"/>
  <c r="AJ10" i="4"/>
  <c r="AJ11" i="4"/>
  <c r="F10" i="3" s="1"/>
  <c r="AJ9" i="4"/>
  <c r="AJ8" i="4"/>
  <c r="F7" i="3" s="1"/>
  <c r="AJ7" i="4"/>
  <c r="AJ3" i="4"/>
  <c r="F2" i="3" s="1"/>
  <c r="AH147" i="4"/>
  <c r="E146" i="3" s="1"/>
  <c r="AH146" i="4"/>
  <c r="AH142" i="4"/>
  <c r="AH151" i="4"/>
  <c r="AH148" i="4"/>
  <c r="AH133" i="4"/>
  <c r="AH149" i="4"/>
  <c r="AH145" i="4"/>
  <c r="AH144" i="4"/>
  <c r="AH143" i="4"/>
  <c r="AH141" i="4"/>
  <c r="AH138" i="4"/>
  <c r="AH139" i="4"/>
  <c r="AH136" i="4"/>
  <c r="AH135" i="4"/>
  <c r="AH134" i="4"/>
  <c r="AH131" i="4"/>
  <c r="AH130" i="4"/>
  <c r="AH127" i="4"/>
  <c r="AH126" i="4"/>
  <c r="AH125" i="4"/>
  <c r="AH119" i="4"/>
  <c r="E113" i="3" s="1"/>
  <c r="AH124" i="4"/>
  <c r="AH120" i="4"/>
  <c r="AH123" i="4"/>
  <c r="E122" i="3" s="1"/>
  <c r="AH121" i="4"/>
  <c r="AH118" i="4"/>
  <c r="AH117" i="4"/>
  <c r="AH116" i="4"/>
  <c r="AH115" i="4"/>
  <c r="AH114" i="4"/>
  <c r="AH110" i="4"/>
  <c r="AH112" i="4"/>
  <c r="AH113" i="4"/>
  <c r="AH111" i="4"/>
  <c r="E110" i="3" s="1"/>
  <c r="AH105" i="4"/>
  <c r="AH109" i="4"/>
  <c r="E148" i="3" s="1"/>
  <c r="AH108" i="4"/>
  <c r="AH107" i="4"/>
  <c r="AH106" i="4"/>
  <c r="AH104" i="4"/>
  <c r="AH102" i="4"/>
  <c r="AH103" i="4"/>
  <c r="AH98" i="4"/>
  <c r="AH96" i="4"/>
  <c r="AH122" i="4"/>
  <c r="AH101" i="4"/>
  <c r="AH100" i="4"/>
  <c r="AH99" i="4"/>
  <c r="AH97" i="4"/>
  <c r="AH95" i="4"/>
  <c r="AH93" i="4"/>
  <c r="AH94" i="4"/>
  <c r="AH92" i="4"/>
  <c r="AH91" i="4"/>
  <c r="AH69" i="4"/>
  <c r="AH90" i="4"/>
  <c r="AH89" i="4"/>
  <c r="AH88" i="4"/>
  <c r="AH71" i="4"/>
  <c r="AH86" i="4"/>
  <c r="AH85" i="4"/>
  <c r="AH73" i="4"/>
  <c r="AH84" i="4"/>
  <c r="E139" i="3" s="1"/>
  <c r="AH83" i="4"/>
  <c r="AH74" i="4"/>
  <c r="AH81" i="4"/>
  <c r="AH80" i="4"/>
  <c r="E79" i="3" s="1"/>
  <c r="AH79" i="4"/>
  <c r="AH78" i="4"/>
  <c r="AH77" i="4"/>
  <c r="AH76" i="4"/>
  <c r="AH75" i="4"/>
  <c r="AH72" i="4"/>
  <c r="AH70" i="4"/>
  <c r="AH68" i="4"/>
  <c r="E102" i="3" s="1"/>
  <c r="AH67" i="4"/>
  <c r="AH66" i="4"/>
  <c r="AH65" i="4"/>
  <c r="AH63" i="4"/>
  <c r="E62" i="3" s="1"/>
  <c r="AH62" i="4"/>
  <c r="AH59" i="4"/>
  <c r="AH57" i="4"/>
  <c r="AH56" i="4"/>
  <c r="AH54" i="4"/>
  <c r="E53" i="3" s="1"/>
  <c r="AH55" i="4"/>
  <c r="AH53" i="4"/>
  <c r="AH47" i="4"/>
  <c r="AH46" i="4"/>
  <c r="AH43" i="4"/>
  <c r="AH42" i="4"/>
  <c r="AH41" i="4"/>
  <c r="AH40" i="4"/>
  <c r="AH39" i="4"/>
  <c r="AH82" i="4"/>
  <c r="AH44" i="4"/>
  <c r="E119" i="3" s="1"/>
  <c r="AH38" i="4"/>
  <c r="E126" i="3" s="1"/>
  <c r="AH37" i="4"/>
  <c r="AH33" i="4"/>
  <c r="AH87" i="4"/>
  <c r="AH45" i="4"/>
  <c r="E64" i="3" s="1"/>
  <c r="AH36" i="4"/>
  <c r="AH34" i="4"/>
  <c r="AH32" i="4"/>
  <c r="AH30" i="4"/>
  <c r="AH29" i="4"/>
  <c r="E121" i="3" s="1"/>
  <c r="AH31" i="4"/>
  <c r="AH28" i="4"/>
  <c r="AH27" i="4"/>
  <c r="AH26" i="4"/>
  <c r="AH24" i="4"/>
  <c r="AH25" i="4"/>
  <c r="AH23" i="4"/>
  <c r="E33" i="3" s="1"/>
  <c r="AH21" i="4"/>
  <c r="AH22" i="4"/>
  <c r="AH137" i="4"/>
  <c r="AH129" i="4"/>
  <c r="AH128" i="4"/>
  <c r="AH17" i="4"/>
  <c r="AH152" i="4"/>
  <c r="AH132" i="4"/>
  <c r="AH51" i="4"/>
  <c r="AH19" i="4"/>
  <c r="AH15" i="4"/>
  <c r="AH58" i="4"/>
  <c r="AH52" i="4"/>
  <c r="AH16" i="4"/>
  <c r="AH14" i="4"/>
  <c r="AH12" i="4"/>
  <c r="AH61" i="4"/>
  <c r="E128" i="3" s="1"/>
  <c r="AH60" i="4"/>
  <c r="AH50" i="4"/>
  <c r="AH49" i="4"/>
  <c r="E149" i="3" s="1"/>
  <c r="AH48" i="4"/>
  <c r="AH10" i="4"/>
  <c r="AH64" i="4"/>
  <c r="AH35" i="4"/>
  <c r="AH7" i="4"/>
  <c r="AH20" i="4"/>
  <c r="AH18" i="4"/>
  <c r="AH5" i="4"/>
  <c r="E21" i="3" s="1"/>
  <c r="AH13" i="4"/>
  <c r="AH11" i="4"/>
  <c r="AH9" i="4"/>
  <c r="AH8" i="4"/>
  <c r="AH6" i="4"/>
  <c r="E90" i="3" s="1"/>
  <c r="AP2" i="4"/>
  <c r="AT12" i="4"/>
  <c r="AW24" i="4"/>
  <c r="AU22" i="4"/>
  <c r="AR21" i="4"/>
  <c r="AS20" i="4"/>
  <c r="AU24" i="4"/>
  <c r="AQ20" i="4"/>
  <c r="AT37" i="4"/>
  <c r="AT23" i="4"/>
  <c r="AS11" i="4"/>
  <c r="AT36" i="4"/>
  <c r="AT29" i="4"/>
  <c r="AT24" i="4"/>
  <c r="AS35" i="4"/>
  <c r="AS16" i="4"/>
  <c r="AS31" i="4"/>
  <c r="AR33" i="4"/>
  <c r="AS28" i="4"/>
  <c r="AQ29" i="4"/>
  <c r="AS26" i="4"/>
  <c r="AR24" i="4"/>
  <c r="AS25" i="4"/>
  <c r="AR27" i="4"/>
  <c r="AS23" i="4"/>
  <c r="AR15" i="4"/>
  <c r="AV24" i="4"/>
  <c r="AP17" i="4"/>
  <c r="AO17" i="4" s="1"/>
  <c r="F17" i="1" s="1"/>
  <c r="AU26" i="4"/>
  <c r="AS33" i="4"/>
  <c r="AS27" i="4"/>
  <c r="AS12" i="4"/>
  <c r="AS13" i="4"/>
  <c r="AR13" i="4"/>
  <c r="AR25" i="4"/>
  <c r="AR6" i="4"/>
  <c r="AQ33" i="4"/>
  <c r="AR10" i="4"/>
  <c r="AR22" i="4"/>
  <c r="AR35" i="4"/>
  <c r="AQ27" i="4"/>
  <c r="AS34" i="4"/>
  <c r="AR26" i="4"/>
  <c r="AP12" i="4"/>
  <c r="AR23" i="4"/>
  <c r="AQ8" i="4"/>
  <c r="AR37" i="4"/>
  <c r="AP15" i="4"/>
  <c r="AR31" i="4"/>
  <c r="AR34" i="4"/>
  <c r="AP16" i="4"/>
  <c r="AQ23" i="4"/>
  <c r="AQ15" i="4"/>
  <c r="AP14" i="4"/>
  <c r="AP32" i="4"/>
  <c r="AP18" i="4"/>
  <c r="AP3" i="4"/>
  <c r="AT28" i="4"/>
  <c r="AR29" i="4"/>
  <c r="AR36" i="4"/>
  <c r="AQ24" i="4"/>
  <c r="AU37" i="4"/>
  <c r="AQ30" i="4"/>
  <c r="AS3" i="4"/>
  <c r="AP29" i="4"/>
  <c r="AP24" i="4"/>
  <c r="AS37" i="4"/>
  <c r="AP30" i="4"/>
  <c r="AQ37" i="4"/>
  <c r="AQ35" i="4"/>
  <c r="AQ26" i="4"/>
  <c r="AQ18" i="4"/>
  <c r="AR28" i="4"/>
  <c r="AP35" i="4"/>
  <c r="AP37" i="4"/>
  <c r="AP31" i="4"/>
  <c r="AQ22" i="4"/>
  <c r="AQ36" i="4"/>
  <c r="AP21" i="4"/>
  <c r="AP23" i="4"/>
  <c r="AP19" i="4"/>
  <c r="AQ28" i="4"/>
  <c r="AP36" i="4"/>
  <c r="AP28" i="4"/>
  <c r="AP22" i="4"/>
  <c r="AQ11" i="4"/>
  <c r="AQ34" i="4"/>
  <c r="AQ25" i="4"/>
  <c r="AP26" i="4"/>
  <c r="AQ13" i="4"/>
  <c r="AQ7" i="4"/>
  <c r="AQ31" i="4"/>
  <c r="AP34" i="4"/>
  <c r="AP27" i="4"/>
  <c r="AP25" i="4"/>
  <c r="AP13" i="4"/>
  <c r="AP7" i="4"/>
  <c r="AP33" i="4"/>
  <c r="AP4" i="4"/>
  <c r="AS22" i="4"/>
  <c r="AQ32" i="4"/>
  <c r="AP20" i="4"/>
  <c r="AT22" i="4"/>
  <c r="AS24" i="4"/>
  <c r="AS36" i="4"/>
  <c r="AS29" i="4"/>
  <c r="AT26" i="4"/>
  <c r="AR16" i="4"/>
  <c r="AQ21" i="4"/>
  <c r="AS19" i="4"/>
  <c r="AR19" i="4"/>
  <c r="AR20" i="4"/>
  <c r="AQ19" i="4"/>
  <c r="AS18" i="4"/>
  <c r="AR18" i="4"/>
  <c r="AQ16" i="4"/>
  <c r="AR14" i="4"/>
  <c r="AQ14" i="4"/>
  <c r="AR12" i="4"/>
  <c r="AQ12" i="4"/>
  <c r="AR11" i="4"/>
  <c r="AP11" i="4"/>
  <c r="AQ10" i="4"/>
  <c r="AP10" i="4"/>
  <c r="AQ9" i="4"/>
  <c r="AP9" i="4"/>
  <c r="AR8" i="4"/>
  <c r="AP8" i="4"/>
  <c r="AS7" i="4"/>
  <c r="AR7" i="4"/>
  <c r="AQ6" i="4"/>
  <c r="AP6" i="4"/>
  <c r="AQ5" i="4"/>
  <c r="AP5" i="4"/>
  <c r="AQ4" i="4"/>
  <c r="AT3" i="4"/>
  <c r="AR3" i="4"/>
  <c r="AQ3" i="4"/>
  <c r="AQ2" i="4"/>
  <c r="AZ20" i="4" l="1"/>
  <c r="F106" i="3"/>
  <c r="F137" i="3"/>
  <c r="F111" i="3"/>
  <c r="F144" i="3"/>
  <c r="F99" i="3"/>
  <c r="F48" i="3"/>
  <c r="E142" i="3"/>
  <c r="E54" i="3"/>
  <c r="E118" i="3"/>
  <c r="F75" i="3"/>
  <c r="F84" i="3"/>
  <c r="E15" i="3"/>
  <c r="E67" i="3"/>
  <c r="F52" i="3"/>
  <c r="F134" i="3"/>
  <c r="E150" i="3"/>
  <c r="F108" i="3"/>
  <c r="F30" i="3"/>
  <c r="F37" i="3"/>
  <c r="F43" i="3"/>
  <c r="E140" i="3"/>
  <c r="E30" i="3"/>
  <c r="AP45" i="4"/>
  <c r="AR51" i="4"/>
  <c r="AP54" i="4"/>
  <c r="AR56" i="4"/>
  <c r="AS58" i="4"/>
  <c r="AV60" i="4"/>
  <c r="AS63" i="4"/>
  <c r="AR65" i="4"/>
  <c r="AQ69" i="4"/>
  <c r="AQ61" i="4"/>
  <c r="AS69" i="4"/>
  <c r="E123" i="3"/>
  <c r="AS46" i="4"/>
  <c r="AS54" i="4"/>
  <c r="AU56" i="4"/>
  <c r="AQ59" i="4"/>
  <c r="AR61" i="4"/>
  <c r="AV63" i="4"/>
  <c r="AP66" i="4"/>
  <c r="AT69" i="4"/>
  <c r="AR48" i="4"/>
  <c r="AT65" i="4"/>
  <c r="F123" i="3"/>
  <c r="AQ48" i="4"/>
  <c r="AS52" i="4"/>
  <c r="AP55" i="4"/>
  <c r="AP57" i="4"/>
  <c r="AR59" i="4"/>
  <c r="AS61" i="4"/>
  <c r="AP64" i="4"/>
  <c r="AQ66" i="4"/>
  <c r="AU69" i="4"/>
  <c r="AO20" i="4"/>
  <c r="F20" i="1" s="1"/>
  <c r="E87" i="3"/>
  <c r="F89" i="3"/>
  <c r="F145" i="3"/>
  <c r="AQ49" i="4"/>
  <c r="AT52" i="4"/>
  <c r="AQ55" i="4"/>
  <c r="AQ57" i="4"/>
  <c r="AS59" i="4"/>
  <c r="AP62" i="4"/>
  <c r="AQ64" i="4"/>
  <c r="AP67" i="4"/>
  <c r="AV69" i="4"/>
  <c r="E138" i="3"/>
  <c r="F146" i="3"/>
  <c r="AQ43" i="4"/>
  <c r="AR55" i="4"/>
  <c r="AR57" i="4"/>
  <c r="AQ62" i="4"/>
  <c r="AR64" i="4"/>
  <c r="AQ67" i="4"/>
  <c r="AW69" i="4"/>
  <c r="F39" i="3"/>
  <c r="AQ53" i="4"/>
  <c r="AS55" i="4"/>
  <c r="AS57" i="4"/>
  <c r="AQ60" i="4"/>
  <c r="AR62" i="4"/>
  <c r="AS64" i="4"/>
  <c r="AR67" i="4"/>
  <c r="AX69" i="4"/>
  <c r="F103" i="3"/>
  <c r="AQ50" i="4"/>
  <c r="AR53" i="4"/>
  <c r="AT55" i="4"/>
  <c r="AT57" i="4"/>
  <c r="AR60" i="4"/>
  <c r="AS62" i="4"/>
  <c r="AT64" i="4"/>
  <c r="AS67" i="4"/>
  <c r="AP70" i="4"/>
  <c r="AR50" i="4"/>
  <c r="AU55" i="4"/>
  <c r="AP58" i="4"/>
  <c r="AO58" i="4" s="1"/>
  <c r="E20" i="2" s="1"/>
  <c r="AS60" i="4"/>
  <c r="AU64" i="4"/>
  <c r="AO7" i="4"/>
  <c r="F7" i="1" s="1"/>
  <c r="E81" i="3"/>
  <c r="E100" i="3"/>
  <c r="F65" i="3"/>
  <c r="F135" i="3"/>
  <c r="F40" i="3"/>
  <c r="AP56" i="4"/>
  <c r="AQ58" i="4"/>
  <c r="AQ63" i="4"/>
  <c r="AP65" i="4"/>
  <c r="AO65" i="4" s="1"/>
  <c r="E27" i="2" s="1"/>
  <c r="AQ68" i="4"/>
  <c r="E56" i="3"/>
  <c r="E108" i="3"/>
  <c r="AR58" i="4"/>
  <c r="AP69" i="4"/>
  <c r="E22" i="3"/>
  <c r="E69" i="3"/>
  <c r="E115" i="3"/>
  <c r="F113" i="3"/>
  <c r="AO5" i="4"/>
  <c r="F5" i="1" s="1"/>
  <c r="E117" i="3"/>
  <c r="E103" i="3"/>
  <c r="F45" i="3"/>
  <c r="AQ45" i="4"/>
  <c r="AQ46" i="4"/>
  <c r="AR46" i="4"/>
  <c r="E82" i="3"/>
  <c r="AT45" i="4"/>
  <c r="E147" i="3"/>
  <c r="E44" i="3"/>
  <c r="E80" i="3"/>
  <c r="F97" i="3"/>
  <c r="AQ41" i="4"/>
  <c r="AQ47" i="4"/>
  <c r="F82" i="3"/>
  <c r="E37" i="3"/>
  <c r="AP42" i="4"/>
  <c r="AO42" i="4" s="1"/>
  <c r="E4" i="2" s="1"/>
  <c r="AP48" i="4"/>
  <c r="E130" i="3"/>
  <c r="F131" i="3"/>
  <c r="E2" i="3"/>
  <c r="F69" i="3"/>
  <c r="E66" i="3"/>
  <c r="E34" i="3"/>
  <c r="F73" i="3"/>
  <c r="F119" i="3"/>
  <c r="AR43" i="4"/>
  <c r="E45" i="3"/>
  <c r="E93" i="3"/>
  <c r="F74" i="3"/>
  <c r="F86" i="3"/>
  <c r="F125" i="3"/>
  <c r="AO26" i="4"/>
  <c r="F26" i="1" s="1"/>
  <c r="AO9" i="4"/>
  <c r="F9" i="1" s="1"/>
  <c r="AO24" i="4"/>
  <c r="F24" i="1" s="1"/>
  <c r="AO14" i="4"/>
  <c r="F14" i="1" s="1"/>
  <c r="E52" i="3"/>
  <c r="E43" i="3"/>
  <c r="E49" i="3"/>
  <c r="E141" i="3"/>
  <c r="F62" i="3"/>
  <c r="F115" i="3"/>
  <c r="E84" i="3"/>
  <c r="E135" i="3"/>
  <c r="AO37" i="4"/>
  <c r="F37" i="1" s="1"/>
  <c r="E31" i="3"/>
  <c r="E120" i="3"/>
  <c r="E97" i="3"/>
  <c r="E40" i="3"/>
  <c r="E72" i="3"/>
  <c r="E16" i="3"/>
  <c r="F24" i="3"/>
  <c r="F36" i="3"/>
  <c r="AO11" i="4"/>
  <c r="F11" i="1" s="1"/>
  <c r="E13" i="3"/>
  <c r="E47" i="3"/>
  <c r="E131" i="3"/>
  <c r="E76" i="3"/>
  <c r="F77" i="3"/>
  <c r="F71" i="3"/>
  <c r="AO6" i="4"/>
  <c r="F6" i="1" s="1"/>
  <c r="AO15" i="4"/>
  <c r="F15" i="1" s="1"/>
  <c r="E10" i="3"/>
  <c r="F47" i="3"/>
  <c r="F128" i="3"/>
  <c r="F87" i="3"/>
  <c r="AO27" i="4"/>
  <c r="F27" i="1" s="1"/>
  <c r="F141" i="3"/>
  <c r="E57" i="3"/>
  <c r="F50" i="3"/>
  <c r="F38" i="3"/>
  <c r="F98" i="3"/>
  <c r="AO12" i="4"/>
  <c r="F12" i="1" s="1"/>
  <c r="E25" i="3"/>
  <c r="AO21" i="4"/>
  <c r="F21" i="1" s="1"/>
  <c r="E144" i="3"/>
  <c r="E145" i="3"/>
  <c r="E50" i="3"/>
  <c r="E151" i="3"/>
  <c r="E125" i="3"/>
  <c r="F122" i="3"/>
  <c r="F19" i="3"/>
  <c r="F72" i="3"/>
  <c r="F151" i="3"/>
  <c r="F3" i="3"/>
  <c r="E58" i="3"/>
  <c r="E60" i="3"/>
  <c r="E75" i="3"/>
  <c r="E63" i="3"/>
  <c r="E48" i="3"/>
  <c r="E137" i="3"/>
  <c r="E11" i="3"/>
  <c r="E19" i="3"/>
  <c r="E7" i="3"/>
  <c r="E116" i="3"/>
  <c r="E51" i="3"/>
  <c r="F29" i="3"/>
  <c r="F21" i="3"/>
  <c r="F83" i="3"/>
  <c r="F23" i="3"/>
  <c r="F124" i="3"/>
  <c r="F143" i="3"/>
  <c r="F142" i="3"/>
  <c r="F136" i="3"/>
  <c r="F16" i="3"/>
  <c r="F127" i="3"/>
  <c r="E89" i="3"/>
  <c r="E23" i="3"/>
  <c r="E83" i="3"/>
  <c r="E104" i="3"/>
  <c r="E17" i="3"/>
  <c r="E5" i="3"/>
  <c r="E36" i="3"/>
  <c r="E127" i="3"/>
  <c r="F109" i="3"/>
  <c r="F56" i="3"/>
  <c r="F58" i="3"/>
  <c r="F35" i="3"/>
  <c r="F17" i="3"/>
  <c r="F14" i="3"/>
  <c r="F70" i="3"/>
  <c r="F95" i="3"/>
  <c r="F140" i="3"/>
  <c r="F61" i="3"/>
  <c r="E38" i="3"/>
  <c r="F90" i="3"/>
  <c r="E112" i="3"/>
  <c r="E88" i="3"/>
  <c r="E105" i="3"/>
  <c r="E61" i="3"/>
  <c r="F59" i="3"/>
  <c r="F15" i="3"/>
  <c r="F130" i="3"/>
  <c r="F41" i="3"/>
  <c r="F32" i="3"/>
  <c r="F148" i="3"/>
  <c r="F46" i="3"/>
  <c r="E26" i="3"/>
  <c r="F88" i="3"/>
  <c r="E29" i="3"/>
  <c r="E77" i="3"/>
  <c r="F12" i="3"/>
  <c r="F60" i="3"/>
  <c r="E134" i="3"/>
  <c r="E18" i="3"/>
  <c r="E78" i="3"/>
  <c r="E129" i="3"/>
  <c r="E59" i="3"/>
  <c r="E109" i="3"/>
  <c r="E6" i="3"/>
  <c r="E124" i="3"/>
  <c r="E41" i="3"/>
  <c r="E70" i="3"/>
  <c r="E46" i="3"/>
  <c r="E8" i="3"/>
  <c r="F121" i="3"/>
  <c r="F120" i="3"/>
  <c r="F92" i="3"/>
  <c r="F112" i="3"/>
  <c r="F100" i="3"/>
  <c r="F132" i="3"/>
  <c r="E14" i="3"/>
  <c r="F66" i="3"/>
  <c r="E35" i="3"/>
  <c r="E136" i="3"/>
  <c r="E101" i="3"/>
  <c r="E68" i="3"/>
  <c r="E92" i="3"/>
  <c r="E32" i="3"/>
  <c r="E132" i="3"/>
  <c r="E55" i="3"/>
  <c r="E27" i="3"/>
  <c r="F13" i="3"/>
  <c r="F44" i="3"/>
  <c r="F85" i="3"/>
  <c r="F57" i="3"/>
  <c r="F96" i="3"/>
  <c r="F105" i="3"/>
  <c r="F4" i="3"/>
  <c r="F150" i="3"/>
  <c r="E73" i="3"/>
  <c r="E95" i="3"/>
  <c r="F26" i="3"/>
  <c r="F118" i="3"/>
  <c r="F8" i="3"/>
  <c r="E107" i="3"/>
  <c r="E39" i="3"/>
  <c r="E65" i="3"/>
  <c r="E114" i="3"/>
  <c r="E133" i="3"/>
  <c r="E42" i="3"/>
  <c r="E143" i="3"/>
  <c r="E99" i="3"/>
  <c r="E85" i="3"/>
  <c r="E24" i="3"/>
  <c r="E20" i="3"/>
  <c r="E96" i="3"/>
  <c r="E71" i="3"/>
  <c r="F9" i="3"/>
  <c r="F68" i="3"/>
  <c r="F67" i="3"/>
  <c r="F28" i="3"/>
  <c r="F91" i="3"/>
  <c r="F5" i="3"/>
  <c r="F20" i="3"/>
  <c r="F63" i="3"/>
  <c r="F80" i="3"/>
  <c r="F27" i="3"/>
  <c r="E98" i="3"/>
  <c r="F126" i="3"/>
  <c r="F22" i="3"/>
  <c r="E28" i="3"/>
  <c r="E12" i="3"/>
  <c r="F49" i="3"/>
  <c r="E94" i="3"/>
  <c r="F114" i="3"/>
  <c r="F18" i="3"/>
  <c r="F55" i="3"/>
  <c r="E86" i="3"/>
  <c r="E91" i="3"/>
  <c r="E9" i="3"/>
  <c r="E111" i="3"/>
  <c r="E106" i="3"/>
  <c r="E4" i="3"/>
  <c r="F64" i="3"/>
  <c r="F11" i="3"/>
  <c r="F76" i="3"/>
  <c r="F34" i="3"/>
  <c r="E74" i="3"/>
  <c r="F6" i="3"/>
  <c r="F31" i="3"/>
  <c r="F101" i="3"/>
  <c r="F53" i="3"/>
  <c r="E3" i="3"/>
  <c r="F25" i="3"/>
  <c r="AO33" i="4"/>
  <c r="F33" i="1" s="1"/>
  <c r="AO35" i="4"/>
  <c r="F35" i="1" s="1"/>
  <c r="AO22" i="4"/>
  <c r="F22" i="1" s="1"/>
  <c r="AO19" i="4"/>
  <c r="F19" i="1" s="1"/>
  <c r="AO25" i="4"/>
  <c r="F25" i="1" s="1"/>
  <c r="AO36" i="4"/>
  <c r="F36" i="1" s="1"/>
  <c r="AO4" i="4"/>
  <c r="F4" i="1" s="1"/>
  <c r="AO28" i="4"/>
  <c r="F28" i="1" s="1"/>
  <c r="AO3" i="4"/>
  <c r="F3" i="1" s="1"/>
  <c r="AO8" i="4"/>
  <c r="F8" i="1" s="1"/>
  <c r="AO31" i="4"/>
  <c r="F31" i="1" s="1"/>
  <c r="AO23" i="4"/>
  <c r="F23" i="1" s="1"/>
  <c r="AO30" i="4"/>
  <c r="F30" i="1" s="1"/>
  <c r="AO18" i="4"/>
  <c r="F18" i="1" s="1"/>
  <c r="AO13" i="4"/>
  <c r="F13" i="1" s="1"/>
  <c r="AO32" i="4"/>
  <c r="F32" i="1" s="1"/>
  <c r="AO29" i="4"/>
  <c r="F29" i="1" s="1"/>
  <c r="AO10" i="4"/>
  <c r="F10" i="1" s="1"/>
  <c r="AO16" i="4"/>
  <c r="F16" i="1" s="1"/>
  <c r="AO34" i="4"/>
  <c r="F34" i="1" s="1"/>
  <c r="AO2" i="4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Clay Parham</author>
  </authors>
  <commentList>
    <comment ref="E2" authorId="0" shapeId="0" xr:uid="{93E06345-5C73-40FB-AB46-B2E3B9882F28}">
      <text>
        <r>
          <rPr>
            <b/>
            <sz val="9"/>
            <color indexed="81"/>
            <rFont val="Tahoma"/>
            <family val="2"/>
          </rPr>
          <t>Clay Parham:</t>
        </r>
        <r>
          <rPr>
            <sz val="9"/>
            <color indexed="81"/>
            <rFont val="Tahoma"/>
            <family val="2"/>
          </rPr>
          <t xml:space="preserve">
Vice-chair on subcommittee on Crime, Terrorism, Homeland Security, and Investigations</t>
        </r>
      </text>
    </comment>
    <comment ref="E26" authorId="0" shapeId="0" xr:uid="{BCE578C2-72FA-4A3B-B801-ED1D4BAA3272}">
      <text>
        <r>
          <rPr>
            <sz val="9"/>
            <color indexed="81"/>
            <rFont val="Tahoma"/>
            <family val="2"/>
          </rPr>
          <t>Vice Ranking Member of Small Business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Clay Parham</author>
  </authors>
  <commentList>
    <comment ref="E1" authorId="0" shapeId="0" xr:uid="{6EB902F0-E086-4881-ACC9-DF6BEF6F8C23}">
      <text>
        <r>
          <rPr>
            <b/>
            <sz val="9"/>
            <color indexed="81"/>
            <rFont val="Tahoma"/>
            <family val="2"/>
          </rPr>
          <t>Clay Parham:</t>
        </r>
        <r>
          <rPr>
            <sz val="9"/>
            <color indexed="81"/>
            <rFont val="Tahoma"/>
            <family val="2"/>
          </rPr>
          <t xml:space="preserve">
Site of district office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Clay Parham</author>
  </authors>
  <commentList>
    <comment ref="B1" authorId="0" shapeId="0" xr:uid="{DA485BD7-8FEF-46C5-A473-6DB2676FFF19}">
      <text>
        <r>
          <rPr>
            <b/>
            <sz val="9"/>
            <color indexed="81"/>
            <rFont val="Tahoma"/>
            <family val="2"/>
          </rPr>
          <t>Clay Parham:</t>
        </r>
        <r>
          <rPr>
            <sz val="9"/>
            <color indexed="81"/>
            <rFont val="Tahoma"/>
            <family val="2"/>
          </rPr>
          <t xml:space="preserve">
Expand for State Senate Districts in this Congressional District</t>
        </r>
      </text>
    </comment>
    <comment ref="K1" authorId="0" shapeId="0" xr:uid="{84338A1D-965F-4A77-80B2-FAD70EB10BD6}">
      <text>
        <r>
          <rPr>
            <b/>
            <sz val="9"/>
            <color indexed="81"/>
            <rFont val="Tahoma"/>
            <family val="2"/>
          </rPr>
          <t>Clay Parham:</t>
        </r>
        <r>
          <rPr>
            <sz val="9"/>
            <color indexed="81"/>
            <rFont val="Tahoma"/>
            <family val="2"/>
          </rPr>
          <t xml:space="preserve">
Expand for State House districts in this Congressional district</t>
        </r>
      </text>
    </comment>
    <comment ref="AG2" authorId="0" shapeId="0" xr:uid="{A5030C17-C40E-4D31-95CA-67BB0920B341}">
      <text>
        <r>
          <rPr>
            <b/>
            <sz val="9"/>
            <color indexed="81"/>
            <rFont val="Tahoma"/>
            <family val="2"/>
          </rPr>
          <t xml:space="preserve">Clay Parham:
</t>
        </r>
        <r>
          <rPr>
            <sz val="9"/>
            <color indexed="81"/>
            <rFont val="Tahoma"/>
            <family val="2"/>
          </rPr>
          <t>This is based off which Congressional district the district office resides in</t>
        </r>
      </text>
    </comment>
    <comment ref="AI2" authorId="0" shapeId="0" xr:uid="{5BA243E1-5E39-4E31-9CA7-A27E01F6EC1D}">
      <text>
        <r>
          <rPr>
            <b/>
            <sz val="9"/>
            <color indexed="81"/>
            <rFont val="Tahoma"/>
            <family val="2"/>
          </rPr>
          <t>Clay Parham:</t>
        </r>
        <r>
          <rPr>
            <sz val="9"/>
            <color indexed="81"/>
            <rFont val="Tahoma"/>
            <family val="2"/>
          </rPr>
          <t xml:space="preserve">
This is based off which Senate district the district office resides in</t>
        </r>
      </text>
    </comment>
  </commentList>
</comments>
</file>

<file path=xl/sharedStrings.xml><?xml version="1.0" encoding="utf-8"?>
<sst xmlns="http://schemas.openxmlformats.org/spreadsheetml/2006/main" count="1323" uniqueCount="538">
  <si>
    <t>Name</t>
  </si>
  <si>
    <t>District</t>
  </si>
  <si>
    <t>Party</t>
  </si>
  <si>
    <t>Is Freshman</t>
  </si>
  <si>
    <t>Louie Gohmert</t>
  </si>
  <si>
    <t>Dan Crenshaw</t>
  </si>
  <si>
    <t>Van Taylor</t>
  </si>
  <si>
    <t>Pat Fallon</t>
  </si>
  <si>
    <t>Lance Gooden</t>
  </si>
  <si>
    <t>Vacant</t>
  </si>
  <si>
    <t>Lizzie Fletcher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</si>
  <si>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</si>
  <si>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</si>
  <si>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</si>
  <si>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</si>
  <si>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</si>
  <si>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</si>
  <si>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</si>
  <si>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</si>
  <si>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</si>
  <si>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</si>
  <si>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</si>
  <si>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</si>
  <si>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</si>
  <si>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</si>
  <si>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</si>
  <si>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</si>
  <si>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</si>
  <si>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</si>
  <si>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</si>
  <si>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</si>
  <si>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</si>
  <si>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</si>
  <si>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</si>
  <si>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</si>
  <si>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</si>
  <si>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</si>
  <si>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</si>
  <si>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</si>
  <si>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</si>
  <si>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</si>
  <si>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</si>
  <si>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</si>
  <si>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</si>
  <si>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</si>
  <si>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</si>
  <si>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</si>
  <si>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R</t>
  </si>
  <si>
    <t>D</t>
  </si>
  <si>
    <t>Kevin Brady</t>
  </si>
  <si>
    <t>Al Green</t>
  </si>
  <si>
    <t>Michael McCaul</t>
  </si>
  <si>
    <t>August Pfluger</t>
  </si>
  <si>
    <t>Kay Granger</t>
  </si>
  <si>
    <t>Ronny Jackson</t>
  </si>
  <si>
    <t>Randy Weber</t>
  </si>
  <si>
    <t>Vicente Gonzalez</t>
  </si>
  <si>
    <t>Veronica Escobar</t>
  </si>
  <si>
    <t>Pete Sessions</t>
  </si>
  <si>
    <t>Sheila Jackson Lee</t>
  </si>
  <si>
    <t>Jodey Arrington</t>
  </si>
  <si>
    <t>Joaquin Castro</t>
  </si>
  <si>
    <t>Chip Roy</t>
  </si>
  <si>
    <t>Troy Nehls</t>
  </si>
  <si>
    <t>Ernest Gonzales</t>
  </si>
  <si>
    <t>Beth Van Duyne</t>
  </si>
  <si>
    <t>Roger Williams</t>
  </si>
  <si>
    <t>Michael Burgess</t>
  </si>
  <si>
    <t>Michael Cloud</t>
  </si>
  <si>
    <t>Henry Cuellar</t>
  </si>
  <si>
    <t>Sylvia Garcia</t>
  </si>
  <si>
    <t>Eddie Johnson</t>
  </si>
  <si>
    <t>John Carter</t>
  </si>
  <si>
    <t>Colin Allred</t>
  </si>
  <si>
    <t>Marc Veasey</t>
  </si>
  <si>
    <t>Filemon Vela</t>
  </si>
  <si>
    <t>Lloyd Doggett</t>
  </si>
  <si>
    <t>Brian Babin</t>
  </si>
  <si>
    <t>Y</t>
  </si>
  <si>
    <t>N</t>
  </si>
  <si>
    <t>Committees</t>
  </si>
  <si>
    <t>Energy and Commerce</t>
  </si>
  <si>
    <t>Financial Services</t>
  </si>
  <si>
    <t>Ways and Means</t>
  </si>
  <si>
    <t>Appropriations</t>
  </si>
  <si>
    <t>Judiciary; Natural Resources</t>
  </si>
  <si>
    <t>Foreign Affairs; Homeland Security</t>
  </si>
  <si>
    <t>Foreign Affairs; Armed Services</t>
  </si>
  <si>
    <t>Financial Services; Foreign Affairs</t>
  </si>
  <si>
    <t>Judiciary; Homeland Security; Budget</t>
  </si>
  <si>
    <t>Transportation and Infrastructure; Veterans' Affairs</t>
  </si>
  <si>
    <t>Budget; Rules; Energy and Commerce</t>
  </si>
  <si>
    <t>Financial Services; Judiciary</t>
  </si>
  <si>
    <t>Foreign Affairs; Transportation and Infrastructure; Veterans' Affairs</t>
  </si>
  <si>
    <t>Agriculture; Armed Services</t>
  </si>
  <si>
    <t>Science, Space, and Technology; Transportation and Infrastructure</t>
  </si>
  <si>
    <t>Bryan Hughes</t>
  </si>
  <si>
    <t>Bob Hall</t>
  </si>
  <si>
    <t>Robert Nichols</t>
  </si>
  <si>
    <t>Charles Schwertner</t>
  </si>
  <si>
    <t>Carol Alvarado</t>
  </si>
  <si>
    <t>Paul Bettencourt</t>
  </si>
  <si>
    <t>Angela Paxton</t>
  </si>
  <si>
    <t>Kelly Hancock</t>
  </si>
  <si>
    <t>Beverly Powell</t>
  </si>
  <si>
    <t>Larry Taylor</t>
  </si>
  <si>
    <t>Jane Nelson</t>
  </si>
  <si>
    <t>Borris Miles</t>
  </si>
  <si>
    <t>Sarah Eckhardt</t>
  </si>
  <si>
    <t>John Whitmire</t>
  </si>
  <si>
    <t>Nathan Johnson</t>
  </si>
  <si>
    <t>Joan Huffman</t>
  </si>
  <si>
    <t>Lois Kolkhorst</t>
  </si>
  <si>
    <t>Roland Gutierrez</t>
  </si>
  <si>
    <t>Juan Hinojosa</t>
  </si>
  <si>
    <t>Judith Zaffirini</t>
  </si>
  <si>
    <t>Brian Birdwell</t>
  </si>
  <si>
    <t>Royce West</t>
  </si>
  <si>
    <t>Dawn Buckingham</t>
  </si>
  <si>
    <t>Donna Campbell</t>
  </si>
  <si>
    <t>Jose Menendez</t>
  </si>
  <si>
    <t>Eddie Lucio Jr</t>
  </si>
  <si>
    <t>Charles Perry</t>
  </si>
  <si>
    <t>Cesar Blanco</t>
  </si>
  <si>
    <t>Drew Springer</t>
  </si>
  <si>
    <t>Kel Seliger</t>
  </si>
  <si>
    <t>Brandon Creighton</t>
  </si>
  <si>
    <t>Local Government</t>
  </si>
  <si>
    <t>Natural Resources</t>
  </si>
  <si>
    <t>Nominations</t>
  </si>
  <si>
    <t>State Affairs</t>
  </si>
  <si>
    <t>Transportation</t>
  </si>
  <si>
    <t>Veteran Affairs and Border Security</t>
  </si>
  <si>
    <t>Water, Agriculture &amp; Rural Affairs</t>
  </si>
  <si>
    <t>Redistricting</t>
  </si>
  <si>
    <t>Constitutional Issues</t>
  </si>
  <si>
    <t>Select Committee on Ports</t>
  </si>
  <si>
    <t>Member</t>
  </si>
  <si>
    <t>Chair</t>
  </si>
  <si>
    <t>Vice-Chair</t>
  </si>
  <si>
    <t>In District</t>
  </si>
  <si>
    <t>Van Duyne</t>
  </si>
  <si>
    <t>Veasey</t>
  </si>
  <si>
    <t>Williams</t>
  </si>
  <si>
    <t>State Senators</t>
  </si>
  <si>
    <t>37th</t>
  </si>
  <si>
    <t>38th</t>
  </si>
  <si>
    <t>Gary VanDeaver</t>
  </si>
  <si>
    <t>Bryan Slaton</t>
  </si>
  <si>
    <t>Cecil Bell Jr.</t>
  </si>
  <si>
    <t>Keith Bell</t>
  </si>
  <si>
    <t>Cole Hefner</t>
  </si>
  <si>
    <t>Matt Schaefer</t>
  </si>
  <si>
    <t>Smith (part)</t>
  </si>
  <si>
    <t>Jay Dean</t>
  </si>
  <si>
    <t>Cody Harris</t>
  </si>
  <si>
    <t>Chris Paddie</t>
  </si>
  <si>
    <t>Jake Ellzey</t>
  </si>
  <si>
    <t>Travis Clardy</t>
  </si>
  <si>
    <t>Kyle Kacal</t>
  </si>
  <si>
    <t>Ben Leman</t>
  </si>
  <si>
    <t>John N. Raney</t>
  </si>
  <si>
    <t>Brazos (part)</t>
  </si>
  <si>
    <t>Steve Toth</t>
  </si>
  <si>
    <t>Montgomery (part)</t>
  </si>
  <si>
    <t>Will Metcalf</t>
  </si>
  <si>
    <t>John Cyrier</t>
  </si>
  <si>
    <t>Ernest Bailes</t>
  </si>
  <si>
    <t>James White</t>
  </si>
  <si>
    <t>Terry Wilson</t>
  </si>
  <si>
    <t>Dade Phelan</t>
  </si>
  <si>
    <t>Joe Deshotel</t>
  </si>
  <si>
    <t>Jefferson (part)</t>
  </si>
  <si>
    <t>Mayes Middleton</t>
  </si>
  <si>
    <t>Greg Bonnen</t>
  </si>
  <si>
    <t>Galveston(part)</t>
  </si>
  <si>
    <t>Cody Vasut</t>
  </si>
  <si>
    <t>Jacey Jetton</t>
  </si>
  <si>
    <t>Fort Bend (part)</t>
  </si>
  <si>
    <t>Ron Reynolds</t>
  </si>
  <si>
    <t>Gary Gates</t>
  </si>
  <si>
    <t>Ed Thompson</t>
  </si>
  <si>
    <t>Brazoria (part)</t>
  </si>
  <si>
    <t>Geanie Morrison</t>
  </si>
  <si>
    <t>Ryan Guillen</t>
  </si>
  <si>
    <t>Todd Ames Hunter</t>
  </si>
  <si>
    <t>Nueces (part)</t>
  </si>
  <si>
    <t>Justin Holland</t>
  </si>
  <si>
    <t>Abel Herrero</t>
  </si>
  <si>
    <t>Oscar Longoria</t>
  </si>
  <si>
    <t>Sergio Muñoz</t>
  </si>
  <si>
    <t>Hidalgo (part)</t>
  </si>
  <si>
    <t>Alex Dominguez</t>
  </si>
  <si>
    <t>Cameron (part)</t>
  </si>
  <si>
    <t>Eddie Lucio III</t>
  </si>
  <si>
    <t>Armando Martinez</t>
  </si>
  <si>
    <t>Terry Canales</t>
  </si>
  <si>
    <t>Robert Guerra</t>
  </si>
  <si>
    <t>Richard Raymond</t>
  </si>
  <si>
    <t>Webb (part)</t>
  </si>
  <si>
    <t>J. M. Lozano</t>
  </si>
  <si>
    <t>John Kuempel</t>
  </si>
  <si>
    <t>Erin Zwiener</t>
  </si>
  <si>
    <t>Sheryl Cole</t>
  </si>
  <si>
    <t>Travis (part)</t>
  </si>
  <si>
    <t>Vikki Goodwin</t>
  </si>
  <si>
    <t>Donna Howard</t>
  </si>
  <si>
    <t>Gina Hinojosa</t>
  </si>
  <si>
    <t>Celia Israel</t>
  </si>
  <si>
    <t>Eddie Rodriguez</t>
  </si>
  <si>
    <t>James Talarico</t>
  </si>
  <si>
    <t>Williamson (part)</t>
  </si>
  <si>
    <t>Andrew Murr</t>
  </si>
  <si>
    <t>Brad Buckley</t>
  </si>
  <si>
    <t>Hugh Shine</t>
  </si>
  <si>
    <t>Bell (part)</t>
  </si>
  <si>
    <t>Charles Anderson</t>
  </si>
  <si>
    <t>McLennan (part)</t>
  </si>
  <si>
    <t>Trent Ashby</t>
  </si>
  <si>
    <t>DeWayne Burns</t>
  </si>
  <si>
    <t>Shelby Slawson</t>
  </si>
  <si>
    <t>Glenn Rogers</t>
  </si>
  <si>
    <t>Phil King</t>
  </si>
  <si>
    <t>Reggie Smith</t>
  </si>
  <si>
    <t>Tan Parker</t>
  </si>
  <si>
    <t>Denton (part)</t>
  </si>
  <si>
    <t>Lynn Stucky</t>
  </si>
  <si>
    <t>Michelle Beckley</t>
  </si>
  <si>
    <t>Matt Shaheen</t>
  </si>
  <si>
    <t>Collin (part)</t>
  </si>
  <si>
    <t>Jeff Leach</t>
  </si>
  <si>
    <t>David Spiller</t>
  </si>
  <si>
    <t>James Frank</t>
  </si>
  <si>
    <t>Scott Sanford</t>
  </si>
  <si>
    <t>Stan Lambert</t>
  </si>
  <si>
    <t>Drew Darby</t>
  </si>
  <si>
    <t>Kyle Biedermann</t>
  </si>
  <si>
    <t>Eddie Morales</t>
  </si>
  <si>
    <t>Mary González</t>
  </si>
  <si>
    <t>El Paso (part)</t>
  </si>
  <si>
    <t>Claudia Ordaz Perez</t>
  </si>
  <si>
    <t>Evelina Ortega</t>
  </si>
  <si>
    <t>Joe Moody</t>
  </si>
  <si>
    <t>Art Fierro</t>
  </si>
  <si>
    <t>Tracy King</t>
  </si>
  <si>
    <t>Brooks Landgraf</t>
  </si>
  <si>
    <t>Tom Craddick</t>
  </si>
  <si>
    <t>Dustin Burrows</t>
  </si>
  <si>
    <t>John Frullo</t>
  </si>
  <si>
    <t>Lubbock (part)</t>
  </si>
  <si>
    <t>Phil Stephenson</t>
  </si>
  <si>
    <t>John T. Smithee</t>
  </si>
  <si>
    <t>Four Price</t>
  </si>
  <si>
    <t>Ken King</t>
  </si>
  <si>
    <t>Candy Noble</t>
  </si>
  <si>
    <t>Ramon Romero Jr.</t>
  </si>
  <si>
    <t>Tarrant (part)</t>
  </si>
  <si>
    <t>Stephanie Klick</t>
  </si>
  <si>
    <t>Jeff Cason</t>
  </si>
  <si>
    <t>Matt Krause</t>
  </si>
  <si>
    <t>Tony Tinderholt</t>
  </si>
  <si>
    <t>Nicole Collier</t>
  </si>
  <si>
    <t>Craig Goldman</t>
  </si>
  <si>
    <t>Giovanni Capriglione</t>
  </si>
  <si>
    <t>Charlie Geren</t>
  </si>
  <si>
    <t>Jasmine Crockett</t>
  </si>
  <si>
    <t>Dallas (part)</t>
  </si>
  <si>
    <t>Chris Turner</t>
  </si>
  <si>
    <t>Ana-Maria Ramos</t>
  </si>
  <si>
    <t>Rafael Anchia</t>
  </si>
  <si>
    <t>Jessica González</t>
  </si>
  <si>
    <t>Terry Meza</t>
  </si>
  <si>
    <t>Jared Patterson</t>
  </si>
  <si>
    <t>Victoria Neave</t>
  </si>
  <si>
    <t>Morgan Meyer</t>
  </si>
  <si>
    <t>Carl Sherman</t>
  </si>
  <si>
    <t>Toni Rose</t>
  </si>
  <si>
    <t>Yvonne Davis</t>
  </si>
  <si>
    <t>Angie Chen Button</t>
  </si>
  <si>
    <t>Rhetta Bowers</t>
  </si>
  <si>
    <t>John Turner</t>
  </si>
  <si>
    <t>Julie Johnson</t>
  </si>
  <si>
    <t>Trey Martinez Fischer</t>
  </si>
  <si>
    <t>Bexar (part)</t>
  </si>
  <si>
    <t>Philip Cortez</t>
  </si>
  <si>
    <t>Leo Pacheco</t>
  </si>
  <si>
    <t>Elizabeth Campos</t>
  </si>
  <si>
    <t>Barbara Gervin-Hawkins</t>
  </si>
  <si>
    <t>Steve Allison</t>
  </si>
  <si>
    <t>Lyle Larson</t>
  </si>
  <si>
    <t>Diego Bernal</t>
  </si>
  <si>
    <t>Ray Lopez</t>
  </si>
  <si>
    <t>Sam Harless</t>
  </si>
  <si>
    <t>Harris (part)</t>
  </si>
  <si>
    <t>Dan Huberty</t>
  </si>
  <si>
    <t>Briscoe Cain</t>
  </si>
  <si>
    <t>Dennis Paul</t>
  </si>
  <si>
    <t>Tom Oliverson</t>
  </si>
  <si>
    <t>Alma Allen</t>
  </si>
  <si>
    <t>Jim Murphy</t>
  </si>
  <si>
    <t>Ann Johnson</t>
  </si>
  <si>
    <t>Jon Rosenthal</t>
  </si>
  <si>
    <t>John Bucy III</t>
  </si>
  <si>
    <t>Gene Wu</t>
  </si>
  <si>
    <t>Jarvis Johnson</t>
  </si>
  <si>
    <t>Armando Walle</t>
  </si>
  <si>
    <t>Senfronia Thompson</t>
  </si>
  <si>
    <t>Harold Dutton Jr.</t>
  </si>
  <si>
    <t>Ana Hernandez</t>
  </si>
  <si>
    <t>Mary Ann Perez</t>
  </si>
  <si>
    <t>Christina Morales</t>
  </si>
  <si>
    <t>Shawn Thierry</t>
  </si>
  <si>
    <t>Garnet Coleman</t>
  </si>
  <si>
    <t>Penny Morales Shaw</t>
  </si>
  <si>
    <t>Hubert Vo</t>
  </si>
  <si>
    <t>Valoree Swanson</t>
  </si>
  <si>
    <t>Represented Counties</t>
  </si>
  <si>
    <t>Freshman</t>
  </si>
  <si>
    <t>Bowie, Franklin, Lamar, Red River</t>
  </si>
  <si>
    <t>Hopkins, Hunt, Van Zandt</t>
  </si>
  <si>
    <t>Montgomery (part), Waller</t>
  </si>
  <si>
    <t>Henderson (part), Kaufman</t>
  </si>
  <si>
    <t>Camp, Morris, Rains, Smith (part), Titus, Wood</t>
  </si>
  <si>
    <t>Gregg, Upshur</t>
  </si>
  <si>
    <t>Anderson, Freestone, Hill, Navarro</t>
  </si>
  <si>
    <t>Cass, Harrison, Marion, Panola, Sabine, Shelby</t>
  </si>
  <si>
    <t>Ellis, Henderson (part)</t>
  </si>
  <si>
    <t>Cherokee, Nacogdoches, Rusk</t>
  </si>
  <si>
    <t>Brazos (part), Falls, Limestone, McLennan (part), Robertson</t>
  </si>
  <si>
    <t>Austin, Burleson, Colorado, Fayette, Grimes, Lavaca, Washington</t>
  </si>
  <si>
    <t>Bastrop, Caldwell, Gonzales, Karnes, Lee</t>
  </si>
  <si>
    <t>Liberty, San Jacinto, Walker</t>
  </si>
  <si>
    <t>Hardin, Jasper, Newton, Polk, Tyler</t>
  </si>
  <si>
    <t>Burnet, Milam, Williamson (part)</t>
  </si>
  <si>
    <t>Jefferson (part), Orange</t>
  </si>
  <si>
    <t>Chambers, Galveston (part)</t>
  </si>
  <si>
    <t>Brazoria (part), Matagorda</t>
  </si>
  <si>
    <t>Aransas, Calhoun, DeWitt, Goliad, Refugio, Victoria</t>
  </si>
  <si>
    <t>Atascosa, Brooks, Duval, Jim Hogg, Kenedy, La Salle, Live Oak, McMullen, Starr, Willacy</t>
  </si>
  <si>
    <t>Collin (part), Rockwall</t>
  </si>
  <si>
    <t>Cameron (part) Hidalgo (part)</t>
  </si>
  <si>
    <t>Bee, Jim Wells, Kleberg, San Patricio</t>
  </si>
  <si>
    <t>Guadalupe, Wilson</t>
  </si>
  <si>
    <t>Blanco, Hays counties</t>
  </si>
  <si>
    <t>Bandera, Crockett, Edwards, Kerr, Kimble, Llano, Mason, Medina, Menard, Real, Schleicher, Sutton</t>
  </si>
  <si>
    <t>Bell (part), Lampasas</t>
  </si>
  <si>
    <t>Angelina, Houston, Leon, Madison, San Augustine, Trinity</t>
  </si>
  <si>
    <t>Bosque, Johnson</t>
  </si>
  <si>
    <t>Comanche, Coryell, Erath, Hamilton, McCulloch, Mills, San Saba, and Somervell</t>
  </si>
  <si>
    <t>Brown, Callahan, Coleman, Eastland, Hood, Palo Pinto, Shackelford, Stephens</t>
  </si>
  <si>
    <t>Parker, Wise</t>
  </si>
  <si>
    <t>Delta, Grayson, Fannin</t>
  </si>
  <si>
    <t>Childress, Collingsworth, Cooke, Cottle, Crosby, Dickens, Fisher, Floyd, Garza, Hall, Hardeman, Haskell,</t>
  </si>
  <si>
    <t>Jack, Kent, King, Montague, Motley, Stonewall, Throckmorton, Wheeler, Wilbarger, Young</t>
  </si>
  <si>
    <t>Archer, Baylor, Clay, Foard, Knox, Wichita</t>
  </si>
  <si>
    <t>Jones, Nolan, Taylor</t>
  </si>
  <si>
    <t>Coke, Concho, Glasscock, Howard, Irion, Reagan, Runnels, Sterling, Tom Green</t>
  </si>
  <si>
    <t>Comal, Gillespie, Kendall</t>
  </si>
  <si>
    <t>Brewster, Culberson, Hudspeth, Jeff Davis, Kinney, Loving, Maverick, Pecos, Presidio, Reeves, Terrell, Val Verde</t>
  </si>
  <si>
    <t>Dimmit, Frio, Webb (part), Uvalde, Zapata, Zavala</t>
  </si>
  <si>
    <t>Andrews, Ector, Ward, Winkler</t>
  </si>
  <si>
    <t>Crane, Dawson, Martin, Midland, Upton</t>
  </si>
  <si>
    <t>Borden, Gaines, Lubbock (part), Lynn, Mitchell, Scurry, Terry</t>
  </si>
  <si>
    <t>Fort Bend (part), Jackson, Wharton</t>
  </si>
  <si>
    <t>Dallam, Deaf Smith, Hartley, Oldham, Parmer, Randall</t>
  </si>
  <si>
    <t>Carson, Hutchinson, Moore, Potter, Sherman</t>
  </si>
  <si>
    <t>Armstrong, Bailey, Briscoe, Castro, Cochran, Donley, Gray, Hale, Hansford, Hemphill, Hockley, Lamb, Lipscomb, Ochiltree, Roberts, Swisher, Yoakum</t>
  </si>
  <si>
    <t>Congress</t>
  </si>
  <si>
    <t>Senate</t>
  </si>
  <si>
    <t>House</t>
  </si>
  <si>
    <t>Appropriations; Public Education</t>
  </si>
  <si>
    <t>Corrections; Urban Affairs</t>
  </si>
  <si>
    <t>Appropriations; International Relations and Economic Development</t>
  </si>
  <si>
    <t>Appropriations; Homeland Security &amp; Public Safety</t>
  </si>
  <si>
    <t>Appropriations; Environmental Regulation; Local &amp; Consent</t>
  </si>
  <si>
    <t>Energy Resources; Licensing and Administrative Procedures; Local &amp; Consent Calendars</t>
  </si>
  <si>
    <t>Culture, Recreation, &amp; Tourism; Elections</t>
  </si>
  <si>
    <t>Environmental Regulation; Natural Resources</t>
  </si>
  <si>
    <t>Appropriations; Higher Education</t>
  </si>
  <si>
    <t>Agriculture &amp; Livestock; Defense &amp; Veterans' Affairs</t>
  </si>
  <si>
    <t>Agriculture &amp; Livestock; Corrections</t>
  </si>
  <si>
    <t>Appropriations; Natural Resources</t>
  </si>
  <si>
    <t>No Committees</t>
  </si>
  <si>
    <t>Land &amp; Resource Management; State Affairs</t>
  </si>
  <si>
    <t>Insurance; Judiciary &amp; Civil Jurisprudence; Local &amp; Consent</t>
  </si>
  <si>
    <t>Criminal Jurisprudence; Juvenile Justice &amp; Family Issues; Resolutions Calendar</t>
  </si>
  <si>
    <t>Elections; Public Health; Redistricting</t>
  </si>
  <si>
    <t>Energy Resources; Environmental Regulation</t>
  </si>
  <si>
    <t>Appropriations; Urban Affairs</t>
  </si>
  <si>
    <t>Appropriations; Environmental Regulation; Redistricting</t>
  </si>
  <si>
    <t>County Affairs; Energy Resources</t>
  </si>
  <si>
    <t>Higher Ed; Pensions, Investments &amp; Financial Services</t>
  </si>
  <si>
    <t>Natural Resources; State Affairs</t>
  </si>
  <si>
    <t>Culture, Recreation, &amp; Tourism; Transportation</t>
  </si>
  <si>
    <t>Mike Schofield</t>
  </si>
  <si>
    <t>Lacy Hull</t>
  </si>
  <si>
    <t>Congressional Members</t>
  </si>
  <si>
    <t>NA</t>
  </si>
  <si>
    <t>New District</t>
  </si>
  <si>
    <r>
      <rPr>
        <sz val="11"/>
        <color rgb="FF00B050"/>
        <rFont val="Calibri"/>
        <family val="2"/>
        <scheme val="minor"/>
      </rPr>
      <t>Chair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70C0"/>
        <rFont val="Calibri"/>
        <family val="2"/>
        <scheme val="minor"/>
      </rPr>
      <t>Vice Chair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Ranking Member</t>
    </r>
  </si>
  <si>
    <r>
      <rPr>
        <sz val="11"/>
        <color rgb="FF00B050"/>
        <rFont val="Calibri"/>
        <family val="2"/>
        <scheme val="minor"/>
      </rPr>
      <t>Science, Space, and Technology</t>
    </r>
    <r>
      <rPr>
        <sz val="11"/>
        <color theme="1"/>
        <rFont val="Calibri"/>
        <family val="2"/>
        <scheme val="minor"/>
      </rPr>
      <t>; Transportation and Infrastructure</t>
    </r>
  </si>
  <si>
    <r>
      <rPr>
        <sz val="11"/>
        <color rgb="FFFF0000"/>
        <rFont val="Calibri"/>
        <family val="2"/>
        <scheme val="minor"/>
      </rPr>
      <t>Foreign Affairs</t>
    </r>
    <r>
      <rPr>
        <sz val="11"/>
        <color theme="1"/>
        <rFont val="Calibri"/>
        <family val="2"/>
        <scheme val="minor"/>
      </rPr>
      <t>; Homeland Security</t>
    </r>
  </si>
  <si>
    <t>Financial Services, Homeland Security</t>
  </si>
  <si>
    <t>Oversight and Reform, Science, Space, and Technology</t>
  </si>
  <si>
    <t>Armed Services, Oversight and Reform</t>
  </si>
  <si>
    <t>Ways and Means; Taxation; Budget</t>
  </si>
  <si>
    <t>Intelligence; Foreign Affairs, Education &amp; Labor</t>
  </si>
  <si>
    <t>Budget; Veterans' Affairs, Judiciary</t>
  </si>
  <si>
    <t>Oversight and Reform; Agriculture</t>
  </si>
  <si>
    <t>Armed Services; Energy and Commerce</t>
  </si>
  <si>
    <t>Financial Services, Small Business</t>
  </si>
  <si>
    <t>Science, Space, and Technology, Transportation and Infrastructure</t>
  </si>
  <si>
    <t>Armed Services; Judiciary, Ethics, Climate Crisis</t>
  </si>
  <si>
    <t>Energy and Commerce, Climate Crisis</t>
  </si>
  <si>
    <t>Transportation and Infrastructure; Small Business, Modernize Congress</t>
  </si>
  <si>
    <r>
      <rPr>
        <sz val="11"/>
        <color rgb="FF0070C0"/>
        <rFont val="Calibri"/>
        <family val="2"/>
        <scheme val="minor"/>
      </rPr>
      <t xml:space="preserve">Corrections, </t>
    </r>
    <r>
      <rPr>
        <sz val="11"/>
        <rFont val="Calibri"/>
        <family val="2"/>
        <scheme val="minor"/>
      </rPr>
      <t>Public Education, Resolutions Calendar</t>
    </r>
  </si>
  <si>
    <t>Public Education; Public Health</t>
  </si>
  <si>
    <r>
      <rPr>
        <sz val="11"/>
        <color rgb="FF00B050"/>
        <rFont val="Calibri"/>
        <family val="2"/>
        <scheme val="minor"/>
      </rPr>
      <t>Pensions, Investsments, and Financial Services</t>
    </r>
    <r>
      <rPr>
        <sz val="11"/>
        <rFont val="Calibri"/>
        <family val="2"/>
        <scheme val="minor"/>
      </rPr>
      <t>; Energy Resources; House Admin; Redistricting</t>
    </r>
  </si>
  <si>
    <r>
      <rPr>
        <sz val="11"/>
        <color rgb="FF0070C0"/>
        <rFont val="Calibri"/>
        <family val="2"/>
        <scheme val="minor"/>
      </rPr>
      <t>Agriculture &amp; Livestock</t>
    </r>
    <r>
      <rPr>
        <sz val="11"/>
        <rFont val="Calibri"/>
        <family val="2"/>
        <scheme val="minor"/>
      </rPr>
      <t>, County Affairs</t>
    </r>
  </si>
  <si>
    <t>Appropriations, Transportation</t>
  </si>
  <si>
    <t>Elections; International Relations &amp; Economic Development</t>
  </si>
  <si>
    <r>
      <rPr>
        <sz val="11"/>
        <color rgb="FF0070C0"/>
        <rFont val="Calibri"/>
        <family val="2"/>
        <scheme val="minor"/>
      </rPr>
      <t>Criminal Jurisprudence</t>
    </r>
    <r>
      <rPr>
        <sz val="11"/>
        <color theme="1"/>
        <rFont val="Calibri"/>
        <family val="2"/>
        <scheme val="minor"/>
      </rPr>
      <t>; Public Ed</t>
    </r>
  </si>
  <si>
    <t>Public Education;Urban Affairs</t>
  </si>
  <si>
    <t>Defense &amp; Veteran's Affairs, Land and Resource Management</t>
  </si>
  <si>
    <t xml:space="preserve"> and Public </t>
  </si>
  <si>
    <r>
      <rPr>
        <sz val="11"/>
        <color rgb="FF0070C0"/>
        <rFont val="Calibri"/>
        <family val="2"/>
        <scheme val="minor"/>
      </rPr>
      <t>Homeland Security and Public Safety</t>
    </r>
    <r>
      <rPr>
        <sz val="11"/>
        <rFont val="Calibri"/>
        <family val="2"/>
        <scheme val="minor"/>
      </rPr>
      <t>; Local and Consent Calendars; Natural Resources</t>
    </r>
  </si>
  <si>
    <r>
      <rPr>
        <sz val="11"/>
        <color rgb="FF0070C0"/>
        <rFont val="Calibri"/>
        <family val="2"/>
        <scheme val="minor"/>
      </rPr>
      <t>Defense &amp; Veteran's Affairs</t>
    </r>
    <r>
      <rPr>
        <sz val="11"/>
        <rFont val="Calibri"/>
        <family val="2"/>
        <scheme val="minor"/>
      </rPr>
      <t>; Local and Consent; Public Education</t>
    </r>
  </si>
  <si>
    <t>Elections; Transportation</t>
  </si>
  <si>
    <r>
      <rPr>
        <sz val="11"/>
        <color rgb="FF00B050"/>
        <rFont val="Calibri"/>
        <family val="2"/>
        <scheme val="minor"/>
      </rPr>
      <t>Agriculture and Livestock</t>
    </r>
    <r>
      <rPr>
        <sz val="11"/>
        <rFont val="Calibri"/>
        <family val="2"/>
        <scheme val="minor"/>
      </rPr>
      <t>; Culture; Recreation and Tourism; House Administration</t>
    </r>
  </si>
  <si>
    <r>
      <rPr>
        <sz val="11"/>
        <color rgb="FF00B050"/>
        <rFont val="Calibri"/>
        <family val="2"/>
        <scheme val="minor"/>
      </rPr>
      <t>Calendars</t>
    </r>
    <r>
      <rPr>
        <sz val="11"/>
        <rFont val="Calibri"/>
        <family val="2"/>
        <scheme val="minor"/>
      </rPr>
      <t>; Corrections; Land and Resource Management</t>
    </r>
  </si>
  <si>
    <r>
      <rPr>
        <sz val="11"/>
        <color rgb="FF00B050"/>
        <rFont val="Calibri"/>
        <family val="2"/>
        <scheme val="minor"/>
      </rPr>
      <t>International Relations and Economic Development</t>
    </r>
    <r>
      <rPr>
        <sz val="11"/>
        <rFont val="Calibri"/>
        <family val="2"/>
        <scheme val="minor"/>
      </rPr>
      <t>; Ways and Means</t>
    </r>
  </si>
  <si>
    <r>
      <rPr>
        <sz val="11"/>
        <color rgb="FF00B050"/>
        <rFont val="Calibri"/>
        <family val="2"/>
        <scheme val="minor"/>
      </rPr>
      <t>Elections</t>
    </r>
    <r>
      <rPr>
        <sz val="11"/>
        <rFont val="Calibri"/>
        <family val="2"/>
        <scheme val="minor"/>
      </rPr>
      <t>; Business and Industry</t>
    </r>
  </si>
  <si>
    <t>Public Health, Urban Affairs</t>
  </si>
  <si>
    <r>
      <t xml:space="preserve">International Relations &amp; Economic Development; </t>
    </r>
    <r>
      <rPr>
        <sz val="11"/>
        <color rgb="FF00B050"/>
        <rFont val="Calibri"/>
        <family val="2"/>
        <scheme val="minor"/>
      </rPr>
      <t>Transportation</t>
    </r>
  </si>
  <si>
    <t>Appropriations; Pensions, Investments, and Financial Services</t>
  </si>
  <si>
    <t>County Affairs; Criminal Jurisprudence</t>
  </si>
  <si>
    <r>
      <rPr>
        <sz val="11"/>
        <color rgb="FF0070C0"/>
        <rFont val="Calibri"/>
        <family val="2"/>
        <scheme val="minor"/>
      </rPr>
      <t>House Administration</t>
    </r>
    <r>
      <rPr>
        <sz val="11"/>
        <rFont val="Calibri"/>
        <family val="2"/>
        <scheme val="minor"/>
      </rPr>
      <t>; Agriculture &amp; Livestock; Ways and Means</t>
    </r>
  </si>
  <si>
    <r>
      <rPr>
        <sz val="11"/>
        <color rgb="FF00B050"/>
        <rFont val="Calibri"/>
        <family val="2"/>
        <scheme val="minor"/>
      </rPr>
      <t>County Affairs</t>
    </r>
    <r>
      <rPr>
        <sz val="11"/>
        <rFont val="Calibri"/>
        <family val="2"/>
        <scheme val="minor"/>
      </rPr>
      <t>; Public Health</t>
    </r>
  </si>
  <si>
    <r>
      <rPr>
        <sz val="11"/>
        <color rgb="FF00B050"/>
        <rFont val="Calibri"/>
        <family val="2"/>
        <scheme val="minor"/>
      </rPr>
      <t>Criminal Jurisprudence</t>
    </r>
    <r>
      <rPr>
        <sz val="11"/>
        <rFont val="Calibri"/>
        <family val="2"/>
        <scheme val="minor"/>
      </rPr>
      <t>; Public Health</t>
    </r>
  </si>
  <si>
    <t>David Cook</t>
  </si>
  <si>
    <t>Criminal Jurisprudence; Juvenile Justice &amp; Family Issues</t>
  </si>
  <si>
    <r>
      <rPr>
        <sz val="11"/>
        <color rgb="FF00B050"/>
        <rFont val="Calibri"/>
        <family val="2"/>
        <scheme val="minor"/>
      </rPr>
      <t>Urban Affairs</t>
    </r>
    <r>
      <rPr>
        <sz val="11"/>
        <rFont val="Calibri"/>
        <family val="2"/>
        <scheme val="minor"/>
      </rPr>
      <t>; Higher Education</t>
    </r>
  </si>
  <si>
    <t>Business &amp; Industry, Criminal Jurisprudence</t>
  </si>
  <si>
    <t>Energy Resources; Licensing and Administrative Procedures</t>
  </si>
  <si>
    <r>
      <rPr>
        <sz val="11"/>
        <color rgb="FF0070C0"/>
        <rFont val="Calibri"/>
        <family val="2"/>
        <scheme val="minor"/>
      </rPr>
      <t>Judiciary and Civil Jurisprudence</t>
    </r>
    <r>
      <rPr>
        <sz val="11"/>
        <rFont val="Calibri"/>
        <family val="2"/>
        <scheme val="minor"/>
      </rPr>
      <t>; Transportation</t>
    </r>
  </si>
  <si>
    <r>
      <t xml:space="preserve">Appropriations; </t>
    </r>
    <r>
      <rPr>
        <sz val="11"/>
        <color rgb="FF0070C0"/>
        <rFont val="Calibri"/>
        <family val="2"/>
        <scheme val="minor"/>
      </rPr>
      <t>Environmental Regulation; Local &amp; Consent</t>
    </r>
  </si>
  <si>
    <r>
      <rPr>
        <sz val="11"/>
        <color rgb="FF00B050"/>
        <rFont val="Calibri"/>
        <family val="2"/>
        <scheme val="minor"/>
      </rPr>
      <t>Public Education</t>
    </r>
    <r>
      <rPr>
        <sz val="11"/>
        <rFont val="Calibri"/>
        <family val="2"/>
        <scheme val="minor"/>
      </rPr>
      <t>; Judiciary and Civil Jurisprudence</t>
    </r>
  </si>
  <si>
    <t>Elections; Licensing and Administrative Procedures</t>
  </si>
  <si>
    <r>
      <rPr>
        <sz val="11"/>
        <color rgb="FF00B050"/>
        <rFont val="Calibri"/>
        <family val="2"/>
        <scheme val="minor"/>
      </rPr>
      <t>Human Services</t>
    </r>
    <r>
      <rPr>
        <sz val="11"/>
        <rFont val="Calibri"/>
        <family val="2"/>
        <scheme val="minor"/>
      </rPr>
      <t>, Juvenile Justice and Family Issues</t>
    </r>
  </si>
  <si>
    <t>Culture, Recreation, and Tourism; Higher Education</t>
  </si>
  <si>
    <t>Local &amp; Consent; Energy Resources; Licensing &amp; Administrative Procedures</t>
  </si>
  <si>
    <r>
      <rPr>
        <sz val="11"/>
        <color rgb="FF0070C0"/>
        <rFont val="Calibri"/>
        <family val="2"/>
        <scheme val="minor"/>
      </rPr>
      <t>Culture, Recreation, and Tourism</t>
    </r>
    <r>
      <rPr>
        <sz val="11"/>
        <rFont val="Calibri"/>
        <family val="2"/>
        <scheme val="minor"/>
      </rPr>
      <t>; Defense and Veterans' Affairs; Local and Consent</t>
    </r>
  </si>
  <si>
    <r>
      <rPr>
        <sz val="11"/>
        <color rgb="FF00B050"/>
        <rFont val="Calibri"/>
        <family val="2"/>
        <scheme val="minor"/>
      </rPr>
      <t>Energy Resources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rFont val="Calibri"/>
        <family val="2"/>
        <scheme val="minor"/>
      </rPr>
      <t>Licensing and Administrative Procedures; Redistricting</t>
    </r>
  </si>
  <si>
    <r>
      <rPr>
        <sz val="11"/>
        <color rgb="FF0070C0"/>
        <rFont val="Calibri"/>
        <family val="2"/>
        <scheme val="minor"/>
      </rPr>
      <t>Elections</t>
    </r>
    <r>
      <rPr>
        <sz val="11"/>
        <rFont val="Calibri"/>
        <family val="2"/>
        <scheme val="minor"/>
      </rPr>
      <t>; Insurance</t>
    </r>
  </si>
  <si>
    <r>
      <rPr>
        <sz val="11"/>
        <color rgb="FF0070C0"/>
        <rFont val="Calibri"/>
        <family val="2"/>
        <scheme val="minor"/>
      </rPr>
      <t>Appropriations</t>
    </r>
    <r>
      <rPr>
        <sz val="11"/>
        <rFont val="Calibri"/>
        <family val="2"/>
        <scheme val="minor"/>
      </rPr>
      <t>; Public Education</t>
    </r>
  </si>
  <si>
    <t>Environmental Regulation; Homeland Security and Public Safety</t>
  </si>
  <si>
    <r>
      <t xml:space="preserve">Local &amp; Consent; </t>
    </r>
    <r>
      <rPr>
        <sz val="11"/>
        <color rgb="FF0070C0"/>
        <rFont val="Calibri"/>
        <family val="2"/>
        <scheme val="minor"/>
      </rPr>
      <t>Public Health</t>
    </r>
    <r>
      <rPr>
        <sz val="11"/>
        <color theme="1"/>
        <rFont val="Calibri"/>
        <family val="2"/>
        <scheme val="minor"/>
      </rPr>
      <t>; Ways &amp; Means</t>
    </r>
  </si>
  <si>
    <r>
      <t xml:space="preserve">Agriculture &amp; Livestock; Licensing &amp; Administrative Procedures; Redistricting; </t>
    </r>
    <r>
      <rPr>
        <sz val="11"/>
        <color rgb="FF00B050"/>
        <rFont val="Calibri"/>
        <family val="2"/>
        <scheme val="minor"/>
      </rPr>
      <t>Resolutions Calendars</t>
    </r>
  </si>
  <si>
    <t>Homeland Security and Public Safety; State Affairs</t>
  </si>
  <si>
    <r>
      <t xml:space="preserve">Calendars; </t>
    </r>
    <r>
      <rPr>
        <sz val="11"/>
        <color rgb="FF0070C0"/>
        <rFont val="Calibri"/>
        <family val="2"/>
        <scheme val="minor"/>
      </rPr>
      <t>Natural Resources</t>
    </r>
    <r>
      <rPr>
        <sz val="11"/>
        <color theme="1"/>
        <rFont val="Calibri"/>
        <family val="2"/>
        <scheme val="minor"/>
      </rPr>
      <t>; Transportation</t>
    </r>
  </si>
  <si>
    <r>
      <rPr>
        <sz val="11"/>
        <color rgb="FF0070C0"/>
        <rFont val="Calibri"/>
        <family val="2"/>
        <scheme val="minor"/>
      </rPr>
      <t>Business &amp; Industry</t>
    </r>
    <r>
      <rPr>
        <sz val="11"/>
        <color theme="1"/>
        <rFont val="Calibri"/>
        <family val="2"/>
        <scheme val="minor"/>
      </rPr>
      <t>; Calendars; Homeland Security &amp; Public Safety</t>
    </r>
  </si>
  <si>
    <r>
      <rPr>
        <sz val="11"/>
        <color rgb="FF0070C0"/>
        <rFont val="Calibri"/>
        <family val="2"/>
        <scheme val="minor"/>
      </rPr>
      <t>State Affairs</t>
    </r>
    <r>
      <rPr>
        <sz val="11"/>
        <rFont val="Calibri"/>
        <family val="2"/>
        <scheme val="minor"/>
      </rPr>
      <t>; Calendars; Licensing and Administrative Procedures</t>
    </r>
  </si>
  <si>
    <r>
      <t xml:space="preserve">Agriculture &amp; Livestock; </t>
    </r>
    <r>
      <rPr>
        <sz val="11"/>
        <color rgb="FF0070C0"/>
        <rFont val="Calibri"/>
        <family val="2"/>
        <scheme val="minor"/>
      </rPr>
      <t>Energy Resources</t>
    </r>
  </si>
  <si>
    <r>
      <rPr>
        <sz val="11"/>
        <color rgb="FF0070C0"/>
        <rFont val="Calibri"/>
        <family val="2"/>
        <scheme val="minor"/>
      </rPr>
      <t>Human Services</t>
    </r>
    <r>
      <rPr>
        <sz val="11"/>
        <rFont val="Calibri"/>
        <family val="2"/>
        <scheme val="minor"/>
      </rPr>
      <t>; Criminal Jurisprudence</t>
    </r>
  </si>
  <si>
    <r>
      <t xml:space="preserve">Appropriations; </t>
    </r>
    <r>
      <rPr>
        <sz val="11"/>
        <color rgb="FF0070C0"/>
        <rFont val="Calibri"/>
        <family val="2"/>
        <scheme val="minor"/>
      </rPr>
      <t>Urban Affairs</t>
    </r>
  </si>
  <si>
    <t>Appropriations; State Affairs</t>
  </si>
  <si>
    <t>Licensing and Administrative Procedures; Public Education</t>
  </si>
  <si>
    <t>Human Services; Insurance; Resolutions</t>
  </si>
  <si>
    <r>
      <t xml:space="preserve">International Relations &amp; Economic Development; </t>
    </r>
    <r>
      <rPr>
        <sz val="11"/>
        <color rgb="FF00B050"/>
        <rFont val="Calibri"/>
        <family val="2"/>
        <scheme val="minor"/>
      </rPr>
      <t>Redistricting</t>
    </r>
    <r>
      <rPr>
        <sz val="11"/>
        <color theme="1"/>
        <rFont val="Calibri"/>
        <family val="2"/>
        <scheme val="minor"/>
      </rPr>
      <t>; State Affairs</t>
    </r>
  </si>
  <si>
    <t>Culture, Recreation, and Tourism; Insurance</t>
  </si>
  <si>
    <t>Appropriations; Criminal Jurisprudence</t>
  </si>
  <si>
    <t>Appropriations; Judiciary and Civil Jurisprudence</t>
  </si>
  <si>
    <r>
      <rPr>
        <sz val="11"/>
        <color rgb="FF00B050"/>
        <rFont val="Calibri"/>
        <family val="2"/>
        <scheme val="minor"/>
      </rPr>
      <t>Culture, Recreation, and Tourism</t>
    </r>
    <r>
      <rPr>
        <sz val="11"/>
        <rFont val="Calibri"/>
        <family val="2"/>
        <scheme val="minor"/>
      </rPr>
      <t>; Public Education</t>
    </r>
  </si>
  <si>
    <t>Higher Education; State Affairs</t>
  </si>
  <si>
    <r>
      <rPr>
        <sz val="11"/>
        <color rgb="FF00B050"/>
        <rFont val="Calibri"/>
        <family val="2"/>
        <scheme val="minor"/>
      </rPr>
      <t>Natural Resources</t>
    </r>
    <r>
      <rPr>
        <sz val="11"/>
        <rFont val="Calibri"/>
        <family val="2"/>
        <scheme val="minor"/>
      </rPr>
      <t>; Energy Resources</t>
    </r>
  </si>
  <si>
    <r>
      <rPr>
        <sz val="11"/>
        <color rgb="FF00B050"/>
        <rFont val="Calibri"/>
        <family val="2"/>
        <scheme val="minor"/>
      </rPr>
      <t>Public Health</t>
    </r>
    <r>
      <rPr>
        <sz val="11"/>
        <rFont val="Calibri"/>
        <family val="2"/>
        <scheme val="minor"/>
      </rPr>
      <t>; General Investigating; House Administration; Human Services</t>
    </r>
  </si>
  <si>
    <r>
      <rPr>
        <sz val="11"/>
        <color rgb="FF00B050"/>
        <rFont val="Calibri"/>
        <family val="2"/>
        <scheme val="minor"/>
      </rPr>
      <t>General Investigating</t>
    </r>
    <r>
      <rPr>
        <sz val="11"/>
        <rFont val="Calibri"/>
        <family val="2"/>
        <scheme val="minor"/>
      </rPr>
      <t>; Culture, Recreation, and Tourism, Judiciary and Civil Jurisprudence</t>
    </r>
  </si>
  <si>
    <r>
      <rPr>
        <sz val="11"/>
        <color rgb="FF0070C0"/>
        <rFont val="Calibri"/>
        <family val="2"/>
        <scheme val="minor"/>
      </rPr>
      <t>Licensing and Administrative Procedures</t>
    </r>
    <r>
      <rPr>
        <sz val="11"/>
        <rFont val="Calibri"/>
        <family val="2"/>
        <scheme val="minor"/>
      </rPr>
      <t>; Environmental Regulation</t>
    </r>
  </si>
  <si>
    <t>Business and Industry; Defense and Veterans' Affairs</t>
  </si>
  <si>
    <r>
      <rPr>
        <sz val="11"/>
        <color rgb="FF00B050"/>
        <rFont val="Calibri"/>
        <family val="2"/>
        <scheme val="minor"/>
      </rPr>
      <t>Environmental Regulation</t>
    </r>
    <r>
      <rPr>
        <sz val="11"/>
        <rFont val="Calibri"/>
        <family val="2"/>
        <scheme val="minor"/>
      </rPr>
      <t>; House Administration; Redistricting; Transportation</t>
    </r>
  </si>
  <si>
    <t>International Relations and Economic Development; Natural Resources</t>
  </si>
  <si>
    <r>
      <rPr>
        <sz val="11"/>
        <color rgb="FF00B050"/>
        <rFont val="Calibri"/>
        <family val="2"/>
        <scheme val="minor"/>
      </rPr>
      <t>Judiciary and Civil Jurisprudence</t>
    </r>
    <r>
      <rPr>
        <sz val="11"/>
        <rFont val="Calibri"/>
        <family val="2"/>
        <scheme val="minor"/>
      </rPr>
      <t>; Juvenile Justice and Family Issues</t>
    </r>
  </si>
  <si>
    <r>
      <t xml:space="preserve">Calendars; Energy Resources; </t>
    </r>
    <r>
      <rPr>
        <sz val="11"/>
        <color rgb="FF0070C0"/>
        <rFont val="Calibri"/>
        <family val="2"/>
        <scheme val="minor"/>
      </rPr>
      <t>Land &amp; Resource Management</t>
    </r>
  </si>
  <si>
    <t>County Affairs; Defense and Veterans' Affairs</t>
  </si>
  <si>
    <r>
      <rPr>
        <sz val="11"/>
        <color rgb="FF0070C0"/>
        <rFont val="Calibri"/>
        <family val="2"/>
        <scheme val="minor"/>
      </rPr>
      <t>Public Education</t>
    </r>
    <r>
      <rPr>
        <sz val="11"/>
        <rFont val="Calibri"/>
        <family val="2"/>
        <scheme val="minor"/>
      </rPr>
      <t>; Transportation</t>
    </r>
  </si>
  <si>
    <t>Corrections; Ways and Means</t>
  </si>
  <si>
    <r>
      <rPr>
        <sz val="11"/>
        <color rgb="FF00B050"/>
        <rFont val="Calibri"/>
        <family val="2"/>
        <scheme val="minor"/>
      </rPr>
      <t>House Administration</t>
    </r>
    <r>
      <rPr>
        <sz val="11"/>
        <color theme="1"/>
        <rFont val="Calibri"/>
        <family val="2"/>
        <scheme val="minor"/>
      </rPr>
      <t>; International Relations &amp; Economic Development; State Affairs</t>
    </r>
  </si>
  <si>
    <r>
      <rPr>
        <sz val="11"/>
        <color rgb="FF00B050"/>
        <rFont val="Calibri"/>
        <family val="2"/>
        <scheme val="minor"/>
      </rPr>
      <t>Ways and Means</t>
    </r>
    <r>
      <rPr>
        <sz val="11"/>
        <rFont val="Calibri"/>
        <family val="2"/>
        <scheme val="minor"/>
      </rPr>
      <t>; Local and Consent</t>
    </r>
  </si>
  <si>
    <t>Human Servies; Public Education; Resolutions</t>
  </si>
  <si>
    <t>Ina Minjarez</t>
  </si>
  <si>
    <t>Appropriations; Redistricting; Urban Affairs</t>
  </si>
  <si>
    <r>
      <rPr>
        <sz val="11"/>
        <color rgb="FF0070C0"/>
        <rFont val="Calibri"/>
        <family val="2"/>
        <scheme val="minor"/>
      </rPr>
      <t>Calendars</t>
    </r>
    <r>
      <rPr>
        <sz val="11"/>
        <rFont val="Calibri"/>
        <family val="2"/>
        <scheme val="minor"/>
      </rPr>
      <t>; Judiciary and Civil Jurisprudence; Redistricting</t>
    </r>
  </si>
  <si>
    <r>
      <rPr>
        <sz val="11"/>
        <color rgb="FF0070C0"/>
        <rFont val="Calibri"/>
        <family val="2"/>
        <scheme val="minor"/>
      </rPr>
      <t>International Relations and Economic Development</t>
    </r>
    <r>
      <rPr>
        <sz val="11"/>
        <rFont val="Calibri"/>
        <family val="2"/>
        <scheme val="minor"/>
      </rPr>
      <t>; Culture; Recreation and Tourism; Local and Consent</t>
    </r>
  </si>
  <si>
    <t>Defense and Veterans' Affairs; Homeland Security and Public Dafety; House Administration</t>
  </si>
  <si>
    <t>Environmental Regulations; Urban Affairs</t>
  </si>
  <si>
    <r>
      <rPr>
        <sz val="11"/>
        <color rgb="FF00B050"/>
        <rFont val="Calibri"/>
        <family val="2"/>
        <scheme val="minor"/>
      </rPr>
      <t>Higher Education</t>
    </r>
    <r>
      <rPr>
        <sz val="11"/>
        <rFont val="Calibri"/>
        <family val="2"/>
        <scheme val="minor"/>
      </rPr>
      <t>; Ways and Means</t>
    </r>
  </si>
  <si>
    <r>
      <rPr>
        <sz val="11"/>
        <color rgb="FF00B050"/>
        <rFont val="Calibri"/>
        <family val="2"/>
        <scheme val="minor"/>
      </rPr>
      <t>Corrections</t>
    </r>
    <r>
      <rPr>
        <sz val="11"/>
        <rFont val="Calibri"/>
        <family val="2"/>
        <scheme val="minor"/>
      </rPr>
      <t>; Criminal Jurisprudence; Redistricting</t>
    </r>
  </si>
  <si>
    <r>
      <rPr>
        <sz val="11"/>
        <color rgb="FF00B050"/>
        <rFont val="Calibri"/>
        <family val="2"/>
        <scheme val="minor"/>
      </rPr>
      <t>Juvenile Justice and Family Issues</t>
    </r>
    <r>
      <rPr>
        <sz val="11"/>
        <rFont val="Calibri"/>
        <family val="2"/>
        <scheme val="minor"/>
      </rPr>
      <t xml:space="preserve">; </t>
    </r>
    <r>
      <rPr>
        <sz val="11"/>
        <color rgb="FF0070C0"/>
        <rFont val="Calibri"/>
        <family val="2"/>
        <scheme val="minor"/>
      </rPr>
      <t>General Investigating</t>
    </r>
    <r>
      <rPr>
        <sz val="11"/>
        <rFont val="Calibri"/>
        <family val="2"/>
        <scheme val="minor"/>
      </rPr>
      <t>; Human Services</t>
    </r>
  </si>
  <si>
    <t>Human Services; Resolutions; Ways and Means</t>
  </si>
  <si>
    <r>
      <rPr>
        <sz val="11"/>
        <color rgb="FF00B050"/>
        <rFont val="Calibri"/>
        <family val="2"/>
        <scheme val="minor"/>
      </rPr>
      <t>Insurance</t>
    </r>
    <r>
      <rPr>
        <sz val="11"/>
        <rFont val="Calibri"/>
        <family val="2"/>
        <scheme val="minor"/>
      </rPr>
      <t>; House Administration; Public Health</t>
    </r>
  </si>
  <si>
    <t>Higher Education; Transportation</t>
  </si>
  <si>
    <r>
      <rPr>
        <sz val="11"/>
        <color rgb="FF0070C0"/>
        <rFont val="Calibri"/>
        <family val="2"/>
        <scheme val="minor"/>
      </rPr>
      <t>Higher Education</t>
    </r>
    <r>
      <rPr>
        <sz val="11"/>
        <rFont val="Calibri"/>
        <family val="2"/>
        <scheme val="minor"/>
      </rPr>
      <t>; General Investigating; Licensing and Administrative Procedures</t>
    </r>
  </si>
  <si>
    <r>
      <rPr>
        <sz val="11"/>
        <color rgb="FF0070C0"/>
        <rFont val="Calibri"/>
        <family val="2"/>
        <scheme val="minor"/>
      </rPr>
      <t>Pensions, Investsments, and Financial Services</t>
    </r>
    <r>
      <rPr>
        <sz val="11"/>
        <rFont val="Calibri"/>
        <family val="2"/>
        <scheme val="minor"/>
      </rPr>
      <t>; Higher Education</t>
    </r>
  </si>
  <si>
    <t>Business and Industry; Calendars; Homeland Security and Public Safety</t>
  </si>
  <si>
    <t>Insurance; Natural Resources</t>
  </si>
  <si>
    <t>Pensions, Investments, and Financial Services; Transportation</t>
  </si>
  <si>
    <t>Natural Resources; Public Health</t>
  </si>
  <si>
    <t>Juvenile Justice and Family Issues; Natural Resources</t>
  </si>
  <si>
    <r>
      <rPr>
        <sz val="11"/>
        <color rgb="FF00B050"/>
        <rFont val="Calibri"/>
        <family val="2"/>
        <scheme val="minor"/>
      </rPr>
      <t>Defense and Veterans' Affairs</t>
    </r>
    <r>
      <rPr>
        <sz val="11"/>
        <rFont val="Calibri"/>
        <family val="2"/>
        <scheme val="minor"/>
      </rPr>
      <t>; State Affairs</t>
    </r>
  </si>
  <si>
    <t>Insurance; Land and Resource Management</t>
  </si>
  <si>
    <r>
      <rPr>
        <sz val="11"/>
        <color rgb="FF0070C0"/>
        <rFont val="Calibri"/>
        <family val="2"/>
        <scheme val="minor"/>
      </rPr>
      <t>Redistricting</t>
    </r>
    <r>
      <rPr>
        <sz val="11"/>
        <rFont val="Calibri"/>
        <family val="2"/>
        <scheme val="minor"/>
      </rPr>
      <t>; Appropriations; Calendats; Human Services</t>
    </r>
  </si>
  <si>
    <t>Agriculture and Livestock; Land and Resource Management; Resolutions</t>
  </si>
  <si>
    <t>House Administration; Insurance; Ways and Means</t>
  </si>
  <si>
    <t>Elections; Judiciary and Civil Jurisprudence; Redistricting</t>
  </si>
  <si>
    <t>Human Servies; State Affairs</t>
  </si>
  <si>
    <t>Appropriations; Corrections</t>
  </si>
  <si>
    <t>Business and Industry; Ways and Means</t>
  </si>
  <si>
    <t>Calendars; Pensions, Investments, and Financial Services; State Affairs</t>
  </si>
  <si>
    <t>General Investigating; Judiciary and Civil Jurisprudence; Public Health</t>
  </si>
  <si>
    <t>State Affairs; Transportation</t>
  </si>
  <si>
    <t>County Affairs; Land and Resource Management</t>
  </si>
  <si>
    <t>County Affairs; Pensions, Investments, and Financial Services</t>
  </si>
  <si>
    <r>
      <rPr>
        <sz val="11"/>
        <color rgb="FF0070C0"/>
        <rFont val="Calibri"/>
        <family val="2"/>
        <scheme val="minor"/>
      </rPr>
      <t>County Affairs</t>
    </r>
    <r>
      <rPr>
        <sz val="11"/>
        <rFont val="Calibri"/>
        <family val="2"/>
        <scheme val="minor"/>
      </rPr>
      <t>; Appropriations</t>
    </r>
  </si>
  <si>
    <r>
      <rPr>
        <sz val="11"/>
        <color rgb="FF0070C0"/>
        <rFont val="Calibri"/>
        <family val="2"/>
        <scheme val="minor"/>
      </rPr>
      <t>Juvenile Justice and Family Issues</t>
    </r>
    <r>
      <rPr>
        <sz val="11"/>
        <rFont val="Calibri"/>
        <family val="2"/>
        <scheme val="minor"/>
      </rPr>
      <t>; Elections; Resolutions</t>
    </r>
  </si>
  <si>
    <t>Calendars; Juvenile Justice and Family Issues; Public Education</t>
  </si>
  <si>
    <r>
      <rPr>
        <sz val="11"/>
        <color rgb="FF0070C0"/>
        <rFont val="Calibri"/>
        <family val="2"/>
        <scheme val="minor"/>
      </rPr>
      <t>Ways and Means</t>
    </r>
    <r>
      <rPr>
        <sz val="11"/>
        <rFont val="Calibri"/>
        <family val="2"/>
        <scheme val="minor"/>
      </rPr>
      <t>; Land and Resource Management</t>
    </r>
  </si>
  <si>
    <r>
      <t xml:space="preserve">Appropriations; Resolutions Calendars; </t>
    </r>
    <r>
      <rPr>
        <sz val="11"/>
        <color rgb="FF0070C0"/>
        <rFont val="Calibri"/>
        <family val="2"/>
        <scheme val="minor"/>
      </rPr>
      <t>Transportation</t>
    </r>
  </si>
  <si>
    <r>
      <rPr>
        <sz val="11"/>
        <color rgb="FF00B050"/>
        <rFont val="Calibri"/>
        <family val="2"/>
        <scheme val="minor"/>
      </rPr>
      <t>Licensing and Administrative Procedures</t>
    </r>
    <r>
      <rPr>
        <sz val="11"/>
        <rFont val="Calibri"/>
        <family val="2"/>
        <scheme val="minor"/>
      </rPr>
      <t>; Business and Industry; Redistricting</t>
    </r>
  </si>
  <si>
    <t>Defense and Veterans' Affairs; Homeland Security and Public Safety</t>
  </si>
  <si>
    <r>
      <t xml:space="preserve">Appropriations; Agriculture &amp; Livestock; </t>
    </r>
    <r>
      <rPr>
        <sz val="11"/>
        <color rgb="FF0070C0"/>
        <rFont val="Calibri"/>
        <family val="2"/>
        <scheme val="minor"/>
      </rPr>
      <t>Resolutions Calendars</t>
    </r>
  </si>
  <si>
    <r>
      <rPr>
        <sz val="11"/>
        <color rgb="FF00B050"/>
        <rFont val="Calibri"/>
        <family val="2"/>
        <scheme val="minor"/>
      </rPr>
      <t>Business and Industry</t>
    </r>
    <r>
      <rPr>
        <sz val="11"/>
        <rFont val="Calibri"/>
        <family val="2"/>
        <scheme val="minor"/>
      </rPr>
      <t>; Higher Education; Redistricting</t>
    </r>
  </si>
  <si>
    <t>County Affairs; Higher Education</t>
  </si>
  <si>
    <r>
      <rPr>
        <sz val="11"/>
        <color rgb="FF0070C0"/>
        <rFont val="Calibri"/>
        <family val="2"/>
        <scheme val="minor"/>
      </rPr>
      <t>Insurance</t>
    </r>
    <r>
      <rPr>
        <sz val="11"/>
        <rFont val="Calibri"/>
        <family val="2"/>
        <scheme val="minor"/>
      </rPr>
      <t>; Pensions, Investments, and Financial Services</t>
    </r>
  </si>
  <si>
    <t>Appropriations; House Administration; Natural Resources</t>
  </si>
  <si>
    <r>
      <t xml:space="preserve">Corrections; </t>
    </r>
    <r>
      <rPr>
        <sz val="11"/>
        <color rgb="FF00B050"/>
        <rFont val="Calibri"/>
        <family val="2"/>
        <scheme val="minor"/>
      </rPr>
      <t>Homeland Security &amp; Public Safety</t>
    </r>
    <r>
      <rPr>
        <sz val="11"/>
        <color theme="1"/>
        <rFont val="Calibri"/>
        <family val="2"/>
        <scheme val="minor"/>
      </rPr>
      <t>; Redistricting</t>
    </r>
  </si>
  <si>
    <t>Appropriations; Juvenile Justice and Family Issues</t>
  </si>
  <si>
    <t>Appropriations; House Administration; Public Health</t>
  </si>
  <si>
    <t>State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</si>
</sst>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2" xfId="0" applyFill="1" applyBorder="1"/>
    <xf numFmtId="0" fontId="3" fillId="0" borderId="0" xfId="1"/>
    <xf numFmtId="0" fontId="0" fillId="0" borderId="0" xfId="0" applyFill="1"/>
    <xf numFmtId="0" fontId="4" fillId="0" borderId="1" xfId="1" applyFont="1" applyFill="1" applyBorder="1"/>
    <xf numFmtId="0" fontId="4" fillId="7" borderId="1" xfId="1" applyFont="1" applyFill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4" fillId="0" borderId="0" xfId="0" applyFo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4" fillId="0" borderId="1" xfId="1" applyFont="1" applyFill="1" applyBorder="1" applyAlignment="1"/>
    <xf numFmtId="0" fontId="4" fillId="8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0" borderId="4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vertical="center" wrapText="1"/>
    </xf>
    <xf numFmtId="0" fontId="4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0" fillId="0" borderId="0" xfId="0" applyFont="1" applyAlignme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4" fillId="0" borderId="1" xfId="0" applyFont="1" applyBorder="1" applyAlignment="1"/>
    <xf numFmtId="0" fontId="0" fillId="2" borderId="1" xfId="0" applyFont="1" applyFill="1" applyBorder="1" applyAlignment="1"/>
    <xf numFmtId="0" fontId="4" fillId="7" borderId="1" xfId="1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0" borderId="2" xfId="0" applyFont="1" applyFill="1" applyBorder="1" applyAlignment="1"/>
    <xf numFmtId="0" fontId="0" fillId="3" borderId="1" xfId="0" applyFont="1" applyFill="1" applyBorder="1" applyAlignment="1"/>
    <xf numFmtId="0" fontId="0" fillId="0" borderId="6" xfId="0" applyFont="1" applyFill="1" applyBorder="1" applyAlignment="1"/>
    <xf numFmtId="0" fontId="4" fillId="9" borderId="1" xfId="0" applyFont="1" applyFill="1" applyBorder="1" applyAlignment="1">
      <alignment vertical="center"/>
    </xf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0" borderId="3" xfId="0" applyFont="1" applyBorder="1" applyAlignment="1"/>
    <xf numFmtId="0" fontId="0" fillId="0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9" borderId="4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0" fillId="0" borderId="8" xfId="0" applyFont="1" applyFill="1" applyBorder="1" applyAlignment="1"/>
    <xf numFmtId="0" fontId="7" fillId="0" borderId="1" xfId="0" applyFont="1" applyBorder="1"/>
    <xf numFmtId="0" fontId="1" fillId="0" borderId="1" xfId="0" applyFont="1" applyBorder="1"/>
    <xf numFmtId="0" fontId="8" fillId="0" borderId="1" xfId="0" applyFont="1" applyBorder="1"/>
  </cellXfs>
  <cellStyles count="2">
    <cellStyle name="Hyperlink" xfId="1" builtinId="8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2ED2-F2BD-4611-B26B-1B043B06D74C}">
  <dimension ref="A1:G40"/>
  <sheetViews>
    <sheetView zoomScale="70" zoomScaleNormal="70" workbookViewId="0">
      <selection activeCell="F2" sqref="F2"/>
    </sheetView>
  </sheetViews>
  <sheetFormatPr defaultRowHeight="14.4" x14ac:dyDescent="0.3"/>
  <cols>
    <col min="1" max="1" width="16" bestFit="1" customWidth="1"/>
    <col min="4" max="4" width="10.6640625" bestFit="1" customWidth="1"/>
    <col min="5" max="5" width="56.6640625" bestFit="1" customWidth="1"/>
    <col min="6" max="6" width="114.21875" style="13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80</v>
      </c>
      <c r="F1" s="6" t="s">
        <v>144</v>
      </c>
      <c r="G1" s="11"/>
    </row>
    <row r="2" spans="1:7" x14ac:dyDescent="0.3">
      <c r="A2" s="6" t="s">
        <v>4</v>
      </c>
      <c r="B2" s="6" t="s">
        <v>11</v>
      </c>
      <c r="C2" s="3" t="s">
        <v>47</v>
      </c>
      <c r="D2" s="2" t="s">
        <v>79</v>
      </c>
      <c r="E2" s="59" t="s">
        <v>85</v>
      </c>
      <c r="F2" s="14" t="str">
        <f>Reference!AO2</f>
        <v>Bryan Hughes, Robert Nichols</v>
      </c>
      <c r="G2" s="12"/>
    </row>
    <row r="3" spans="1:7" x14ac:dyDescent="0.3">
      <c r="A3" s="6" t="s">
        <v>5</v>
      </c>
      <c r="B3" s="6" t="s">
        <v>12</v>
      </c>
      <c r="C3" s="3" t="s">
        <v>47</v>
      </c>
      <c r="D3" s="2" t="s">
        <v>79</v>
      </c>
      <c r="E3" s="2" t="s">
        <v>413</v>
      </c>
      <c r="F3" s="14" t="str">
        <f>Reference!AO3</f>
        <v>Brandon Creighton, Paul Bettencourt, Borris Miles, John Whitmire, Joan Huffman</v>
      </c>
    </row>
    <row r="4" spans="1:7" x14ac:dyDescent="0.3">
      <c r="A4" s="6" t="s">
        <v>6</v>
      </c>
      <c r="B4" s="6" t="s">
        <v>13</v>
      </c>
      <c r="C4" s="3" t="s">
        <v>47</v>
      </c>
      <c r="D4" s="2" t="s">
        <v>79</v>
      </c>
      <c r="E4" s="2" t="s">
        <v>82</v>
      </c>
      <c r="F4" s="14" t="str">
        <f>Reference!AO4</f>
        <v>Angela Paxton, Drew Springer</v>
      </c>
    </row>
    <row r="5" spans="1:7" x14ac:dyDescent="0.3">
      <c r="A5" s="6" t="s">
        <v>7</v>
      </c>
      <c r="B5" s="6" t="s">
        <v>14</v>
      </c>
      <c r="C5" s="3" t="s">
        <v>47</v>
      </c>
      <c r="D5" s="5" t="s">
        <v>78</v>
      </c>
      <c r="E5" s="2" t="s">
        <v>404</v>
      </c>
      <c r="F5" s="14" t="str">
        <f>Reference!AO5</f>
        <v>Bryan Hughes, Drew Springer</v>
      </c>
    </row>
    <row r="6" spans="1:7" x14ac:dyDescent="0.3">
      <c r="A6" s="6" t="s">
        <v>8</v>
      </c>
      <c r="B6" s="6" t="s">
        <v>15</v>
      </c>
      <c r="C6" s="3" t="s">
        <v>47</v>
      </c>
      <c r="D6" s="2" t="s">
        <v>79</v>
      </c>
      <c r="E6" s="2" t="s">
        <v>82</v>
      </c>
      <c r="F6" s="14" t="str">
        <f>Reference!AO6</f>
        <v>Bob Hall, Robert Nichols, Nathan Johnson</v>
      </c>
    </row>
    <row r="7" spans="1:7" x14ac:dyDescent="0.3">
      <c r="A7" s="6" t="s">
        <v>9</v>
      </c>
      <c r="B7" s="6" t="s">
        <v>16</v>
      </c>
      <c r="C7" s="2" t="s">
        <v>397</v>
      </c>
      <c r="D7" s="2" t="s">
        <v>397</v>
      </c>
      <c r="E7" s="2"/>
      <c r="F7" s="14" t="str">
        <f>Reference!AO7</f>
        <v>Kelly Hancock, Beverly Powell, Brian Birdwell, Royce West</v>
      </c>
    </row>
    <row r="8" spans="1:7" x14ac:dyDescent="0.3">
      <c r="A8" s="6" t="s">
        <v>10</v>
      </c>
      <c r="B8" s="6" t="s">
        <v>17</v>
      </c>
      <c r="C8" s="4" t="s">
        <v>48</v>
      </c>
      <c r="D8" s="2" t="s">
        <v>79</v>
      </c>
      <c r="E8" s="2" t="s">
        <v>81</v>
      </c>
      <c r="F8" s="14" t="str">
        <f>Reference!AO8</f>
        <v>Paul Bettencourt, Borris Miles, Joan Huffman</v>
      </c>
    </row>
    <row r="9" spans="1:7" x14ac:dyDescent="0.3">
      <c r="A9" s="6" t="s">
        <v>49</v>
      </c>
      <c r="B9" s="6" t="s">
        <v>18</v>
      </c>
      <c r="C9" s="3" t="s">
        <v>47</v>
      </c>
      <c r="D9" s="2" t="s">
        <v>79</v>
      </c>
      <c r="E9" s="60" t="s">
        <v>83</v>
      </c>
      <c r="F9" s="14" t="str">
        <f>Reference!AO9</f>
        <v>Charles Schwertner, Paul Bettencourt</v>
      </c>
    </row>
    <row r="10" spans="1:7" x14ac:dyDescent="0.3">
      <c r="A10" s="6" t="s">
        <v>50</v>
      </c>
      <c r="B10" s="6" t="s">
        <v>19</v>
      </c>
      <c r="C10" s="4" t="s">
        <v>48</v>
      </c>
      <c r="D10" s="2" t="s">
        <v>79</v>
      </c>
      <c r="E10" s="2" t="s">
        <v>402</v>
      </c>
      <c r="F10" s="14" t="str">
        <f>Reference!AO10</f>
        <v>Carol Alvarado, Borris Miles, Joan Huffman</v>
      </c>
    </row>
    <row r="11" spans="1:7" x14ac:dyDescent="0.3">
      <c r="A11" s="6" t="s">
        <v>51</v>
      </c>
      <c r="B11" s="6" t="s">
        <v>20</v>
      </c>
      <c r="C11" s="3" t="s">
        <v>47</v>
      </c>
      <c r="D11" s="2" t="s">
        <v>79</v>
      </c>
      <c r="E11" s="2" t="s">
        <v>401</v>
      </c>
      <c r="F11" s="14" t="str">
        <f>Reference!AO11</f>
        <v>Paul Bettencourt, Sarah Eckhardt, Joan Huffman, Lois Kolkhorst</v>
      </c>
    </row>
    <row r="12" spans="1:7" x14ac:dyDescent="0.3">
      <c r="A12" s="6" t="s">
        <v>52</v>
      </c>
      <c r="B12" s="6" t="s">
        <v>21</v>
      </c>
      <c r="C12" s="3" t="s">
        <v>47</v>
      </c>
      <c r="D12" s="5" t="s">
        <v>78</v>
      </c>
      <c r="E12" s="2" t="s">
        <v>86</v>
      </c>
      <c r="F12" s="14" t="str">
        <f>Reference!AO12</f>
        <v>Brian Birdwell, Dawn Buckingham, Charles Perry, Drew Springer, Kel Seliger</v>
      </c>
    </row>
    <row r="13" spans="1:7" x14ac:dyDescent="0.3">
      <c r="A13" s="6" t="s">
        <v>53</v>
      </c>
      <c r="B13" s="6" t="s">
        <v>22</v>
      </c>
      <c r="C13" s="3" t="s">
        <v>47</v>
      </c>
      <c r="D13" s="2" t="s">
        <v>79</v>
      </c>
      <c r="E13" s="60" t="s">
        <v>84</v>
      </c>
      <c r="F13" s="14" t="str">
        <f>Reference!AO13</f>
        <v>Kelly Hancock, Beverly Powell, Jane Nelson, Drew Springer</v>
      </c>
    </row>
    <row r="14" spans="1:7" x14ac:dyDescent="0.3">
      <c r="A14" s="6" t="s">
        <v>54</v>
      </c>
      <c r="B14" s="6" t="s">
        <v>23</v>
      </c>
      <c r="C14" s="3" t="s">
        <v>47</v>
      </c>
      <c r="D14" s="5" t="s">
        <v>78</v>
      </c>
      <c r="E14" s="2" t="s">
        <v>87</v>
      </c>
      <c r="F14" s="14" t="str">
        <f>Reference!AO14</f>
        <v>Charles Perry, Drew Springer, Kel Seliger</v>
      </c>
    </row>
    <row r="15" spans="1:7" x14ac:dyDescent="0.3">
      <c r="A15" s="6" t="s">
        <v>55</v>
      </c>
      <c r="B15" s="6" t="s">
        <v>24</v>
      </c>
      <c r="C15" s="3" t="s">
        <v>47</v>
      </c>
      <c r="D15" s="2" t="s">
        <v>79</v>
      </c>
      <c r="E15" s="2" t="s">
        <v>411</v>
      </c>
      <c r="F15" s="14" t="str">
        <f>Reference!AO15</f>
        <v>Brandon Creighton, Larry Taylor, Joan Huffman</v>
      </c>
    </row>
    <row r="16" spans="1:7" x14ac:dyDescent="0.3">
      <c r="A16" s="6" t="s">
        <v>56</v>
      </c>
      <c r="B16" s="6" t="s">
        <v>25</v>
      </c>
      <c r="C16" s="4" t="s">
        <v>48</v>
      </c>
      <c r="D16" s="2" t="s">
        <v>79</v>
      </c>
      <c r="E16" s="2" t="s">
        <v>88</v>
      </c>
      <c r="F16" s="14" t="str">
        <f>Reference!AO16</f>
        <v>Juan Hinojosa, Judith Zaffirini, Donna Campbell, Eddie Lucio Jr</v>
      </c>
    </row>
    <row r="17" spans="1:6" x14ac:dyDescent="0.3">
      <c r="A17" s="6" t="s">
        <v>57</v>
      </c>
      <c r="B17" s="6" t="s">
        <v>26</v>
      </c>
      <c r="C17" s="4" t="s">
        <v>48</v>
      </c>
      <c r="D17" s="2" t="s">
        <v>79</v>
      </c>
      <c r="E17" s="2" t="s">
        <v>412</v>
      </c>
      <c r="F17" s="14" t="str">
        <f>Reference!AO17</f>
        <v>Cesar Blanco</v>
      </c>
    </row>
    <row r="18" spans="1:6" x14ac:dyDescent="0.3">
      <c r="A18" s="6" t="s">
        <v>58</v>
      </c>
      <c r="B18" s="6" t="s">
        <v>27</v>
      </c>
      <c r="C18" s="3" t="s">
        <v>47</v>
      </c>
      <c r="D18" s="6" t="s">
        <v>79</v>
      </c>
      <c r="E18" s="2" t="s">
        <v>403</v>
      </c>
      <c r="F18" s="14" t="str">
        <f>Reference!AO18</f>
        <v>Charles Schwertner, Sarah Eckhardt, Lois Kolkhorst, Brian Birdwell</v>
      </c>
    </row>
    <row r="19" spans="1:6" x14ac:dyDescent="0.3">
      <c r="A19" s="6" t="s">
        <v>59</v>
      </c>
      <c r="B19" s="6" t="s">
        <v>28</v>
      </c>
      <c r="C19" s="4" t="s">
        <v>48</v>
      </c>
      <c r="D19" s="6" t="s">
        <v>79</v>
      </c>
      <c r="E19" s="2" t="s">
        <v>89</v>
      </c>
      <c r="F19" s="14" t="str">
        <f>Reference!AO19</f>
        <v>Carol Alvarado, Paul Bettencourt, Borris Miles, John Whitmire</v>
      </c>
    </row>
    <row r="20" spans="1:6" x14ac:dyDescent="0.3">
      <c r="A20" s="6" t="s">
        <v>60</v>
      </c>
      <c r="B20" s="6" t="s">
        <v>29</v>
      </c>
      <c r="C20" s="3" t="s">
        <v>47</v>
      </c>
      <c r="D20" s="2" t="s">
        <v>79</v>
      </c>
      <c r="E20" s="2" t="s">
        <v>83</v>
      </c>
      <c r="F20" s="14" t="str">
        <f>Reference!AO20</f>
        <v>Dawn Buckingham, Charles Perry, Drew Springer, Kel Seliger</v>
      </c>
    </row>
    <row r="21" spans="1:6" x14ac:dyDescent="0.3">
      <c r="A21" s="6" t="s">
        <v>61</v>
      </c>
      <c r="B21" s="6" t="s">
        <v>30</v>
      </c>
      <c r="C21" s="4" t="s">
        <v>48</v>
      </c>
      <c r="D21" s="2" t="s">
        <v>79</v>
      </c>
      <c r="E21" s="2" t="s">
        <v>406</v>
      </c>
      <c r="F21" s="14" t="str">
        <f>Reference!AO21</f>
        <v>Roland Gutierrez, Dawn Buckingham, Jose Menendez</v>
      </c>
    </row>
    <row r="22" spans="1:6" x14ac:dyDescent="0.3">
      <c r="A22" s="6" t="s">
        <v>62</v>
      </c>
      <c r="B22" s="6" t="s">
        <v>31</v>
      </c>
      <c r="C22" s="3" t="s">
        <v>47</v>
      </c>
      <c r="D22" s="2" t="s">
        <v>79</v>
      </c>
      <c r="E22" s="2" t="s">
        <v>407</v>
      </c>
      <c r="F22" s="14" t="str">
        <f>Reference!AO22</f>
        <v>Sarah Eckhardt, Roland Gutierrez, Judith Zaffirini, Dawn Buckingham, Donna Campbell, Jose Menendez</v>
      </c>
    </row>
    <row r="23" spans="1:6" x14ac:dyDescent="0.3">
      <c r="A23" s="6" t="s">
        <v>63</v>
      </c>
      <c r="B23" s="6" t="s">
        <v>32</v>
      </c>
      <c r="C23" s="3" t="s">
        <v>47</v>
      </c>
      <c r="D23" s="5" t="s">
        <v>78</v>
      </c>
      <c r="E23" s="2" t="s">
        <v>90</v>
      </c>
      <c r="F23" s="14" t="str">
        <f>Reference!AO23</f>
        <v>Carol Alvarado, Larry Taylor, Borris Miles, Joan Huffman, Lois Kolkhorst</v>
      </c>
    </row>
    <row r="24" spans="1:6" x14ac:dyDescent="0.3">
      <c r="A24" s="6" t="s">
        <v>64</v>
      </c>
      <c r="B24" s="6" t="s">
        <v>33</v>
      </c>
      <c r="C24" s="3" t="s">
        <v>47</v>
      </c>
      <c r="D24" s="5" t="s">
        <v>78</v>
      </c>
      <c r="E24" s="2" t="s">
        <v>84</v>
      </c>
      <c r="F24" s="14" t="str">
        <f>Reference!AO24</f>
        <v>Roland Gutierrez, Judith Zaffirini, Dawn Buckingham, Donna Campbell, Jose Menendez, Charles Perry, Cesar Blanco, Kel Seliger</v>
      </c>
    </row>
    <row r="25" spans="1:6" x14ac:dyDescent="0.3">
      <c r="A25" s="6" t="s">
        <v>65</v>
      </c>
      <c r="B25" s="6" t="s">
        <v>34</v>
      </c>
      <c r="C25" s="3" t="s">
        <v>47</v>
      </c>
      <c r="D25" s="5" t="s">
        <v>78</v>
      </c>
      <c r="E25" s="2" t="s">
        <v>414</v>
      </c>
      <c r="F25" s="14" t="str">
        <f>Reference!AO25</f>
        <v>Kelly Hancock, Beverly Powell, Jane Nelson, Nathan Johnson</v>
      </c>
    </row>
    <row r="26" spans="1:6" x14ac:dyDescent="0.3">
      <c r="A26" s="6" t="s">
        <v>66</v>
      </c>
      <c r="B26" s="6" t="s">
        <v>35</v>
      </c>
      <c r="C26" s="3" t="s">
        <v>47</v>
      </c>
      <c r="D26" s="2" t="s">
        <v>79</v>
      </c>
      <c r="E26" s="2" t="s">
        <v>410</v>
      </c>
      <c r="F26" s="14" t="str">
        <f>Reference!AO26</f>
        <v>Beverly Powell, Sarah Eckhardt, Brian Birdwell, Dawn Buckingham, Donna Campbell, Drew Springer</v>
      </c>
    </row>
    <row r="27" spans="1:6" x14ac:dyDescent="0.3">
      <c r="A27" s="6" t="s">
        <v>67</v>
      </c>
      <c r="B27" s="6" t="s">
        <v>36</v>
      </c>
      <c r="C27" s="3" t="s">
        <v>47</v>
      </c>
      <c r="D27" s="2" t="s">
        <v>79</v>
      </c>
      <c r="E27" s="2" t="s">
        <v>91</v>
      </c>
      <c r="F27" s="14" t="str">
        <f>Reference!AO27</f>
        <v>Kelly Hancock, Jane Nelson, Nathan Johnson, Drew Springer</v>
      </c>
    </row>
    <row r="28" spans="1:6" x14ac:dyDescent="0.3">
      <c r="A28" s="6" t="s">
        <v>68</v>
      </c>
      <c r="B28" s="6" t="s">
        <v>37</v>
      </c>
      <c r="C28" s="3" t="s">
        <v>47</v>
      </c>
      <c r="D28" s="2" t="s">
        <v>79</v>
      </c>
      <c r="E28" s="2" t="s">
        <v>408</v>
      </c>
      <c r="F28" s="14" t="str">
        <f>Reference!AO28</f>
        <v>Sarah Eckhardt, Sarah Eckhardt, Lois Kolkhorst, Juan Hinojosa, Judith Zaffirini</v>
      </c>
    </row>
    <row r="29" spans="1:6" x14ac:dyDescent="0.3">
      <c r="A29" s="6" t="s">
        <v>69</v>
      </c>
      <c r="B29" s="6" t="s">
        <v>38</v>
      </c>
      <c r="C29" s="4" t="s">
        <v>48</v>
      </c>
      <c r="D29" s="2" t="s">
        <v>79</v>
      </c>
      <c r="E29" s="2" t="s">
        <v>84</v>
      </c>
      <c r="F29" s="14" t="str">
        <f>Reference!AO29</f>
        <v>Roland Gutierrez, Juan Hinojosa, Judith Zaffirini, Donna Campbell</v>
      </c>
    </row>
    <row r="30" spans="1:6" x14ac:dyDescent="0.3">
      <c r="A30" s="6" t="s">
        <v>70</v>
      </c>
      <c r="B30" s="6" t="s">
        <v>39</v>
      </c>
      <c r="C30" s="4" t="s">
        <v>48</v>
      </c>
      <c r="D30" s="2" t="s">
        <v>79</v>
      </c>
      <c r="E30" s="2" t="s">
        <v>92</v>
      </c>
      <c r="F30" s="14" t="str">
        <f>Reference!AO30</f>
        <v>Carol Alvarado, John Whitmire</v>
      </c>
    </row>
    <row r="31" spans="1:6" x14ac:dyDescent="0.3">
      <c r="A31" s="6" t="s">
        <v>71</v>
      </c>
      <c r="B31" s="6" t="s">
        <v>40</v>
      </c>
      <c r="C31" s="4" t="s">
        <v>48</v>
      </c>
      <c r="D31" s="2" t="s">
        <v>79</v>
      </c>
      <c r="E31" s="2" t="s">
        <v>400</v>
      </c>
      <c r="F31" s="14" t="str">
        <f>Reference!AO31</f>
        <v>Bob Hall, Kelly Hancock, Nathan Johnson, Royce West</v>
      </c>
    </row>
    <row r="32" spans="1:6" x14ac:dyDescent="0.3">
      <c r="A32" s="6" t="s">
        <v>72</v>
      </c>
      <c r="B32" s="6" t="s">
        <v>41</v>
      </c>
      <c r="C32" s="3" t="s">
        <v>47</v>
      </c>
      <c r="D32" s="2" t="s">
        <v>79</v>
      </c>
      <c r="E32" s="2" t="s">
        <v>84</v>
      </c>
      <c r="F32" s="14" t="str">
        <f>Reference!AO32</f>
        <v>Charles Schwertner, Dawn Buckingham</v>
      </c>
    </row>
    <row r="33" spans="1:6" x14ac:dyDescent="0.3">
      <c r="A33" s="6" t="s">
        <v>73</v>
      </c>
      <c r="B33" s="6" t="s">
        <v>42</v>
      </c>
      <c r="C33" s="4" t="s">
        <v>48</v>
      </c>
      <c r="D33" s="2" t="s">
        <v>79</v>
      </c>
      <c r="E33" s="2" t="s">
        <v>93</v>
      </c>
      <c r="F33" s="14" t="str">
        <f>Reference!AO33</f>
        <v>Angela Paxton, Nathan Johnson, Royce West, Drew Springer</v>
      </c>
    </row>
    <row r="34" spans="1:6" x14ac:dyDescent="0.3">
      <c r="A34" s="6" t="s">
        <v>74</v>
      </c>
      <c r="B34" s="6" t="s">
        <v>43</v>
      </c>
      <c r="C34" s="4" t="s">
        <v>48</v>
      </c>
      <c r="D34" s="2" t="s">
        <v>79</v>
      </c>
      <c r="E34" s="2" t="s">
        <v>409</v>
      </c>
      <c r="F34" s="14" t="str">
        <f>Reference!AO34</f>
        <v>Kelly Hancock, Beverly Powell, Nathan Johnson, Royce West</v>
      </c>
    </row>
    <row r="35" spans="1:6" x14ac:dyDescent="0.3">
      <c r="A35" s="6" t="s">
        <v>75</v>
      </c>
      <c r="B35" s="6" t="s">
        <v>44</v>
      </c>
      <c r="C35" s="4" t="s">
        <v>48</v>
      </c>
      <c r="D35" s="2" t="s">
        <v>79</v>
      </c>
      <c r="E35" s="2" t="s">
        <v>94</v>
      </c>
      <c r="F35" s="14" t="str">
        <f>Reference!AO35</f>
        <v>Lois Kolkhorst, Juan Hinojosa, Judith Zaffirini, Eddie Lucio Jr</v>
      </c>
    </row>
    <row r="36" spans="1:6" x14ac:dyDescent="0.3">
      <c r="A36" s="6" t="s">
        <v>76</v>
      </c>
      <c r="B36" s="6" t="s">
        <v>45</v>
      </c>
      <c r="C36" s="4" t="s">
        <v>48</v>
      </c>
      <c r="D36" s="2" t="s">
        <v>79</v>
      </c>
      <c r="E36" s="2" t="s">
        <v>405</v>
      </c>
      <c r="F36" s="14" t="str">
        <f>Reference!AO36</f>
        <v>Sarah Eckhardt, Roland Gutierrez, Judith Zaffirini, Donna Campbell, Jose Menendez</v>
      </c>
    </row>
    <row r="37" spans="1:6" x14ac:dyDescent="0.3">
      <c r="A37" s="6" t="s">
        <v>77</v>
      </c>
      <c r="B37" s="6" t="s">
        <v>46</v>
      </c>
      <c r="C37" s="3" t="s">
        <v>47</v>
      </c>
      <c r="D37" s="2" t="s">
        <v>79</v>
      </c>
      <c r="E37" s="2" t="s">
        <v>95</v>
      </c>
      <c r="F37" s="14" t="str">
        <f>Reference!AO37</f>
        <v>Bob Hall, Robert Nichols, Brandon Creighton, Carol Alvarado, Larry Taylor, John Whitmire</v>
      </c>
    </row>
    <row r="38" spans="1:6" x14ac:dyDescent="0.3">
      <c r="A38" s="6" t="s">
        <v>398</v>
      </c>
      <c r="B38" s="6" t="s">
        <v>145</v>
      </c>
      <c r="C38" s="2"/>
      <c r="D38" s="2"/>
      <c r="E38" s="2"/>
      <c r="F38" s="6"/>
    </row>
    <row r="39" spans="1:6" x14ac:dyDescent="0.3">
      <c r="A39" s="6" t="s">
        <v>398</v>
      </c>
      <c r="B39" s="6" t="s">
        <v>146</v>
      </c>
      <c r="C39" s="2"/>
      <c r="D39" s="2"/>
      <c r="E39" s="2"/>
      <c r="F39" s="6"/>
    </row>
    <row r="40" spans="1:6" x14ac:dyDescent="0.3">
      <c r="E40" s="11" t="s">
        <v>399</v>
      </c>
    </row>
  </sheetData>
  <phoneticPr fontId="2" type="noConversion"/>
  <conditionalFormatting sqref="D1:D1048576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D2:D37">
    <cfRule type="containsText" dxfId="11" priority="1" operator="containsText" text="Y">
      <formula>NOT(ISERROR(SEARCH("Y",D2)))</formula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6:G18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C2:C37">
    <cfRule type="containsText" dxfId="10" priority="2" operator="containsText" text="D">
      <formula>NOT(ISERROR(SEARCH("D",C2)))</formula>
    </cfRule>
    <cfRule type="containsText" dxfId="9" priority="3" operator="containsText" text="D">
      <formula>NOT(ISERROR(SEARCH("D",C2)))</formula>
    </cfRule>
    <cfRule type="containsText" dxfId="8" priority="4" operator="containsText" text="R">
      <formula>NOT(ISERROR(SEARCH("R",C2)))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86C6-BCF3-4424-BA99-EB2F44619975}">
  <dimension ref="A1:O33"/>
  <sheetViews>
    <sheetView zoomScale="85" zoomScaleNormal="85" workbookViewId="0">
      <selection activeCell="D17" sqref="D17"/>
    </sheetView>
  </sheetViews>
  <sheetFormatPr defaultRowHeight="14.4" x14ac:dyDescent="0.3"/>
  <cols>
    <col min="1" max="1" width="16.77734375" bestFit="1" customWidth="1"/>
    <col min="5" max="5" width="114.77734375" bestFit="1" customWidth="1"/>
    <col min="6" max="15" width="15.88671875" customWidth="1"/>
    <col min="16" max="16" width="11.44140625" bestFit="1" customWidth="1"/>
    <col min="17" max="17" width="11" bestFit="1" customWidth="1"/>
    <col min="18" max="18" width="13.21875" bestFit="1" customWidth="1"/>
    <col min="19" max="19" width="18.5546875" customWidth="1"/>
    <col min="20" max="20" width="16.777343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6" t="s">
        <v>317</v>
      </c>
      <c r="E1" s="2" t="s">
        <v>396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  <c r="M1" s="6" t="s">
        <v>134</v>
      </c>
      <c r="N1" s="6" t="s">
        <v>135</v>
      </c>
      <c r="O1" s="6" t="s">
        <v>136</v>
      </c>
    </row>
    <row r="2" spans="1:15" x14ac:dyDescent="0.3">
      <c r="A2" s="6" t="s">
        <v>96</v>
      </c>
      <c r="B2" s="6" t="s">
        <v>11</v>
      </c>
      <c r="C2" s="3" t="s">
        <v>47</v>
      </c>
      <c r="D2" s="6" t="s">
        <v>79</v>
      </c>
      <c r="E2" s="2" t="str">
        <f>Reference!AO40</f>
        <v>Louie Gohmert, Pat Fallon</v>
      </c>
      <c r="F2" s="2"/>
      <c r="G2" s="3"/>
      <c r="H2" s="3"/>
      <c r="I2" s="9"/>
      <c r="J2" s="2"/>
      <c r="K2" s="2"/>
      <c r="L2" s="2"/>
      <c r="M2" s="3"/>
      <c r="N2" s="2"/>
      <c r="O2" s="2"/>
    </row>
    <row r="3" spans="1:15" x14ac:dyDescent="0.3">
      <c r="A3" s="6" t="s">
        <v>97</v>
      </c>
      <c r="B3" s="6" t="s">
        <v>12</v>
      </c>
      <c r="C3" s="3" t="s">
        <v>47</v>
      </c>
      <c r="D3" s="6" t="s">
        <v>79</v>
      </c>
      <c r="E3" s="2" t="str">
        <f>Reference!AO41</f>
        <v>Lance Gooden, Eddie Johnson, Colin Allred</v>
      </c>
      <c r="F3" s="3"/>
      <c r="G3" s="2"/>
      <c r="H3" s="2"/>
      <c r="I3" s="3"/>
      <c r="J3" s="2"/>
      <c r="K3" s="10"/>
      <c r="L3" s="2"/>
      <c r="M3" s="2"/>
      <c r="N3" s="3"/>
      <c r="O3" s="2"/>
    </row>
    <row r="4" spans="1:15" x14ac:dyDescent="0.3">
      <c r="A4" s="6" t="s">
        <v>98</v>
      </c>
      <c r="B4" s="6" t="s">
        <v>13</v>
      </c>
      <c r="C4" s="3" t="s">
        <v>47</v>
      </c>
      <c r="D4" s="6" t="s">
        <v>79</v>
      </c>
      <c r="E4" s="2" t="str">
        <f>Reference!AO42</f>
        <v>Louie Gohmert, Lance Gooden, Brian Babin</v>
      </c>
      <c r="F4" s="3"/>
      <c r="G4" s="2"/>
      <c r="H4" s="2"/>
      <c r="I4" s="2"/>
      <c r="J4" s="9"/>
      <c r="K4" s="2"/>
      <c r="L4" s="2"/>
      <c r="M4" s="3"/>
      <c r="N4" s="2"/>
      <c r="O4" s="2"/>
    </row>
    <row r="5" spans="1:15" x14ac:dyDescent="0.3">
      <c r="A5" s="6" t="s">
        <v>126</v>
      </c>
      <c r="B5" s="6" t="s">
        <v>14</v>
      </c>
      <c r="C5" s="3" t="s">
        <v>47</v>
      </c>
      <c r="D5" s="6" t="s">
        <v>79</v>
      </c>
      <c r="E5" s="2" t="str">
        <f>Reference!AO43</f>
        <v>Dan Crenshaw, Randy Weber, Brian Babin</v>
      </c>
      <c r="F5" s="2"/>
      <c r="G5" s="2"/>
      <c r="H5" s="2"/>
      <c r="I5" s="2"/>
      <c r="J5" s="2"/>
      <c r="K5" s="2"/>
      <c r="L5" s="3"/>
      <c r="M5" s="2"/>
      <c r="N5" s="3"/>
      <c r="O5" s="9"/>
    </row>
    <row r="6" spans="1:15" x14ac:dyDescent="0.3">
      <c r="A6" s="6" t="s">
        <v>99</v>
      </c>
      <c r="B6" s="6" t="s">
        <v>15</v>
      </c>
      <c r="C6" s="3" t="s">
        <v>47</v>
      </c>
      <c r="D6" s="6" t="s">
        <v>79</v>
      </c>
      <c r="E6" s="2" t="str">
        <f>Reference!AO44</f>
        <v>Kevin Brady, Pete Sessions, John Carter</v>
      </c>
      <c r="F6" s="2"/>
      <c r="G6" s="2"/>
      <c r="H6" s="2"/>
      <c r="I6" s="3"/>
      <c r="J6" s="2"/>
      <c r="K6" s="2"/>
      <c r="L6" s="2"/>
      <c r="M6" s="2"/>
      <c r="N6" s="3"/>
      <c r="O6" s="2"/>
    </row>
    <row r="7" spans="1:15" x14ac:dyDescent="0.3">
      <c r="A7" s="6" t="s">
        <v>100</v>
      </c>
      <c r="B7" s="6" t="s">
        <v>16</v>
      </c>
      <c r="C7" s="4" t="s">
        <v>48</v>
      </c>
      <c r="D7" s="6" t="s">
        <v>79</v>
      </c>
      <c r="E7" s="2" t="str">
        <f>Reference!AO45</f>
        <v>Al Green, Sheila Jackson Lee, Troy Nehls, Sylvia Garcia, Brian Babin</v>
      </c>
      <c r="F7" s="2"/>
      <c r="G7" s="3"/>
      <c r="H7" s="3"/>
      <c r="I7" s="2"/>
      <c r="J7" s="3"/>
      <c r="K7" s="2"/>
      <c r="L7" s="2"/>
      <c r="M7" s="3"/>
      <c r="N7" s="2"/>
      <c r="O7" s="10"/>
    </row>
    <row r="8" spans="1:15" x14ac:dyDescent="0.3">
      <c r="A8" s="6" t="s">
        <v>101</v>
      </c>
      <c r="B8" s="6" t="s">
        <v>17</v>
      </c>
      <c r="C8" s="3" t="s">
        <v>47</v>
      </c>
      <c r="D8" s="6" t="s">
        <v>79</v>
      </c>
      <c r="E8" s="2" t="str">
        <f>Reference!AO46</f>
        <v>Lizzie Fletcher, Dan Crenshaw, Kevin Brady, Michael McCaul, Sheila Jackson Lee</v>
      </c>
      <c r="F8" s="9"/>
      <c r="G8" s="2"/>
      <c r="H8" s="2"/>
      <c r="I8" s="2"/>
      <c r="J8" s="2"/>
      <c r="K8" s="2"/>
      <c r="L8" s="2"/>
      <c r="M8" s="3"/>
      <c r="N8" s="2"/>
      <c r="O8" s="2"/>
    </row>
    <row r="9" spans="1:15" x14ac:dyDescent="0.3">
      <c r="A9" s="6" t="s">
        <v>102</v>
      </c>
      <c r="B9" s="6" t="s">
        <v>18</v>
      </c>
      <c r="C9" s="3" t="s">
        <v>47</v>
      </c>
      <c r="D9" s="6" t="s">
        <v>79</v>
      </c>
      <c r="E9" s="2" t="str">
        <f>Reference!AO47</f>
        <v>Van Taylor, Colin Allred</v>
      </c>
      <c r="F9" s="3"/>
      <c r="G9" s="2"/>
      <c r="H9" s="10"/>
      <c r="I9" s="2"/>
      <c r="J9" s="2"/>
      <c r="K9" s="2"/>
      <c r="L9" s="2"/>
      <c r="M9" s="3"/>
      <c r="N9" s="2"/>
      <c r="O9" s="2"/>
    </row>
    <row r="10" spans="1:15" x14ac:dyDescent="0.3">
      <c r="A10" s="6" t="s">
        <v>103</v>
      </c>
      <c r="B10" s="6" t="s">
        <v>19</v>
      </c>
      <c r="C10" s="3" t="s">
        <v>47</v>
      </c>
      <c r="D10" s="6" t="s">
        <v>79</v>
      </c>
      <c r="E10" s="2" t="str">
        <f>Reference!AO48</f>
        <v>Vacant, Kay Granger, Beth Van Duyne, Michael Burgess, Eddie Johnson, Marc Veasey</v>
      </c>
      <c r="F10" s="2"/>
      <c r="G10" s="3"/>
      <c r="H10" s="2"/>
      <c r="I10" s="2"/>
      <c r="J10" s="3"/>
      <c r="K10" s="2"/>
      <c r="L10" s="2"/>
      <c r="M10" s="3"/>
      <c r="N10" s="2"/>
      <c r="O10" s="2"/>
    </row>
    <row r="11" spans="1:15" x14ac:dyDescent="0.3">
      <c r="A11" s="6" t="s">
        <v>104</v>
      </c>
      <c r="B11" s="6" t="s">
        <v>20</v>
      </c>
      <c r="C11" s="4" t="s">
        <v>48</v>
      </c>
      <c r="D11" s="6" t="s">
        <v>79</v>
      </c>
      <c r="E11" s="2" t="str">
        <f>Reference!AO49</f>
        <v>Vacant, Kay Granger, Van Duyne, Williams, Veasey</v>
      </c>
      <c r="F11" s="2"/>
      <c r="G11" s="2"/>
      <c r="H11" s="2"/>
      <c r="I11" s="3"/>
      <c r="J11" s="2"/>
      <c r="K11" s="2"/>
      <c r="L11" s="3"/>
      <c r="M11" s="2"/>
      <c r="N11" s="2"/>
      <c r="O11" s="2"/>
    </row>
    <row r="12" spans="1:15" x14ac:dyDescent="0.3">
      <c r="A12" s="6" t="s">
        <v>105</v>
      </c>
      <c r="B12" s="6" t="s">
        <v>21</v>
      </c>
      <c r="C12" s="3" t="s">
        <v>47</v>
      </c>
      <c r="D12" s="6" t="s">
        <v>79</v>
      </c>
      <c r="E12" s="2" t="str">
        <f>Reference!AO50</f>
        <v>Randy Weber, Troy Nehls, Brian Babin</v>
      </c>
      <c r="F12" s="2"/>
      <c r="G12" s="2"/>
      <c r="H12" s="2"/>
      <c r="I12" s="2"/>
      <c r="J12" s="2"/>
      <c r="K12" s="3"/>
      <c r="L12" s="3"/>
      <c r="M12" s="2"/>
      <c r="N12" s="2"/>
      <c r="O12" s="3"/>
    </row>
    <row r="13" spans="1:15" x14ac:dyDescent="0.3">
      <c r="A13" s="6" t="s">
        <v>106</v>
      </c>
      <c r="B13" s="6" t="s">
        <v>22</v>
      </c>
      <c r="C13" s="3" t="s">
        <v>47</v>
      </c>
      <c r="D13" s="6" t="s">
        <v>79</v>
      </c>
      <c r="E13" s="2" t="str">
        <f>Reference!AO51</f>
        <v>Kay Granger, Beth Van Duyne, Michael Burgess</v>
      </c>
      <c r="F13" s="2"/>
      <c r="G13" s="2"/>
      <c r="H13" s="2"/>
      <c r="I13" s="3"/>
      <c r="J13" s="2"/>
      <c r="K13" s="2"/>
      <c r="L13" s="2"/>
      <c r="M13" s="2"/>
      <c r="N13" s="2"/>
      <c r="O13" s="3"/>
    </row>
    <row r="14" spans="1:15" x14ac:dyDescent="0.3">
      <c r="A14" s="6" t="s">
        <v>107</v>
      </c>
      <c r="B14" s="6" t="s">
        <v>23</v>
      </c>
      <c r="C14" s="4" t="s">
        <v>48</v>
      </c>
      <c r="D14" s="6" t="s">
        <v>79</v>
      </c>
      <c r="E14" s="2" t="str">
        <f>Reference!AO52</f>
        <v>Dan Crenshaw, Lizzie Fletcher, Al Green, Ronny Jackson, Troy Nehls</v>
      </c>
      <c r="F14" s="2"/>
      <c r="G14" s="2"/>
      <c r="H14" s="3"/>
      <c r="I14" s="2"/>
      <c r="J14" s="2"/>
      <c r="K14" s="2"/>
      <c r="L14" s="2"/>
      <c r="M14" s="2"/>
      <c r="N14" s="2"/>
      <c r="O14" s="2"/>
    </row>
    <row r="15" spans="1:15" x14ac:dyDescent="0.3">
      <c r="A15" s="6" t="s">
        <v>108</v>
      </c>
      <c r="B15" s="6" t="s">
        <v>24</v>
      </c>
      <c r="C15" s="4" t="s">
        <v>48</v>
      </c>
      <c r="D15" s="6" t="s">
        <v>78</v>
      </c>
      <c r="E15" s="2" t="str">
        <f>Reference!AO53</f>
        <v>Michael McCaul, Pete Sessions, Chip Roy, Roger Williams, Michael Cloud, Lloyd Doggett</v>
      </c>
      <c r="F15" s="3"/>
      <c r="G15" s="2"/>
      <c r="H15" s="3"/>
      <c r="I15" s="2"/>
      <c r="J15" s="2"/>
      <c r="K15" s="3"/>
      <c r="L15" s="3"/>
      <c r="M15" s="2"/>
      <c r="N15" s="2"/>
      <c r="O15" s="2"/>
    </row>
    <row r="16" spans="1:15" x14ac:dyDescent="0.3">
      <c r="A16" s="6" t="s">
        <v>109</v>
      </c>
      <c r="B16" s="6" t="s">
        <v>25</v>
      </c>
      <c r="C16" s="4" t="s">
        <v>48</v>
      </c>
      <c r="D16" s="6" t="s">
        <v>79</v>
      </c>
      <c r="E16" s="2" t="str">
        <f>Reference!AO54</f>
        <v>Dan Crenshaw, Sheila Jackson Lee, Sylvia Garcia, Brian Babin</v>
      </c>
      <c r="F16" s="2"/>
      <c r="G16" s="2"/>
      <c r="H16" s="2"/>
      <c r="I16" s="2"/>
      <c r="J16" s="2"/>
      <c r="K16" s="2"/>
      <c r="L16" s="2"/>
      <c r="M16" s="3"/>
      <c r="N16" s="2"/>
      <c r="O16" s="2"/>
    </row>
    <row r="17" spans="1:15" x14ac:dyDescent="0.3">
      <c r="A17" s="6" t="s">
        <v>110</v>
      </c>
      <c r="B17" s="6" t="s">
        <v>26</v>
      </c>
      <c r="C17" s="4" t="s">
        <v>48</v>
      </c>
      <c r="D17" s="6" t="s">
        <v>79</v>
      </c>
      <c r="E17" s="2" t="str">
        <f>Reference!AO55</f>
        <v>Lance Gooden, Beth Van Duyne, Michael Burgess, Eddie Johnson, Colin Allred, Marc Veasey</v>
      </c>
      <c r="F17" s="2"/>
      <c r="G17" s="2"/>
      <c r="H17" s="2"/>
      <c r="I17" s="2"/>
      <c r="J17" s="2"/>
      <c r="K17" s="2"/>
      <c r="L17" s="3"/>
      <c r="M17" s="3"/>
      <c r="N17" s="2"/>
      <c r="O17" s="2"/>
    </row>
    <row r="18" spans="1:15" x14ac:dyDescent="0.3">
      <c r="A18" s="6" t="s">
        <v>111</v>
      </c>
      <c r="B18" s="6" t="s">
        <v>27</v>
      </c>
      <c r="C18" s="3" t="s">
        <v>47</v>
      </c>
      <c r="D18" s="6" t="s">
        <v>79</v>
      </c>
      <c r="E18" s="2" t="str">
        <f>Reference!AO56</f>
        <v>Dan Crenshaw, Lizzie Fletcher, Al Green, Michael McCaul, Randy Weber, Troy Nehls</v>
      </c>
      <c r="F18" s="2"/>
      <c r="G18" s="2"/>
      <c r="H18" s="2"/>
      <c r="I18" s="2"/>
      <c r="J18" s="2"/>
      <c r="K18" s="2"/>
      <c r="L18" s="2"/>
      <c r="M18" s="9"/>
      <c r="N18" s="2"/>
      <c r="O18" s="2"/>
    </row>
    <row r="19" spans="1:15" x14ac:dyDescent="0.3">
      <c r="A19" s="6" t="s">
        <v>112</v>
      </c>
      <c r="B19" s="6" t="s">
        <v>28</v>
      </c>
      <c r="C19" s="3" t="s">
        <v>47</v>
      </c>
      <c r="D19" s="6" t="s">
        <v>79</v>
      </c>
      <c r="E19" s="2" t="str">
        <f>Reference!AO57</f>
        <v>Michael McCaul, Pete Sessions, Troy Nehls, Michael Cloud, Filemon Vela</v>
      </c>
      <c r="F19" s="2"/>
      <c r="G19" s="3"/>
      <c r="H19" s="2"/>
      <c r="I19" s="2"/>
      <c r="J19" s="3"/>
      <c r="K19" s="2"/>
      <c r="L19" s="3"/>
      <c r="M19" s="2"/>
      <c r="N19" s="2"/>
      <c r="O19" s="3"/>
    </row>
    <row r="20" spans="1:15" x14ac:dyDescent="0.3">
      <c r="A20" s="6" t="s">
        <v>113</v>
      </c>
      <c r="B20" s="6" t="s">
        <v>29</v>
      </c>
      <c r="C20" s="4" t="s">
        <v>48</v>
      </c>
      <c r="D20" s="6" t="s">
        <v>78</v>
      </c>
      <c r="E20" s="2" t="str">
        <f>Reference!AO58</f>
        <v>Joaquin Castro, Chip Roy, Ernest Gonzales, Henry Cuellar, Lloyd Doggett</v>
      </c>
      <c r="F20" s="3"/>
      <c r="G20" s="2"/>
      <c r="H20" s="3"/>
      <c r="I20" s="2"/>
      <c r="J20" s="2"/>
      <c r="K20" s="3"/>
      <c r="L20" s="3"/>
      <c r="M20" s="2"/>
      <c r="N20" s="2"/>
      <c r="O20" s="2"/>
    </row>
    <row r="21" spans="1:15" x14ac:dyDescent="0.3">
      <c r="A21" s="6" t="s">
        <v>114</v>
      </c>
      <c r="B21" s="6" t="s">
        <v>30</v>
      </c>
      <c r="C21" s="4" t="s">
        <v>48</v>
      </c>
      <c r="D21" s="6" t="s">
        <v>79</v>
      </c>
      <c r="E21" s="2" t="str">
        <f>Reference!AO59</f>
        <v>Vicente Gonzalez, Michael Cloud, Henry Cuellar, Filemon Vela</v>
      </c>
      <c r="F21" s="2"/>
      <c r="G21" s="3"/>
      <c r="H21" s="2"/>
      <c r="I21" s="2"/>
      <c r="J21" s="3"/>
      <c r="K21" s="2"/>
      <c r="L21" s="2"/>
      <c r="M21" s="10"/>
      <c r="N21" s="3"/>
      <c r="O21" s="3"/>
    </row>
    <row r="22" spans="1:15" x14ac:dyDescent="0.3">
      <c r="A22" s="6" t="s">
        <v>115</v>
      </c>
      <c r="B22" s="6" t="s">
        <v>31</v>
      </c>
      <c r="C22" s="4" t="s">
        <v>48</v>
      </c>
      <c r="D22" s="6" t="s">
        <v>79</v>
      </c>
      <c r="E22" s="2" t="str">
        <f>Reference!AO60</f>
        <v>Vicente Gonzalez, Chip Roy, Ernest Gonzales, Michael Cloud, Henry Cuellar, Filemon Vela, Lloyd Doggett</v>
      </c>
      <c r="F22" s="3"/>
      <c r="G22" s="10"/>
      <c r="H22" s="2"/>
      <c r="I22" s="3"/>
      <c r="J22" s="2"/>
      <c r="K22" s="2"/>
      <c r="L22" s="2"/>
      <c r="M22" s="2"/>
      <c r="N22" s="10"/>
      <c r="O22" s="2"/>
    </row>
    <row r="23" spans="1:15" x14ac:dyDescent="0.3">
      <c r="A23" s="6" t="s">
        <v>116</v>
      </c>
      <c r="B23" s="6" t="s">
        <v>32</v>
      </c>
      <c r="C23" s="3" t="s">
        <v>47</v>
      </c>
      <c r="D23" s="6" t="s">
        <v>79</v>
      </c>
      <c r="E23" s="2" t="str">
        <f>Reference!AO61</f>
        <v>Vacant, August Pfluger, Pete Sessions, Roger Williams</v>
      </c>
      <c r="F23" s="2"/>
      <c r="G23" s="9"/>
      <c r="H23" s="2"/>
      <c r="I23" s="10"/>
      <c r="J23" s="2"/>
      <c r="K23" s="2"/>
      <c r="L23" s="2"/>
      <c r="M23" s="3"/>
      <c r="N23" s="2"/>
      <c r="O23" s="2"/>
    </row>
    <row r="24" spans="1:15" x14ac:dyDescent="0.3">
      <c r="A24" s="6" t="s">
        <v>117</v>
      </c>
      <c r="B24" s="6" t="s">
        <v>33</v>
      </c>
      <c r="C24" s="4" t="s">
        <v>48</v>
      </c>
      <c r="D24" s="6" t="s">
        <v>79</v>
      </c>
      <c r="E24" s="2" t="str">
        <f>Reference!AO62</f>
        <v>Vacant, Eddie Johnson, Colin Allred, Marc Veasey</v>
      </c>
      <c r="F24" s="2"/>
      <c r="G24" s="2"/>
      <c r="H24" s="2"/>
      <c r="I24" s="2"/>
      <c r="J24" s="3"/>
      <c r="K24" s="2"/>
      <c r="L24" s="2"/>
      <c r="M24" s="3"/>
      <c r="N24" s="2"/>
      <c r="O24" s="2"/>
    </row>
    <row r="25" spans="1:15" x14ac:dyDescent="0.3">
      <c r="A25" s="6" t="s">
        <v>118</v>
      </c>
      <c r="B25" s="6" t="s">
        <v>34</v>
      </c>
      <c r="C25" s="3" t="s">
        <v>47</v>
      </c>
      <c r="D25" s="6" t="s">
        <v>79</v>
      </c>
      <c r="E25" s="2" t="str">
        <f>Reference!AO63</f>
        <v>August Pfluger, Jodey Arrington, Joaquin Castro, Chip Roy, Ernest Gonzales, Roger Williams, John Carter</v>
      </c>
      <c r="F25" s="2"/>
      <c r="G25" s="2"/>
      <c r="H25" s="9"/>
      <c r="I25" s="2"/>
      <c r="J25" s="2"/>
      <c r="K25" s="2"/>
      <c r="L25" s="2"/>
      <c r="M25" s="3"/>
      <c r="N25" s="3"/>
      <c r="O25" s="2"/>
    </row>
    <row r="26" spans="1:15" x14ac:dyDescent="0.3">
      <c r="A26" s="6" t="s">
        <v>119</v>
      </c>
      <c r="B26" s="6" t="s">
        <v>35</v>
      </c>
      <c r="C26" s="3" t="s">
        <v>47</v>
      </c>
      <c r="D26" s="6" t="s">
        <v>79</v>
      </c>
      <c r="E26" s="2" t="str">
        <f>Reference!AO64</f>
        <v>Vicente Gonzalez, Chip Roy, Ernest Gonzales, Roger Williams, Henry Cuellar, Lloyd Doggett</v>
      </c>
      <c r="F26" s="2"/>
      <c r="G26" s="2"/>
      <c r="H26" s="2"/>
      <c r="I26" s="3"/>
      <c r="J26" s="2"/>
      <c r="K26" s="9"/>
      <c r="L26" s="2"/>
      <c r="M26" s="3"/>
      <c r="N26" s="2"/>
      <c r="O26" s="2"/>
    </row>
    <row r="27" spans="1:15" x14ac:dyDescent="0.3">
      <c r="A27" s="6" t="s">
        <v>120</v>
      </c>
      <c r="B27" s="6" t="s">
        <v>36</v>
      </c>
      <c r="C27" s="4" t="s">
        <v>48</v>
      </c>
      <c r="D27" s="6" t="s">
        <v>79</v>
      </c>
      <c r="E27" s="2" t="str">
        <f>Reference!AO65</f>
        <v>Joaquin Castro, Chip Roy, Ernest Gonzales, Henry Cuellar, Lloyd Doggett</v>
      </c>
      <c r="F27" s="9"/>
      <c r="G27" s="2"/>
      <c r="H27" s="2"/>
      <c r="I27" s="2"/>
      <c r="J27" s="2"/>
      <c r="K27" s="2"/>
      <c r="L27" s="2"/>
      <c r="M27" s="3"/>
      <c r="N27" s="2"/>
      <c r="O27" s="2"/>
    </row>
    <row r="28" spans="1:15" x14ac:dyDescent="0.3">
      <c r="A28" s="6" t="s">
        <v>121</v>
      </c>
      <c r="B28" s="6" t="s">
        <v>37</v>
      </c>
      <c r="C28" s="4" t="s">
        <v>48</v>
      </c>
      <c r="D28" s="6" t="s">
        <v>79</v>
      </c>
      <c r="E28" s="2" t="str">
        <f>Reference!AO66</f>
        <v>Vicente Gonzalez, Filemon Vela</v>
      </c>
      <c r="F28" s="2"/>
      <c r="G28" s="3"/>
      <c r="H28" s="2"/>
      <c r="I28" s="3"/>
      <c r="J28" s="2"/>
      <c r="K28" s="2"/>
      <c r="L28" s="2"/>
      <c r="M28" s="3"/>
      <c r="N28" s="3"/>
      <c r="O28" s="3"/>
    </row>
    <row r="29" spans="1:15" x14ac:dyDescent="0.3">
      <c r="A29" s="6" t="s">
        <v>122</v>
      </c>
      <c r="B29" s="6" t="s">
        <v>38</v>
      </c>
      <c r="C29" s="3" t="s">
        <v>47</v>
      </c>
      <c r="D29" s="6" t="s">
        <v>79</v>
      </c>
      <c r="E29" s="2" t="str">
        <f>Reference!AO67</f>
        <v>August Pfluger, Ronny Jackson, Jodey Arrington, Ernest Gonzales</v>
      </c>
      <c r="F29" s="2"/>
      <c r="G29" s="2"/>
      <c r="H29" s="2"/>
      <c r="I29" s="2"/>
      <c r="J29" s="3"/>
      <c r="K29" s="2"/>
      <c r="L29" s="9"/>
      <c r="M29" s="3"/>
      <c r="N29" s="2"/>
      <c r="O29" s="2"/>
    </row>
    <row r="30" spans="1:15" x14ac:dyDescent="0.3">
      <c r="A30" s="6" t="s">
        <v>123</v>
      </c>
      <c r="B30" s="6" t="s">
        <v>39</v>
      </c>
      <c r="C30" s="4" t="s">
        <v>48</v>
      </c>
      <c r="D30" s="6" t="s">
        <v>78</v>
      </c>
      <c r="E30" s="2" t="str">
        <f>Reference!AO68</f>
        <v>Veronica Escobar, Ernest Gonzales</v>
      </c>
      <c r="F30" s="2"/>
      <c r="G30" s="2"/>
      <c r="H30" s="2"/>
      <c r="I30" s="2"/>
      <c r="J30" s="3"/>
      <c r="K30" s="3"/>
      <c r="L30" s="2"/>
      <c r="M30" s="2"/>
      <c r="N30" s="2"/>
      <c r="O30" s="2"/>
    </row>
    <row r="31" spans="1:15" x14ac:dyDescent="0.3">
      <c r="A31" s="6" t="s">
        <v>124</v>
      </c>
      <c r="B31" s="6" t="s">
        <v>40</v>
      </c>
      <c r="C31" s="3" t="s">
        <v>47</v>
      </c>
      <c r="D31" s="6" t="s">
        <v>78</v>
      </c>
      <c r="E31" s="2" t="str">
        <f>Reference!AO69</f>
        <v>Van Taylor, Pat Fallon, August Pfluger, Kay Granger, Ronny Jackson, Jodey Arrington, Roger Williams, Michael Burgess, Colin Allred</v>
      </c>
      <c r="F31" s="3"/>
      <c r="G31" s="2"/>
      <c r="H31" s="3"/>
      <c r="I31" s="2"/>
      <c r="J31" s="2"/>
      <c r="K31" s="2"/>
      <c r="L31" s="10"/>
      <c r="M31" s="2"/>
      <c r="N31" s="2"/>
      <c r="O31" s="2"/>
    </row>
    <row r="32" spans="1:15" x14ac:dyDescent="0.3">
      <c r="A32" s="6" t="s">
        <v>125</v>
      </c>
      <c r="B32" s="6" t="s">
        <v>41</v>
      </c>
      <c r="C32" s="3" t="s">
        <v>47</v>
      </c>
      <c r="D32" s="6" t="s">
        <v>79</v>
      </c>
      <c r="E32" s="2" t="str">
        <f>Reference!AO70</f>
        <v>August Pfluger, Ronny Jackson, Jodey Arrington, Ernest Gonzales</v>
      </c>
      <c r="F32" s="2"/>
      <c r="G32" s="3"/>
      <c r="H32" s="3"/>
      <c r="I32" s="2"/>
      <c r="J32" s="10"/>
      <c r="K32" s="3"/>
      <c r="L32" s="2"/>
      <c r="M32" s="2"/>
      <c r="N32" s="2"/>
      <c r="O32" s="2"/>
    </row>
    <row r="33" spans="6:8" x14ac:dyDescent="0.3">
      <c r="F33" s="7" t="s">
        <v>138</v>
      </c>
      <c r="G33" s="8" t="s">
        <v>139</v>
      </c>
      <c r="H33" s="1" t="s">
        <v>137</v>
      </c>
    </row>
  </sheetData>
  <phoneticPr fontId="2" type="noConversion"/>
  <conditionalFormatting sqref="E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C2:D32">
    <cfRule type="containsText" dxfId="7" priority="2" operator="containsText" text="D">
      <formula>NOT(ISERROR(SEARCH("D",C2)))</formula>
    </cfRule>
    <cfRule type="containsText" dxfId="6" priority="3" operator="containsText" text="R">
      <formula>NOT(ISERROR(SEARCH("R",C2)))</formula>
    </cfRule>
  </conditionalFormatting>
  <conditionalFormatting sqref="D1:D32">
    <cfRule type="containsText" dxfId="5" priority="1" operator="containsText" text="Y">
      <formula>NOT(ISERROR(SEARCH("Y",D1)))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066D-64CE-4846-AB97-DA4AA7DC9765}">
  <dimension ref="A1:H154"/>
  <sheetViews>
    <sheetView zoomScale="80" zoomScaleNormal="80" workbookViewId="0">
      <selection activeCell="H47" sqref="H47"/>
    </sheetView>
  </sheetViews>
  <sheetFormatPr defaultRowHeight="14.4" x14ac:dyDescent="0.3"/>
  <cols>
    <col min="1" max="1" width="20.33203125" style="19" bestFit="1" customWidth="1"/>
    <col min="2" max="2" width="6.77734375" style="19" bestFit="1" customWidth="1"/>
    <col min="3" max="3" width="5.109375" style="19" bestFit="1" customWidth="1"/>
    <col min="4" max="4" width="8.77734375" style="22" bestFit="1" customWidth="1"/>
    <col min="5" max="5" width="15.6640625" style="22" bestFit="1" customWidth="1"/>
    <col min="6" max="6" width="16.6640625" style="22" bestFit="1" customWidth="1"/>
    <col min="7" max="7" width="90.77734375" style="23" bestFit="1" customWidth="1"/>
    <col min="8" max="8" width="89.33203125" style="19" bestFit="1" customWidth="1"/>
    <col min="9" max="16384" width="8.88671875" style="19"/>
  </cols>
  <sheetData>
    <row r="1" spans="1:8" x14ac:dyDescent="0.3">
      <c r="A1" s="16" t="s">
        <v>0</v>
      </c>
      <c r="B1" s="16" t="s">
        <v>1</v>
      </c>
      <c r="C1" s="16" t="s">
        <v>2</v>
      </c>
      <c r="D1" s="17" t="s">
        <v>317</v>
      </c>
      <c r="E1" s="17" t="s">
        <v>367</v>
      </c>
      <c r="F1" s="17" t="s">
        <v>368</v>
      </c>
      <c r="G1" s="18" t="s">
        <v>316</v>
      </c>
      <c r="H1" s="17" t="s">
        <v>80</v>
      </c>
    </row>
    <row r="2" spans="1:8" x14ac:dyDescent="0.3">
      <c r="A2" s="17" t="s">
        <v>147</v>
      </c>
      <c r="B2" s="15">
        <v>1</v>
      </c>
      <c r="C2" s="25" t="s">
        <v>47</v>
      </c>
      <c r="D2" s="17" t="s">
        <v>79</v>
      </c>
      <c r="E2" s="17" t="str">
        <f>Reference!AH3</f>
        <v>Pat Fallon</v>
      </c>
      <c r="F2" s="17" t="str">
        <f>Reference!AJ3</f>
        <v>Bryan Hughes</v>
      </c>
      <c r="G2" s="18" t="s">
        <v>318</v>
      </c>
      <c r="H2" s="36" t="s">
        <v>370</v>
      </c>
    </row>
    <row r="3" spans="1:8" x14ac:dyDescent="0.3">
      <c r="A3" s="17" t="s">
        <v>148</v>
      </c>
      <c r="B3" s="17">
        <v>2</v>
      </c>
      <c r="C3" s="25" t="s">
        <v>47</v>
      </c>
      <c r="D3" s="17" t="s">
        <v>78</v>
      </c>
      <c r="E3" s="17" t="str">
        <f>Reference!AH4</f>
        <v>Pat Fallon</v>
      </c>
      <c r="F3" s="17" t="str">
        <f>Reference!AJ4</f>
        <v>Bob Hall</v>
      </c>
      <c r="G3" s="18" t="s">
        <v>319</v>
      </c>
      <c r="H3" s="36" t="s">
        <v>371</v>
      </c>
    </row>
    <row r="4" spans="1:8" x14ac:dyDescent="0.3">
      <c r="A4" s="17" t="s">
        <v>149</v>
      </c>
      <c r="B4" s="17">
        <v>3</v>
      </c>
      <c r="C4" s="25" t="s">
        <v>47</v>
      </c>
      <c r="D4" s="17" t="s">
        <v>79</v>
      </c>
      <c r="E4" s="17" t="str">
        <f>Reference!AH5</f>
        <v>Kevin Brady</v>
      </c>
      <c r="F4" s="17" t="str">
        <f>Reference!AJ5</f>
        <v>Brandon Creighton</v>
      </c>
      <c r="G4" s="18" t="s">
        <v>320</v>
      </c>
      <c r="H4" s="36" t="s">
        <v>372</v>
      </c>
    </row>
    <row r="5" spans="1:8" x14ac:dyDescent="0.3">
      <c r="A5" s="17" t="s">
        <v>150</v>
      </c>
      <c r="B5" s="17">
        <v>4</v>
      </c>
      <c r="C5" s="25" t="s">
        <v>47</v>
      </c>
      <c r="D5" s="17" t="s">
        <v>79</v>
      </c>
      <c r="E5" s="17" t="str">
        <f>Reference!AH6</f>
        <v>Lance Gooden</v>
      </c>
      <c r="F5" s="17" t="str">
        <f>Reference!AJ6</f>
        <v>Robert Nichols</v>
      </c>
      <c r="G5" s="18" t="s">
        <v>321</v>
      </c>
      <c r="H5" s="36" t="s">
        <v>421</v>
      </c>
    </row>
    <row r="6" spans="1:8" x14ac:dyDescent="0.3">
      <c r="A6" s="17" t="s">
        <v>151</v>
      </c>
      <c r="B6" s="17">
        <v>5</v>
      </c>
      <c r="C6" s="25" t="s">
        <v>47</v>
      </c>
      <c r="D6" s="17" t="s">
        <v>79</v>
      </c>
      <c r="E6" s="17" t="str">
        <f>Reference!AH7</f>
        <v>Pat Fallon</v>
      </c>
      <c r="F6" s="17" t="str">
        <f>Reference!AJ7</f>
        <v>Bryan Hughes</v>
      </c>
      <c r="G6" s="18" t="s">
        <v>322</v>
      </c>
      <c r="H6" s="36" t="s">
        <v>460</v>
      </c>
    </row>
    <row r="7" spans="1:8" x14ac:dyDescent="0.3">
      <c r="A7" s="17" t="s">
        <v>152</v>
      </c>
      <c r="B7" s="17">
        <v>6</v>
      </c>
      <c r="C7" s="25" t="s">
        <v>47</v>
      </c>
      <c r="D7" s="17" t="s">
        <v>79</v>
      </c>
      <c r="E7" s="17" t="str">
        <f>Reference!AH8</f>
        <v>Louie Gohmert</v>
      </c>
      <c r="F7" s="17" t="str">
        <f>Reference!AJ8</f>
        <v>Bryan Hughes</v>
      </c>
      <c r="G7" s="18" t="s">
        <v>153</v>
      </c>
      <c r="H7" s="36" t="s">
        <v>373</v>
      </c>
    </row>
    <row r="8" spans="1:8" x14ac:dyDescent="0.3">
      <c r="A8" s="17" t="s">
        <v>154</v>
      </c>
      <c r="B8" s="17">
        <v>7</v>
      </c>
      <c r="C8" s="25" t="s">
        <v>47</v>
      </c>
      <c r="D8" s="17" t="s">
        <v>79</v>
      </c>
      <c r="E8" s="17" t="str">
        <f>Reference!AH9</f>
        <v>Louie Gohmert</v>
      </c>
      <c r="F8" s="17" t="str">
        <f>Reference!AJ9</f>
        <v>Bryan Hughes</v>
      </c>
      <c r="G8" s="18" t="s">
        <v>323</v>
      </c>
      <c r="H8" s="36" t="s">
        <v>374</v>
      </c>
    </row>
    <row r="9" spans="1:8" x14ac:dyDescent="0.3">
      <c r="A9" s="17" t="s">
        <v>155</v>
      </c>
      <c r="B9" s="17">
        <v>8</v>
      </c>
      <c r="C9" s="25" t="s">
        <v>47</v>
      </c>
      <c r="D9" s="17" t="s">
        <v>79</v>
      </c>
      <c r="E9" s="17" t="str">
        <f>Reference!AH10</f>
        <v>Roger Williams</v>
      </c>
      <c r="F9" s="17" t="str">
        <f>Reference!AJ10</f>
        <v>Brian Birdwell</v>
      </c>
      <c r="G9" s="18" t="s">
        <v>324</v>
      </c>
      <c r="H9" s="36" t="s">
        <v>459</v>
      </c>
    </row>
    <row r="10" spans="1:8" x14ac:dyDescent="0.3">
      <c r="A10" s="17" t="s">
        <v>156</v>
      </c>
      <c r="B10" s="17">
        <v>9</v>
      </c>
      <c r="C10" s="25" t="s">
        <v>47</v>
      </c>
      <c r="D10" s="17" t="s">
        <v>79</v>
      </c>
      <c r="E10" s="17" t="str">
        <f>Reference!AH11</f>
        <v>Louie Gohmert</v>
      </c>
      <c r="F10" s="17" t="str">
        <f>Reference!AJ11</f>
        <v>Bryan Hughes</v>
      </c>
      <c r="G10" s="18" t="s">
        <v>325</v>
      </c>
      <c r="H10" s="61" t="s">
        <v>130</v>
      </c>
    </row>
    <row r="11" spans="1:8" x14ac:dyDescent="0.3">
      <c r="A11" s="17" t="s">
        <v>157</v>
      </c>
      <c r="B11" s="17">
        <v>10</v>
      </c>
      <c r="C11" s="25" t="s">
        <v>47</v>
      </c>
      <c r="D11" s="17" t="s">
        <v>78</v>
      </c>
      <c r="E11" s="17" t="str">
        <f>Reference!AH12</f>
        <v>Vacant</v>
      </c>
      <c r="F11" s="17" t="str">
        <f>Reference!AJ12</f>
        <v>Brian Birdwell</v>
      </c>
      <c r="G11" s="18" t="s">
        <v>326</v>
      </c>
      <c r="H11" s="36" t="s">
        <v>375</v>
      </c>
    </row>
    <row r="12" spans="1:8" x14ac:dyDescent="0.3">
      <c r="A12" s="17" t="s">
        <v>158</v>
      </c>
      <c r="B12" s="17">
        <v>11</v>
      </c>
      <c r="C12" s="25" t="s">
        <v>47</v>
      </c>
      <c r="D12" s="17" t="s">
        <v>79</v>
      </c>
      <c r="E12" s="17" t="str">
        <f>Reference!AH13</f>
        <v>Louie Gohmert</v>
      </c>
      <c r="F12" s="17" t="str">
        <f>Reference!AJ13</f>
        <v>Robert Nichols</v>
      </c>
      <c r="G12" s="18" t="s">
        <v>327</v>
      </c>
      <c r="H12" s="36" t="s">
        <v>376</v>
      </c>
    </row>
    <row r="13" spans="1:8" x14ac:dyDescent="0.3">
      <c r="A13" s="17" t="s">
        <v>159</v>
      </c>
      <c r="B13" s="17">
        <v>12</v>
      </c>
      <c r="C13" s="25" t="s">
        <v>47</v>
      </c>
      <c r="D13" s="17" t="s">
        <v>79</v>
      </c>
      <c r="E13" s="17" t="str">
        <f>Reference!AH14</f>
        <v>Pete Sessions</v>
      </c>
      <c r="F13" s="17" t="str">
        <f>Reference!AJ14</f>
        <v>Charles Schwertner</v>
      </c>
      <c r="G13" s="18" t="s">
        <v>328</v>
      </c>
      <c r="H13" s="36" t="s">
        <v>377</v>
      </c>
    </row>
    <row r="14" spans="1:8" x14ac:dyDescent="0.3">
      <c r="A14" s="17" t="s">
        <v>160</v>
      </c>
      <c r="B14" s="17">
        <v>13</v>
      </c>
      <c r="C14" s="25" t="s">
        <v>47</v>
      </c>
      <c r="D14" s="17" t="s">
        <v>79</v>
      </c>
      <c r="E14" s="17" t="str">
        <f>Reference!AH15</f>
        <v>Michael McCaul</v>
      </c>
      <c r="F14" s="17" t="str">
        <f>Reference!AJ15</f>
        <v>Lois Kolkhorst</v>
      </c>
      <c r="G14" s="18" t="s">
        <v>329</v>
      </c>
      <c r="H14" s="36" t="s">
        <v>482</v>
      </c>
    </row>
    <row r="15" spans="1:8" x14ac:dyDescent="0.3">
      <c r="A15" s="17" t="s">
        <v>161</v>
      </c>
      <c r="B15" s="17">
        <v>14</v>
      </c>
      <c r="C15" s="25" t="s">
        <v>47</v>
      </c>
      <c r="D15" s="17" t="s">
        <v>79</v>
      </c>
      <c r="E15" s="17" t="str">
        <f>Reference!AH16</f>
        <v>Pete Sessions</v>
      </c>
      <c r="F15" s="17" t="str">
        <f>Reference!AJ16</f>
        <v>Charles Schwertner</v>
      </c>
      <c r="G15" s="18" t="s">
        <v>162</v>
      </c>
      <c r="H15" s="36" t="s">
        <v>378</v>
      </c>
    </row>
    <row r="16" spans="1:8" x14ac:dyDescent="0.3">
      <c r="A16" s="17" t="s">
        <v>163</v>
      </c>
      <c r="B16" s="17">
        <v>15</v>
      </c>
      <c r="C16" s="25" t="s">
        <v>47</v>
      </c>
      <c r="D16" s="17" t="s">
        <v>79</v>
      </c>
      <c r="E16" s="17" t="str">
        <f>Reference!AH17</f>
        <v>Dan Crenshaw</v>
      </c>
      <c r="F16" s="17" t="str">
        <f>Reference!AJ17</f>
        <v>Brandon Creighton</v>
      </c>
      <c r="G16" s="20" t="s">
        <v>164</v>
      </c>
      <c r="H16" s="36" t="s">
        <v>529</v>
      </c>
    </row>
    <row r="17" spans="1:8" x14ac:dyDescent="0.3">
      <c r="A17" s="17" t="s">
        <v>165</v>
      </c>
      <c r="B17" s="17">
        <v>16</v>
      </c>
      <c r="C17" s="25" t="s">
        <v>47</v>
      </c>
      <c r="D17" s="17" t="s">
        <v>79</v>
      </c>
      <c r="E17" s="17" t="str">
        <f>Reference!AH18</f>
        <v>Kevin Brady</v>
      </c>
      <c r="F17" s="17" t="str">
        <f>Reference!AJ18</f>
        <v>Nathan Johnson</v>
      </c>
      <c r="G17" s="20"/>
      <c r="H17" s="36" t="s">
        <v>486</v>
      </c>
    </row>
    <row r="18" spans="1:8" x14ac:dyDescent="0.3">
      <c r="A18" s="17" t="s">
        <v>166</v>
      </c>
      <c r="B18" s="17">
        <v>17</v>
      </c>
      <c r="C18" s="25" t="s">
        <v>47</v>
      </c>
      <c r="D18" s="17" t="s">
        <v>79</v>
      </c>
      <c r="E18" s="17" t="str">
        <f>Reference!AH19</f>
        <v>Michael McCaul</v>
      </c>
      <c r="F18" s="17" t="str">
        <f>Reference!AJ19</f>
        <v>Sarah Eckhardt</v>
      </c>
      <c r="G18" s="18" t="s">
        <v>330</v>
      </c>
      <c r="H18" s="36" t="s">
        <v>379</v>
      </c>
    </row>
    <row r="19" spans="1:8" x14ac:dyDescent="0.3">
      <c r="A19" s="17" t="s">
        <v>167</v>
      </c>
      <c r="B19" s="17">
        <v>18</v>
      </c>
      <c r="C19" s="25" t="s">
        <v>47</v>
      </c>
      <c r="D19" s="17" t="s">
        <v>79</v>
      </c>
      <c r="E19" s="17" t="str">
        <f>Reference!AH20</f>
        <v>Kevin Brady</v>
      </c>
      <c r="F19" s="17" t="str">
        <f>Reference!AJ20</f>
        <v>Robert Nichols</v>
      </c>
      <c r="G19" s="18" t="s">
        <v>331</v>
      </c>
      <c r="H19" s="36" t="s">
        <v>380</v>
      </c>
    </row>
    <row r="20" spans="1:8" x14ac:dyDescent="0.3">
      <c r="A20" s="17" t="s">
        <v>168</v>
      </c>
      <c r="B20" s="17">
        <v>19</v>
      </c>
      <c r="C20" s="25" t="s">
        <v>47</v>
      </c>
      <c r="D20" s="17" t="s">
        <v>79</v>
      </c>
      <c r="E20" s="17" t="str">
        <f>Reference!AH21</f>
        <v>Brian Babin</v>
      </c>
      <c r="F20" s="17" t="str">
        <f>Reference!AJ21</f>
        <v>Robert Nichols</v>
      </c>
      <c r="G20" s="18" t="s">
        <v>332</v>
      </c>
      <c r="H20" s="36" t="s">
        <v>534</v>
      </c>
    </row>
    <row r="21" spans="1:8" x14ac:dyDescent="0.3">
      <c r="A21" s="17" t="s">
        <v>169</v>
      </c>
      <c r="B21" s="17">
        <v>20</v>
      </c>
      <c r="C21" s="25" t="s">
        <v>47</v>
      </c>
      <c r="D21" s="17" t="s">
        <v>79</v>
      </c>
      <c r="E21" s="17" t="str">
        <f>Reference!AH22</f>
        <v>John Carter</v>
      </c>
      <c r="F21" s="17" t="str">
        <f>Reference!AJ22</f>
        <v>Charles Schwertner</v>
      </c>
      <c r="G21" s="18" t="s">
        <v>333</v>
      </c>
      <c r="H21" s="36" t="s">
        <v>381</v>
      </c>
    </row>
    <row r="22" spans="1:8" x14ac:dyDescent="0.3">
      <c r="A22" s="17" t="s">
        <v>170</v>
      </c>
      <c r="B22" s="17">
        <v>21</v>
      </c>
      <c r="C22" s="25" t="s">
        <v>47</v>
      </c>
      <c r="D22" s="17" t="s">
        <v>79</v>
      </c>
      <c r="E22" s="17" t="str">
        <f>Reference!AH23</f>
        <v>Brian Babin</v>
      </c>
      <c r="F22" s="17" t="str">
        <f>Reference!AJ23</f>
        <v>Robert Nichols</v>
      </c>
      <c r="G22" s="18" t="s">
        <v>334</v>
      </c>
      <c r="H22" s="36" t="s">
        <v>382</v>
      </c>
    </row>
    <row r="23" spans="1:8" x14ac:dyDescent="0.3">
      <c r="A23" s="17" t="s">
        <v>171</v>
      </c>
      <c r="B23" s="17">
        <v>22</v>
      </c>
      <c r="C23" s="26" t="s">
        <v>48</v>
      </c>
      <c r="D23" s="17" t="s">
        <v>79</v>
      </c>
      <c r="E23" s="17" t="str">
        <f>Reference!AH24</f>
        <v>Randy Weber</v>
      </c>
      <c r="F23" s="17" t="str">
        <f>Reference!AJ24</f>
        <v>Brandon Creighton</v>
      </c>
      <c r="G23" s="18" t="s">
        <v>172</v>
      </c>
      <c r="H23" s="36" t="s">
        <v>383</v>
      </c>
    </row>
    <row r="24" spans="1:8" x14ac:dyDescent="0.3">
      <c r="A24" s="17" t="s">
        <v>173</v>
      </c>
      <c r="B24" s="17">
        <v>23</v>
      </c>
      <c r="C24" s="25" t="s">
        <v>47</v>
      </c>
      <c r="D24" s="17" t="s">
        <v>79</v>
      </c>
      <c r="E24" s="17" t="str">
        <f>Reference!AH25</f>
        <v>Brian Babin</v>
      </c>
      <c r="F24" s="17" t="str">
        <f>Reference!AJ25</f>
        <v>Brandon Creighton</v>
      </c>
      <c r="G24" s="18" t="s">
        <v>335</v>
      </c>
      <c r="H24" s="36" t="s">
        <v>384</v>
      </c>
    </row>
    <row r="25" spans="1:8" x14ac:dyDescent="0.3">
      <c r="A25" s="17" t="s">
        <v>174</v>
      </c>
      <c r="B25" s="17">
        <v>24</v>
      </c>
      <c r="C25" s="25" t="s">
        <v>47</v>
      </c>
      <c r="D25" s="17" t="s">
        <v>79</v>
      </c>
      <c r="E25" s="17" t="str">
        <f>Reference!AH26</f>
        <v>Randy Weber</v>
      </c>
      <c r="F25" s="17" t="str">
        <f>Reference!AJ26</f>
        <v>Larry Taylor</v>
      </c>
      <c r="G25" s="18" t="s">
        <v>175</v>
      </c>
      <c r="H25" s="61" t="s">
        <v>84</v>
      </c>
    </row>
    <row r="26" spans="1:8" x14ac:dyDescent="0.3">
      <c r="A26" s="17" t="s">
        <v>176</v>
      </c>
      <c r="B26" s="17">
        <v>25</v>
      </c>
      <c r="C26" s="25" t="s">
        <v>47</v>
      </c>
      <c r="D26" s="17" t="s">
        <v>78</v>
      </c>
      <c r="E26" s="17" t="str">
        <f>Reference!AH27</f>
        <v>Randy Weber</v>
      </c>
      <c r="F26" s="17" t="str">
        <f>Reference!AJ27</f>
        <v>Larry Taylor</v>
      </c>
      <c r="G26" s="18" t="s">
        <v>336</v>
      </c>
      <c r="H26" s="36" t="s">
        <v>385</v>
      </c>
    </row>
    <row r="27" spans="1:8" x14ac:dyDescent="0.3">
      <c r="A27" s="17" t="s">
        <v>177</v>
      </c>
      <c r="B27" s="17">
        <v>26</v>
      </c>
      <c r="C27" s="25" t="s">
        <v>47</v>
      </c>
      <c r="D27" s="17" t="s">
        <v>78</v>
      </c>
      <c r="E27" s="17" t="str">
        <f>Reference!AH28</f>
        <v>Troy Nehls</v>
      </c>
      <c r="F27" s="17" t="str">
        <f>Reference!AJ28</f>
        <v>Joan Huffman</v>
      </c>
      <c r="G27" s="20" t="s">
        <v>178</v>
      </c>
      <c r="H27" s="36" t="s">
        <v>386</v>
      </c>
    </row>
    <row r="28" spans="1:8" x14ac:dyDescent="0.3">
      <c r="A28" s="17" t="s">
        <v>179</v>
      </c>
      <c r="B28" s="17">
        <v>27</v>
      </c>
      <c r="C28" s="26" t="s">
        <v>48</v>
      </c>
      <c r="D28" s="17" t="s">
        <v>79</v>
      </c>
      <c r="E28" s="17" t="str">
        <f>Reference!AH29</f>
        <v>Al Green</v>
      </c>
      <c r="F28" s="17" t="str">
        <f>Reference!AJ29</f>
        <v>Borris Miles</v>
      </c>
      <c r="G28" s="20"/>
      <c r="H28" s="36" t="s">
        <v>387</v>
      </c>
    </row>
    <row r="29" spans="1:8" x14ac:dyDescent="0.3">
      <c r="A29" s="17" t="s">
        <v>180</v>
      </c>
      <c r="B29" s="17">
        <v>28</v>
      </c>
      <c r="C29" s="25" t="s">
        <v>47</v>
      </c>
      <c r="D29" s="17" t="s">
        <v>79</v>
      </c>
      <c r="E29" s="17" t="str">
        <f>Reference!AH30</f>
        <v>Al Green</v>
      </c>
      <c r="F29" s="17" t="str">
        <f>Reference!AJ30</f>
        <v>Lois Kolkhorst</v>
      </c>
      <c r="G29" s="20"/>
      <c r="H29" s="36" t="s">
        <v>388</v>
      </c>
    </row>
    <row r="30" spans="1:8" x14ac:dyDescent="0.3">
      <c r="A30" s="17" t="s">
        <v>181</v>
      </c>
      <c r="B30" s="17">
        <v>29</v>
      </c>
      <c r="C30" s="25" t="s">
        <v>47</v>
      </c>
      <c r="D30" s="17" t="s">
        <v>79</v>
      </c>
      <c r="E30" s="17" t="str">
        <f>Reference!AH31</f>
        <v>Troy Nehls</v>
      </c>
      <c r="F30" s="17" t="str">
        <f>Reference!AJ31</f>
        <v>Larry Taylor</v>
      </c>
      <c r="G30" s="18" t="s">
        <v>182</v>
      </c>
      <c r="H30" s="36" t="s">
        <v>526</v>
      </c>
    </row>
    <row r="31" spans="1:8" x14ac:dyDescent="0.3">
      <c r="A31" s="17" t="s">
        <v>183</v>
      </c>
      <c r="B31" s="17">
        <v>30</v>
      </c>
      <c r="C31" s="25" t="s">
        <v>47</v>
      </c>
      <c r="D31" s="17" t="s">
        <v>79</v>
      </c>
      <c r="E31" s="17" t="str">
        <f>Reference!AH32</f>
        <v>Michael Cloud</v>
      </c>
      <c r="F31" s="17" t="str">
        <f>Reference!AJ32</f>
        <v>Lois Kolkhorst</v>
      </c>
      <c r="G31" s="18" t="s">
        <v>337</v>
      </c>
      <c r="H31" s="36" t="s">
        <v>389</v>
      </c>
    </row>
    <row r="32" spans="1:8" x14ac:dyDescent="0.3">
      <c r="A32" s="17" t="s">
        <v>184</v>
      </c>
      <c r="B32" s="17">
        <v>31</v>
      </c>
      <c r="C32" s="26" t="s">
        <v>48</v>
      </c>
      <c r="D32" s="17" t="s">
        <v>79</v>
      </c>
      <c r="E32" s="17" t="str">
        <f>Reference!AH33</f>
        <v>Henry Cuellar</v>
      </c>
      <c r="F32" s="17" t="str">
        <f>Reference!AJ33</f>
        <v>Judith Zaffirini</v>
      </c>
      <c r="G32" s="18" t="s">
        <v>338</v>
      </c>
      <c r="H32" s="36" t="s">
        <v>457</v>
      </c>
    </row>
    <row r="33" spans="1:8" x14ac:dyDescent="0.3">
      <c r="A33" s="28" t="s">
        <v>185</v>
      </c>
      <c r="B33" s="28">
        <v>32</v>
      </c>
      <c r="C33" s="25" t="s">
        <v>47</v>
      </c>
      <c r="D33" s="17" t="s">
        <v>79</v>
      </c>
      <c r="E33" s="17" t="str">
        <f>Reference!AH34</f>
        <v>Michael Cloud</v>
      </c>
      <c r="F33" s="17" t="str">
        <f>Reference!AJ34</f>
        <v>Juan Hinojosa</v>
      </c>
      <c r="G33" s="20" t="s">
        <v>186</v>
      </c>
      <c r="H33" s="36" t="s">
        <v>468</v>
      </c>
    </row>
    <row r="34" spans="1:8" x14ac:dyDescent="0.3">
      <c r="A34" s="17" t="s">
        <v>187</v>
      </c>
      <c r="B34" s="17">
        <v>33</v>
      </c>
      <c r="C34" s="25" t="s">
        <v>47</v>
      </c>
      <c r="D34" s="17" t="s">
        <v>79</v>
      </c>
      <c r="E34" s="17" t="str">
        <f>Reference!AH35</f>
        <v>Pat Fallon</v>
      </c>
      <c r="F34" s="17" t="str">
        <f>Reference!AJ35</f>
        <v>Bob Hall</v>
      </c>
      <c r="G34" s="20"/>
      <c r="H34" s="36" t="s">
        <v>464</v>
      </c>
    </row>
    <row r="35" spans="1:8" x14ac:dyDescent="0.3">
      <c r="A35" s="17" t="s">
        <v>188</v>
      </c>
      <c r="B35" s="17">
        <v>34</v>
      </c>
      <c r="C35" s="26" t="s">
        <v>48</v>
      </c>
      <c r="D35" s="17" t="s">
        <v>79</v>
      </c>
      <c r="E35" s="17" t="str">
        <f>Reference!AH36</f>
        <v>Michael Cloud</v>
      </c>
      <c r="F35" s="17" t="str">
        <f>Reference!AJ36</f>
        <v>Juan Hinojosa</v>
      </c>
      <c r="G35" s="18" t="s">
        <v>339</v>
      </c>
      <c r="H35" s="36" t="s">
        <v>462</v>
      </c>
    </row>
    <row r="36" spans="1:8" x14ac:dyDescent="0.3">
      <c r="A36" s="17" t="s">
        <v>189</v>
      </c>
      <c r="B36" s="17">
        <v>35</v>
      </c>
      <c r="C36" s="26" t="s">
        <v>48</v>
      </c>
      <c r="D36" s="17" t="s">
        <v>79</v>
      </c>
      <c r="E36" s="17" t="str">
        <f>Reference!AH37</f>
        <v>Henry Cuellar</v>
      </c>
      <c r="F36" s="17" t="str">
        <f>Reference!AJ37</f>
        <v>Juan Hinojosa</v>
      </c>
      <c r="G36" s="18" t="s">
        <v>186</v>
      </c>
      <c r="H36" s="36" t="s">
        <v>390</v>
      </c>
    </row>
    <row r="37" spans="1:8" x14ac:dyDescent="0.3">
      <c r="A37" s="17" t="s">
        <v>190</v>
      </c>
      <c r="B37" s="17">
        <v>36</v>
      </c>
      <c r="C37" s="26" t="s">
        <v>48</v>
      </c>
      <c r="D37" s="17" t="s">
        <v>79</v>
      </c>
      <c r="E37" s="17" t="str">
        <f>Reference!AH38</f>
        <v>Henry Cuellar</v>
      </c>
      <c r="F37" s="17" t="str">
        <f>Reference!AJ38</f>
        <v>Juan Hinojosa</v>
      </c>
      <c r="G37" s="18" t="s">
        <v>340</v>
      </c>
      <c r="H37" s="36" t="s">
        <v>391</v>
      </c>
    </row>
    <row r="38" spans="1:8" x14ac:dyDescent="0.3">
      <c r="A38" s="17" t="s">
        <v>192</v>
      </c>
      <c r="B38" s="17">
        <v>37</v>
      </c>
      <c r="C38" s="26" t="s">
        <v>48</v>
      </c>
      <c r="D38" s="17" t="s">
        <v>79</v>
      </c>
      <c r="E38" s="17" t="str">
        <f>Reference!AH39</f>
        <v>Filemon Vela</v>
      </c>
      <c r="F38" s="17" t="str">
        <f>Reference!AJ39</f>
        <v>Eddie Lucio Jr</v>
      </c>
      <c r="G38" s="18" t="s">
        <v>191</v>
      </c>
      <c r="H38" s="36" t="s">
        <v>445</v>
      </c>
    </row>
    <row r="39" spans="1:8" x14ac:dyDescent="0.3">
      <c r="A39" s="17" t="s">
        <v>194</v>
      </c>
      <c r="B39" s="17">
        <v>38</v>
      </c>
      <c r="C39" s="26" t="s">
        <v>48</v>
      </c>
      <c r="D39" s="17" t="s">
        <v>79</v>
      </c>
      <c r="E39" s="17" t="str">
        <f>Reference!AH40</f>
        <v>Filemon Vela</v>
      </c>
      <c r="F39" s="17" t="str">
        <f>Reference!AJ40</f>
        <v>Eddie Lucio Jr</v>
      </c>
      <c r="G39" s="20" t="s">
        <v>193</v>
      </c>
      <c r="H39" s="36" t="s">
        <v>392</v>
      </c>
    </row>
    <row r="40" spans="1:8" x14ac:dyDescent="0.3">
      <c r="A40" s="17" t="s">
        <v>195</v>
      </c>
      <c r="B40" s="17">
        <v>39</v>
      </c>
      <c r="C40" s="26" t="s">
        <v>48</v>
      </c>
      <c r="D40" s="17" t="s">
        <v>79</v>
      </c>
      <c r="E40" s="17" t="str">
        <f>Reference!AH41</f>
        <v>Vicente Gonzalez</v>
      </c>
      <c r="F40" s="17" t="str">
        <f>Reference!AJ41</f>
        <v>Eddie Lucio Jr</v>
      </c>
      <c r="G40" s="20"/>
      <c r="H40" s="36" t="s">
        <v>393</v>
      </c>
    </row>
    <row r="41" spans="1:8" x14ac:dyDescent="0.3">
      <c r="A41" s="17" t="s">
        <v>196</v>
      </c>
      <c r="B41" s="17">
        <v>40</v>
      </c>
      <c r="C41" s="26" t="s">
        <v>48</v>
      </c>
      <c r="D41" s="17" t="s">
        <v>79</v>
      </c>
      <c r="E41" s="17" t="str">
        <f>Reference!AH42</f>
        <v>Vicente Gonzalez</v>
      </c>
      <c r="F41" s="17" t="str">
        <f>Reference!AJ42</f>
        <v>Juan Hinojosa</v>
      </c>
      <c r="G41" s="20" t="s">
        <v>191</v>
      </c>
      <c r="H41" s="36" t="s">
        <v>433</v>
      </c>
    </row>
    <row r="42" spans="1:8" x14ac:dyDescent="0.3">
      <c r="A42" s="17" t="s">
        <v>197</v>
      </c>
      <c r="B42" s="17">
        <v>41</v>
      </c>
      <c r="C42" s="26" t="s">
        <v>48</v>
      </c>
      <c r="D42" s="17" t="s">
        <v>79</v>
      </c>
      <c r="E42" s="17" t="str">
        <f>Reference!AH43</f>
        <v>Vicente Gonzalez</v>
      </c>
      <c r="F42" s="17" t="str">
        <f>Reference!AJ43</f>
        <v>Juan Hinojosa</v>
      </c>
      <c r="G42" s="20"/>
      <c r="H42" s="36" t="s">
        <v>456</v>
      </c>
    </row>
    <row r="43" spans="1:8" x14ac:dyDescent="0.3">
      <c r="A43" s="28" t="s">
        <v>198</v>
      </c>
      <c r="B43" s="28">
        <v>42</v>
      </c>
      <c r="C43" s="26" t="s">
        <v>48</v>
      </c>
      <c r="D43" s="17" t="s">
        <v>79</v>
      </c>
      <c r="E43" s="17" t="str">
        <f>Reference!AH44</f>
        <v>Henry Cuellar</v>
      </c>
      <c r="F43" s="17" t="str">
        <f>Reference!AJ44</f>
        <v>Judith Zaffirini</v>
      </c>
      <c r="G43" s="20"/>
      <c r="H43" s="16" t="s">
        <v>508</v>
      </c>
    </row>
    <row r="44" spans="1:8" x14ac:dyDescent="0.3">
      <c r="A44" s="17" t="s">
        <v>200</v>
      </c>
      <c r="B44" s="17">
        <v>43</v>
      </c>
      <c r="C44" s="25" t="s">
        <v>47</v>
      </c>
      <c r="D44" s="17" t="s">
        <v>79</v>
      </c>
      <c r="E44" s="17" t="str">
        <f>Reference!AH45</f>
        <v>Michael Cloud</v>
      </c>
      <c r="F44" s="17" t="str">
        <f>Reference!AJ45</f>
        <v>Judith Zaffirini</v>
      </c>
      <c r="G44" s="20" t="s">
        <v>199</v>
      </c>
      <c r="H44" s="16" t="s">
        <v>484</v>
      </c>
    </row>
    <row r="45" spans="1:8" x14ac:dyDescent="0.3">
      <c r="A45" s="17" t="s">
        <v>201</v>
      </c>
      <c r="B45" s="17">
        <v>44</v>
      </c>
      <c r="C45" s="25" t="s">
        <v>47</v>
      </c>
      <c r="D45" s="17" t="s">
        <v>79</v>
      </c>
      <c r="E45" s="17" t="str">
        <f>Reference!AH46</f>
        <v>Vicente Gonzalez</v>
      </c>
      <c r="F45" s="17" t="str">
        <f>Reference!AJ46</f>
        <v>Judith Zaffirini</v>
      </c>
      <c r="G45" s="20"/>
      <c r="H45" s="16" t="s">
        <v>477</v>
      </c>
    </row>
    <row r="46" spans="1:8" x14ac:dyDescent="0.3">
      <c r="A46" s="17" t="s">
        <v>202</v>
      </c>
      <c r="B46" s="17">
        <v>45</v>
      </c>
      <c r="C46" s="26" t="s">
        <v>48</v>
      </c>
      <c r="D46" s="17" t="s">
        <v>79</v>
      </c>
      <c r="E46" s="17" t="str">
        <f>Reference!AH47</f>
        <v>Lloyd Doggett</v>
      </c>
      <c r="F46" s="17" t="str">
        <f>Reference!AJ47</f>
        <v>Donna Campbell</v>
      </c>
      <c r="G46" s="18" t="s">
        <v>341</v>
      </c>
      <c r="H46" s="16" t="s">
        <v>536</v>
      </c>
    </row>
    <row r="47" spans="1:8" x14ac:dyDescent="0.3">
      <c r="A47" s="17" t="s">
        <v>203</v>
      </c>
      <c r="B47" s="17">
        <v>46</v>
      </c>
      <c r="C47" s="26" t="s">
        <v>48</v>
      </c>
      <c r="D47" s="17" t="s">
        <v>79</v>
      </c>
      <c r="E47" s="17" t="str">
        <f>Reference!AH48</f>
        <v>Roger Williams</v>
      </c>
      <c r="F47" s="17" t="str">
        <f>Reference!AJ48</f>
        <v>Donna Campbell</v>
      </c>
      <c r="G47" s="18" t="s">
        <v>342</v>
      </c>
      <c r="H47" s="16" t="s">
        <v>436</v>
      </c>
    </row>
    <row r="48" spans="1:8" x14ac:dyDescent="0.3">
      <c r="A48" s="17" t="s">
        <v>205</v>
      </c>
      <c r="B48" s="17">
        <v>47</v>
      </c>
      <c r="C48" s="26" t="s">
        <v>48</v>
      </c>
      <c r="D48" s="17" t="s">
        <v>79</v>
      </c>
      <c r="E48" s="17" t="str">
        <f>Reference!AH49</f>
        <v>Roger Williams</v>
      </c>
      <c r="F48" s="17" t="str">
        <f>Reference!AJ49</f>
        <v>Dawn Buckingham</v>
      </c>
      <c r="G48" s="18" t="s">
        <v>343</v>
      </c>
      <c r="H48" s="16" t="s">
        <v>455</v>
      </c>
    </row>
    <row r="49" spans="1:8" x14ac:dyDescent="0.3">
      <c r="A49" s="17" t="s">
        <v>206</v>
      </c>
      <c r="B49" s="17">
        <v>48</v>
      </c>
      <c r="C49" s="26" t="s">
        <v>48</v>
      </c>
      <c r="D49" s="17" t="s">
        <v>79</v>
      </c>
      <c r="E49" s="17" t="str">
        <f>Reference!AH50</f>
        <v>Roger Williams</v>
      </c>
      <c r="F49" s="17" t="str">
        <f>Reference!AJ50</f>
        <v>Judith Zaffirini</v>
      </c>
      <c r="G49" s="20" t="s">
        <v>204</v>
      </c>
      <c r="H49" s="16" t="s">
        <v>465</v>
      </c>
    </row>
    <row r="50" spans="1:8" x14ac:dyDescent="0.3">
      <c r="A50" s="17" t="s">
        <v>207</v>
      </c>
      <c r="B50" s="17">
        <v>49</v>
      </c>
      <c r="C50" s="26" t="s">
        <v>48</v>
      </c>
      <c r="D50" s="17" t="s">
        <v>79</v>
      </c>
      <c r="E50" s="17" t="str">
        <f>Reference!AH51</f>
        <v>Michael McCaul</v>
      </c>
      <c r="F50" s="17" t="str">
        <f>Reference!AJ51</f>
        <v>Judith Zaffirini</v>
      </c>
      <c r="G50" s="20"/>
      <c r="H50" s="16" t="s">
        <v>463</v>
      </c>
    </row>
    <row r="51" spans="1:8" x14ac:dyDescent="0.3">
      <c r="A51" s="17" t="s">
        <v>208</v>
      </c>
      <c r="B51" s="17">
        <v>50</v>
      </c>
      <c r="C51" s="26" t="s">
        <v>48</v>
      </c>
      <c r="D51" s="17" t="s">
        <v>79</v>
      </c>
      <c r="E51" s="17" t="str">
        <f>Reference!AH52</f>
        <v>Pete Sessions</v>
      </c>
      <c r="F51" s="17">
        <f>Reference!AJ52</f>
        <v>0</v>
      </c>
      <c r="G51" s="20"/>
      <c r="H51" s="16" t="s">
        <v>469</v>
      </c>
    </row>
    <row r="52" spans="1:8" x14ac:dyDescent="0.3">
      <c r="A52" s="17" t="s">
        <v>209</v>
      </c>
      <c r="B52" s="17">
        <v>51</v>
      </c>
      <c r="C52" s="26" t="s">
        <v>48</v>
      </c>
      <c r="D52" s="17" t="s">
        <v>79</v>
      </c>
      <c r="E52" s="17" t="str">
        <f>Reference!AH53</f>
        <v>Lloyd Doggett</v>
      </c>
      <c r="F52" s="17" t="str">
        <f>Reference!AJ53</f>
        <v>Judith Zaffirini</v>
      </c>
      <c r="G52" s="20"/>
      <c r="H52" s="16" t="s">
        <v>485</v>
      </c>
    </row>
    <row r="53" spans="1:8" x14ac:dyDescent="0.3">
      <c r="A53" s="17" t="s">
        <v>210</v>
      </c>
      <c r="B53" s="17">
        <v>52</v>
      </c>
      <c r="C53" s="26" t="s">
        <v>48</v>
      </c>
      <c r="D53" s="17" t="s">
        <v>79</v>
      </c>
      <c r="E53" s="17" t="str">
        <f>Reference!AH54</f>
        <v>John Carter</v>
      </c>
      <c r="F53" s="17" t="str">
        <f>Reference!AJ54</f>
        <v>Charles Schwertner</v>
      </c>
      <c r="G53" s="20"/>
      <c r="H53" s="16" t="s">
        <v>524</v>
      </c>
    </row>
    <row r="54" spans="1:8" x14ac:dyDescent="0.3">
      <c r="A54" s="17" t="s">
        <v>212</v>
      </c>
      <c r="B54" s="17">
        <v>53</v>
      </c>
      <c r="C54" s="25" t="s">
        <v>47</v>
      </c>
      <c r="D54" s="17" t="s">
        <v>79</v>
      </c>
      <c r="E54" s="17" t="str">
        <f>Reference!AH55</f>
        <v>Chip Roy</v>
      </c>
      <c r="F54" s="17" t="str">
        <f>Reference!AJ55</f>
        <v>Dawn Buckingham</v>
      </c>
      <c r="G54" s="20"/>
      <c r="H54" s="16" t="s">
        <v>496</v>
      </c>
    </row>
    <row r="55" spans="1:8" x14ac:dyDescent="0.3">
      <c r="A55" s="17" t="s">
        <v>213</v>
      </c>
      <c r="B55" s="17">
        <v>54</v>
      </c>
      <c r="C55" s="25" t="s">
        <v>47</v>
      </c>
      <c r="D55" s="17" t="s">
        <v>79</v>
      </c>
      <c r="E55" s="17" t="str">
        <f>Reference!AH56</f>
        <v>John Carter</v>
      </c>
      <c r="F55" s="17" t="str">
        <f>Reference!AJ56</f>
        <v>Dawn Buckingham</v>
      </c>
      <c r="G55" s="18" t="s">
        <v>211</v>
      </c>
      <c r="H55" s="16" t="s">
        <v>426</v>
      </c>
    </row>
    <row r="56" spans="1:8" x14ac:dyDescent="0.3">
      <c r="A56" s="17" t="s">
        <v>214</v>
      </c>
      <c r="B56" s="17">
        <v>55</v>
      </c>
      <c r="C56" s="25" t="s">
        <v>47</v>
      </c>
      <c r="D56" s="17" t="s">
        <v>79</v>
      </c>
      <c r="E56" s="17" t="str">
        <f>Reference!AH57</f>
        <v>John Carter</v>
      </c>
      <c r="F56" s="17" t="str">
        <f>Reference!AJ57</f>
        <v>Dawn Buckingham</v>
      </c>
      <c r="G56" s="18" t="s">
        <v>344</v>
      </c>
      <c r="H56" s="16" t="s">
        <v>516</v>
      </c>
    </row>
    <row r="57" spans="1:8" x14ac:dyDescent="0.3">
      <c r="A57" s="17" t="s">
        <v>216</v>
      </c>
      <c r="B57" s="17">
        <v>56</v>
      </c>
      <c r="C57" s="25" t="s">
        <v>47</v>
      </c>
      <c r="D57" s="17" t="s">
        <v>79</v>
      </c>
      <c r="E57" s="17" t="str">
        <f>Reference!AH58</f>
        <v>Pete Sessions</v>
      </c>
      <c r="F57" s="17" t="str">
        <f>Reference!AJ58</f>
        <v>Brian Birdwell</v>
      </c>
      <c r="G57" s="18" t="s">
        <v>345</v>
      </c>
      <c r="H57" s="16" t="s">
        <v>418</v>
      </c>
    </row>
    <row r="58" spans="1:8" x14ac:dyDescent="0.3">
      <c r="A58" s="17" t="s">
        <v>218</v>
      </c>
      <c r="B58" s="17">
        <v>57</v>
      </c>
      <c r="C58" s="25" t="s">
        <v>47</v>
      </c>
      <c r="D58" s="17" t="s">
        <v>79</v>
      </c>
      <c r="E58" s="17" t="str">
        <f>Reference!AH59</f>
        <v>Louie Gohmert</v>
      </c>
      <c r="F58" s="17" t="str">
        <f>Reference!AJ59</f>
        <v>Robert Nichols</v>
      </c>
      <c r="G58" s="18" t="s">
        <v>215</v>
      </c>
      <c r="H58" s="16" t="s">
        <v>419</v>
      </c>
    </row>
    <row r="59" spans="1:8" x14ac:dyDescent="0.3">
      <c r="A59" s="17" t="s">
        <v>219</v>
      </c>
      <c r="B59" s="17">
        <v>58</v>
      </c>
      <c r="C59" s="25" t="s">
        <v>47</v>
      </c>
      <c r="D59" s="17" t="s">
        <v>79</v>
      </c>
      <c r="E59" s="17" t="str">
        <f>Reference!AH60</f>
        <v>Roger Williams</v>
      </c>
      <c r="F59" s="17" t="str">
        <f>Reference!AJ60</f>
        <v>Brian Birdwell</v>
      </c>
      <c r="G59" s="18" t="s">
        <v>217</v>
      </c>
      <c r="H59" s="16" t="s">
        <v>428</v>
      </c>
    </row>
    <row r="60" spans="1:8" x14ac:dyDescent="0.3">
      <c r="A60" s="17" t="s">
        <v>220</v>
      </c>
      <c r="B60" s="17">
        <v>59</v>
      </c>
      <c r="C60" s="25" t="s">
        <v>47</v>
      </c>
      <c r="D60" s="17" t="s">
        <v>79</v>
      </c>
      <c r="E60" s="17" t="str">
        <f>Reference!AH61</f>
        <v>Roger Williams</v>
      </c>
      <c r="F60" s="17" t="str">
        <f>Reference!AJ61</f>
        <v>Dawn Buckingham</v>
      </c>
      <c r="G60" s="18" t="s">
        <v>346</v>
      </c>
      <c r="H60" s="16" t="s">
        <v>517</v>
      </c>
    </row>
    <row r="61" spans="1:8" x14ac:dyDescent="0.3">
      <c r="A61" s="17" t="s">
        <v>221</v>
      </c>
      <c r="B61" s="17">
        <v>60</v>
      </c>
      <c r="C61" s="25" t="s">
        <v>47</v>
      </c>
      <c r="D61" s="17" t="s">
        <v>78</v>
      </c>
      <c r="E61" s="17" t="str">
        <f>Reference!AH62</f>
        <v>August Pfluger</v>
      </c>
      <c r="F61" s="17" t="str">
        <f>Reference!AJ62</f>
        <v>Brian Birdwell</v>
      </c>
      <c r="G61" s="18" t="s">
        <v>347</v>
      </c>
      <c r="H61" s="16" t="s">
        <v>505</v>
      </c>
    </row>
    <row r="62" spans="1:8" x14ac:dyDescent="0.3">
      <c r="A62" s="17" t="s">
        <v>222</v>
      </c>
      <c r="B62" s="17">
        <v>61</v>
      </c>
      <c r="C62" s="25" t="s">
        <v>47</v>
      </c>
      <c r="D62" s="17" t="s">
        <v>78</v>
      </c>
      <c r="E62" s="17" t="str">
        <f>Reference!AH63</f>
        <v>Kay Granger</v>
      </c>
      <c r="F62" s="17" t="str">
        <f>Reference!AJ63</f>
        <v>Drew Springer</v>
      </c>
      <c r="G62" s="18" t="s">
        <v>348</v>
      </c>
      <c r="H62" s="16" t="s">
        <v>473</v>
      </c>
    </row>
    <row r="63" spans="1:8" x14ac:dyDescent="0.3">
      <c r="A63" s="17" t="s">
        <v>223</v>
      </c>
      <c r="B63" s="17">
        <v>62</v>
      </c>
      <c r="C63" s="25" t="s">
        <v>47</v>
      </c>
      <c r="D63" s="17" t="s">
        <v>79</v>
      </c>
      <c r="E63" s="17" t="str">
        <f>Reference!AH64</f>
        <v>Pat Fallon</v>
      </c>
      <c r="F63" s="17" t="str">
        <f>Reference!AJ64</f>
        <v>Drew Springer</v>
      </c>
      <c r="G63" s="18" t="s">
        <v>349</v>
      </c>
      <c r="H63" s="16" t="s">
        <v>518</v>
      </c>
    </row>
    <row r="64" spans="1:8" x14ac:dyDescent="0.3">
      <c r="A64" s="17" t="s">
        <v>224</v>
      </c>
      <c r="B64" s="17">
        <v>63</v>
      </c>
      <c r="C64" s="25" t="s">
        <v>47</v>
      </c>
      <c r="D64" s="17" t="s">
        <v>79</v>
      </c>
      <c r="E64" s="17" t="str">
        <f>Reference!AH65</f>
        <v>Michael Burgess</v>
      </c>
      <c r="F64" s="17" t="str">
        <f>Reference!AJ65</f>
        <v>Jane Nelson</v>
      </c>
      <c r="G64" s="18" t="s">
        <v>350</v>
      </c>
      <c r="H64" s="16" t="s">
        <v>502</v>
      </c>
    </row>
    <row r="65" spans="1:8" x14ac:dyDescent="0.3">
      <c r="A65" s="17" t="s">
        <v>226</v>
      </c>
      <c r="B65" s="17">
        <v>64</v>
      </c>
      <c r="C65" s="25" t="s">
        <v>47</v>
      </c>
      <c r="D65" s="17" t="s">
        <v>79</v>
      </c>
      <c r="E65" s="17" t="str">
        <f>Reference!AH66</f>
        <v>Michael Burgess</v>
      </c>
      <c r="F65" s="17" t="str">
        <f>Reference!AJ66</f>
        <v>Drew Springer</v>
      </c>
      <c r="G65" s="18" t="s">
        <v>351</v>
      </c>
      <c r="H65" s="16" t="s">
        <v>522</v>
      </c>
    </row>
    <row r="66" spans="1:8" x14ac:dyDescent="0.3">
      <c r="A66" s="17" t="s">
        <v>227</v>
      </c>
      <c r="B66" s="17">
        <v>65</v>
      </c>
      <c r="C66" s="26" t="s">
        <v>48</v>
      </c>
      <c r="D66" s="17" t="s">
        <v>79</v>
      </c>
      <c r="E66" s="17" t="str">
        <f>Reference!AH67</f>
        <v>Beth Van Duyne</v>
      </c>
      <c r="F66" s="17" t="str">
        <f>Reference!AJ67</f>
        <v>Jane Nelson</v>
      </c>
      <c r="G66" s="20" t="s">
        <v>225</v>
      </c>
      <c r="H66" s="16" t="s">
        <v>420</v>
      </c>
    </row>
    <row r="67" spans="1:8" x14ac:dyDescent="0.3">
      <c r="A67" s="17" t="s">
        <v>228</v>
      </c>
      <c r="B67" s="17">
        <v>66</v>
      </c>
      <c r="C67" s="25" t="s">
        <v>47</v>
      </c>
      <c r="D67" s="17" t="s">
        <v>79</v>
      </c>
      <c r="E67" s="17" t="str">
        <f>Reference!AH68</f>
        <v>Van Taylor</v>
      </c>
      <c r="F67" s="17" t="str">
        <f>Reference!AJ68</f>
        <v>Angela Paxton</v>
      </c>
      <c r="G67" s="20"/>
      <c r="H67" s="16" t="s">
        <v>514</v>
      </c>
    </row>
    <row r="68" spans="1:8" x14ac:dyDescent="0.3">
      <c r="A68" s="17" t="s">
        <v>230</v>
      </c>
      <c r="B68" s="17">
        <v>67</v>
      </c>
      <c r="C68" s="25" t="s">
        <v>47</v>
      </c>
      <c r="D68" s="17" t="s">
        <v>79</v>
      </c>
      <c r="E68" s="17" t="str">
        <f>Reference!AH69</f>
        <v>Van Taylor</v>
      </c>
      <c r="F68" s="17" t="str">
        <f>Reference!AJ69</f>
        <v>Angela Paxton</v>
      </c>
      <c r="G68" s="20"/>
      <c r="H68" s="16" t="s">
        <v>481</v>
      </c>
    </row>
    <row r="69" spans="1:8" x14ac:dyDescent="0.3">
      <c r="A69" s="28" t="s">
        <v>231</v>
      </c>
      <c r="B69" s="28">
        <v>68</v>
      </c>
      <c r="C69" s="25" t="s">
        <v>47</v>
      </c>
      <c r="D69" s="17" t="s">
        <v>79</v>
      </c>
      <c r="E69" s="17" t="str">
        <f>Reference!AH70</f>
        <v>Ronny Jackson</v>
      </c>
      <c r="F69" s="17" t="str">
        <f>Reference!AJ70</f>
        <v>Charles Perry</v>
      </c>
      <c r="G69" s="20" t="s">
        <v>229</v>
      </c>
      <c r="H69" s="16" t="s">
        <v>520</v>
      </c>
    </row>
    <row r="70" spans="1:8" x14ac:dyDescent="0.3">
      <c r="A70" s="17" t="s">
        <v>232</v>
      </c>
      <c r="B70" s="17">
        <v>69</v>
      </c>
      <c r="C70" s="25" t="s">
        <v>47</v>
      </c>
      <c r="D70" s="17"/>
      <c r="E70" s="17" t="str">
        <f>Reference!AH71</f>
        <v>Ronny Jackson</v>
      </c>
      <c r="F70" s="17" t="str">
        <f>Reference!AJ71</f>
        <v>Drew Springer</v>
      </c>
      <c r="G70" s="20"/>
      <c r="H70" s="16" t="s">
        <v>448</v>
      </c>
    </row>
    <row r="71" spans="1:8" x14ac:dyDescent="0.3">
      <c r="A71" s="17" t="s">
        <v>233</v>
      </c>
      <c r="B71" s="17">
        <v>70</v>
      </c>
      <c r="C71" s="25" t="s">
        <v>47</v>
      </c>
      <c r="D71" s="17" t="s">
        <v>78</v>
      </c>
      <c r="E71" s="17" t="str">
        <f>Reference!AH72</f>
        <v>Van Taylor</v>
      </c>
      <c r="F71" s="17" t="str">
        <f>Reference!AJ72</f>
        <v>Angela Paxton</v>
      </c>
      <c r="G71" s="18" t="s">
        <v>352</v>
      </c>
      <c r="H71" s="16" t="s">
        <v>512</v>
      </c>
    </row>
    <row r="72" spans="1:8" x14ac:dyDescent="0.3">
      <c r="A72" s="17" t="s">
        <v>234</v>
      </c>
      <c r="B72" s="17">
        <v>71</v>
      </c>
      <c r="C72" s="25" t="s">
        <v>47</v>
      </c>
      <c r="D72" s="17" t="s">
        <v>79</v>
      </c>
      <c r="E72" s="17" t="str">
        <f>Reference!AH73</f>
        <v>Jodey Arrington</v>
      </c>
      <c r="F72" s="17" t="str">
        <f>Reference!AJ73</f>
        <v>Charles Perry</v>
      </c>
      <c r="G72" s="18" t="s">
        <v>353</v>
      </c>
      <c r="H72" s="16" t="s">
        <v>478</v>
      </c>
    </row>
    <row r="73" spans="1:8" x14ac:dyDescent="0.3">
      <c r="A73" s="17" t="s">
        <v>235</v>
      </c>
      <c r="B73" s="17">
        <v>72</v>
      </c>
      <c r="C73" s="25" t="s">
        <v>47</v>
      </c>
      <c r="D73" s="17" t="s">
        <v>79</v>
      </c>
      <c r="E73" s="17" t="str">
        <f>Reference!AH74</f>
        <v>August Pfluger</v>
      </c>
      <c r="F73" s="17" t="str">
        <f>Reference!AJ74</f>
        <v>Charles Perry</v>
      </c>
      <c r="G73" s="18" t="s">
        <v>354</v>
      </c>
      <c r="H73" s="16" t="s">
        <v>443</v>
      </c>
    </row>
    <row r="74" spans="1:8" x14ac:dyDescent="0.3">
      <c r="A74" s="17" t="s">
        <v>236</v>
      </c>
      <c r="B74" s="17">
        <v>73</v>
      </c>
      <c r="C74" s="25" t="s">
        <v>47</v>
      </c>
      <c r="D74" s="17" t="s">
        <v>79</v>
      </c>
      <c r="E74" s="17" t="str">
        <f>Reference!AH75</f>
        <v>Chip Roy</v>
      </c>
      <c r="F74" s="17" t="str">
        <f>Reference!AJ75</f>
        <v>Dawn Buckingham</v>
      </c>
      <c r="G74" s="18" t="s">
        <v>229</v>
      </c>
      <c r="H74" s="16" t="s">
        <v>423</v>
      </c>
    </row>
    <row r="75" spans="1:8" x14ac:dyDescent="0.3">
      <c r="A75" s="17" t="s">
        <v>237</v>
      </c>
      <c r="B75" s="17">
        <v>74</v>
      </c>
      <c r="C75" s="26" t="s">
        <v>48</v>
      </c>
      <c r="D75" s="17" t="s">
        <v>79</v>
      </c>
      <c r="E75" s="17" t="str">
        <f>Reference!AH76</f>
        <v>Ernest Gonzales</v>
      </c>
      <c r="F75" s="17" t="str">
        <f>Reference!AJ76</f>
        <v>Cesar Blanco</v>
      </c>
      <c r="G75" s="18" t="s">
        <v>355</v>
      </c>
      <c r="H75" s="16" t="s">
        <v>493</v>
      </c>
    </row>
    <row r="76" spans="1:8" x14ac:dyDescent="0.3">
      <c r="A76" s="17" t="s">
        <v>238</v>
      </c>
      <c r="B76" s="17">
        <v>75</v>
      </c>
      <c r="C76" s="26" t="s">
        <v>48</v>
      </c>
      <c r="D76" s="17" t="s">
        <v>79</v>
      </c>
      <c r="E76" s="17" t="str">
        <f>Reference!AH77</f>
        <v>Ernest Gonzales</v>
      </c>
      <c r="F76" s="17" t="str">
        <f>Reference!AJ77</f>
        <v>Cesar Blanco</v>
      </c>
      <c r="G76" s="18" t="s">
        <v>356</v>
      </c>
      <c r="H76" s="16" t="s">
        <v>454</v>
      </c>
    </row>
    <row r="77" spans="1:8" x14ac:dyDescent="0.3">
      <c r="A77" s="17" t="s">
        <v>240</v>
      </c>
      <c r="B77" s="17">
        <v>76</v>
      </c>
      <c r="C77" s="26" t="s">
        <v>48</v>
      </c>
      <c r="D77" s="17" t="s">
        <v>78</v>
      </c>
      <c r="E77" s="17" t="str">
        <f>Reference!AH78</f>
        <v>Veronica Escobar</v>
      </c>
      <c r="F77" s="17" t="str">
        <f>Reference!AJ78</f>
        <v>Cesar Blanco</v>
      </c>
      <c r="G77" s="18" t="s">
        <v>357</v>
      </c>
      <c r="H77" s="16"/>
    </row>
    <row r="78" spans="1:8" x14ac:dyDescent="0.3">
      <c r="A78" s="17" t="s">
        <v>241</v>
      </c>
      <c r="B78" s="17">
        <v>77</v>
      </c>
      <c r="C78" s="26" t="s">
        <v>48</v>
      </c>
      <c r="D78" s="17" t="s">
        <v>79</v>
      </c>
      <c r="E78" s="17" t="str">
        <f>Reference!AH79</f>
        <v>Veronica Escobar</v>
      </c>
      <c r="F78" s="17" t="str">
        <f>Reference!AJ79</f>
        <v>Cesar Blanco</v>
      </c>
      <c r="G78" s="18" t="s">
        <v>358</v>
      </c>
      <c r="H78" s="16" t="s">
        <v>500</v>
      </c>
    </row>
    <row r="79" spans="1:8" x14ac:dyDescent="0.3">
      <c r="A79" s="17" t="s">
        <v>242</v>
      </c>
      <c r="B79" s="17">
        <v>78</v>
      </c>
      <c r="C79" s="26" t="s">
        <v>48</v>
      </c>
      <c r="D79" s="17" t="s">
        <v>78</v>
      </c>
      <c r="E79" s="17" t="str">
        <f>Reference!AH80</f>
        <v>Veronica Escobar</v>
      </c>
      <c r="F79" s="17" t="str">
        <f>Reference!AJ80</f>
        <v>Cesar Blanco</v>
      </c>
      <c r="G79" s="20" t="s">
        <v>239</v>
      </c>
      <c r="H79" s="16" t="s">
        <v>491</v>
      </c>
    </row>
    <row r="80" spans="1:8" x14ac:dyDescent="0.3">
      <c r="A80" s="17" t="s">
        <v>243</v>
      </c>
      <c r="B80" s="17">
        <v>79</v>
      </c>
      <c r="C80" s="26" t="s">
        <v>48</v>
      </c>
      <c r="D80" s="17" t="s">
        <v>79</v>
      </c>
      <c r="E80" s="17" t="str">
        <f>Reference!AH81</f>
        <v>Veronica Escobar</v>
      </c>
      <c r="F80" s="17" t="str">
        <f>Reference!AJ81</f>
        <v>Cesar Blanco</v>
      </c>
      <c r="G80" s="20"/>
      <c r="H80" s="16" t="s">
        <v>447</v>
      </c>
    </row>
    <row r="81" spans="1:8" x14ac:dyDescent="0.3">
      <c r="A81" s="28" t="s">
        <v>244</v>
      </c>
      <c r="B81" s="28">
        <v>80</v>
      </c>
      <c r="C81" s="26" t="s">
        <v>48</v>
      </c>
      <c r="D81" s="17" t="s">
        <v>79</v>
      </c>
      <c r="E81" s="17" t="str">
        <f>Reference!AH82</f>
        <v>Henry Cuellar</v>
      </c>
      <c r="F81" s="17" t="str">
        <f>Reference!AJ82</f>
        <v>Judith Zaffirini</v>
      </c>
      <c r="G81" s="20"/>
      <c r="H81" s="16" t="s">
        <v>474</v>
      </c>
    </row>
    <row r="82" spans="1:8" x14ac:dyDescent="0.3">
      <c r="A82" s="17" t="s">
        <v>245</v>
      </c>
      <c r="B82" s="17">
        <v>81</v>
      </c>
      <c r="C82" s="25" t="s">
        <v>47</v>
      </c>
      <c r="D82" s="17" t="s">
        <v>79</v>
      </c>
      <c r="E82" s="17" t="str">
        <f>Reference!AH83</f>
        <v>August Pfluger</v>
      </c>
      <c r="F82" s="17" t="str">
        <f>Reference!AJ83</f>
        <v>Charles Perry</v>
      </c>
      <c r="G82" s="20"/>
      <c r="H82" s="16" t="s">
        <v>479</v>
      </c>
    </row>
    <row r="83" spans="1:8" x14ac:dyDescent="0.3">
      <c r="A83" s="17" t="s">
        <v>246</v>
      </c>
      <c r="B83" s="17">
        <v>82</v>
      </c>
      <c r="C83" s="25" t="s">
        <v>47</v>
      </c>
      <c r="D83" s="17" t="s">
        <v>79</v>
      </c>
      <c r="E83" s="17" t="str">
        <f>Reference!AH84</f>
        <v>August Pfluger</v>
      </c>
      <c r="F83" s="17" t="str">
        <f>Reference!AJ84</f>
        <v>Kel Seliger</v>
      </c>
      <c r="G83" s="20"/>
      <c r="H83" s="16"/>
    </row>
    <row r="84" spans="1:8" x14ac:dyDescent="0.3">
      <c r="A84" s="17" t="s">
        <v>247</v>
      </c>
      <c r="B84" s="17">
        <v>83</v>
      </c>
      <c r="C84" s="25" t="s">
        <v>47</v>
      </c>
      <c r="D84" s="17" t="s">
        <v>79</v>
      </c>
      <c r="E84" s="17" t="str">
        <f>Reference!AH85</f>
        <v>Jodey Arrington</v>
      </c>
      <c r="F84" s="17" t="str">
        <f>Reference!AJ85</f>
        <v>Charles Perry</v>
      </c>
      <c r="G84" s="18" t="s">
        <v>359</v>
      </c>
      <c r="H84" s="16" t="s">
        <v>429</v>
      </c>
    </row>
    <row r="85" spans="1:8" x14ac:dyDescent="0.3">
      <c r="A85" s="17" t="s">
        <v>248</v>
      </c>
      <c r="B85" s="17">
        <v>84</v>
      </c>
      <c r="C85" s="25" t="s">
        <v>47</v>
      </c>
      <c r="D85" s="17" t="s">
        <v>79</v>
      </c>
      <c r="E85" s="17" t="str">
        <f>Reference!AH86</f>
        <v>Jodey Arrington</v>
      </c>
      <c r="F85" s="17" t="str">
        <f>Reference!AJ86</f>
        <v>Charles Perry</v>
      </c>
      <c r="G85" s="18" t="s">
        <v>360</v>
      </c>
      <c r="H85" s="16" t="s">
        <v>449</v>
      </c>
    </row>
    <row r="86" spans="1:8" x14ac:dyDescent="0.3">
      <c r="A86" s="17" t="s">
        <v>250</v>
      </c>
      <c r="B86" s="17">
        <v>85</v>
      </c>
      <c r="C86" s="25" t="s">
        <v>47</v>
      </c>
      <c r="D86" s="17" t="s">
        <v>79</v>
      </c>
      <c r="E86" s="17" t="str">
        <f>Reference!AH87</f>
        <v>Michael Cloud</v>
      </c>
      <c r="F86" s="17" t="str">
        <f>Reference!AJ87</f>
        <v>Lois Kolkhorst</v>
      </c>
      <c r="G86" s="18" t="s">
        <v>361</v>
      </c>
      <c r="H86" s="16" t="s">
        <v>521</v>
      </c>
    </row>
    <row r="87" spans="1:8" x14ac:dyDescent="0.3">
      <c r="A87" s="17" t="s">
        <v>251</v>
      </c>
      <c r="B87" s="17">
        <v>86</v>
      </c>
      <c r="C87" s="25" t="s">
        <v>47</v>
      </c>
      <c r="D87" s="17" t="s">
        <v>79</v>
      </c>
      <c r="E87" s="17" t="str">
        <f>Reference!AH88</f>
        <v>Ronny Jackson</v>
      </c>
      <c r="F87" s="17" t="str">
        <f>Reference!AJ88</f>
        <v>Kel Seliger</v>
      </c>
      <c r="G87" s="18" t="s">
        <v>362</v>
      </c>
      <c r="H87" s="16" t="s">
        <v>519</v>
      </c>
    </row>
    <row r="88" spans="1:8" x14ac:dyDescent="0.3">
      <c r="A88" s="17" t="s">
        <v>252</v>
      </c>
      <c r="B88" s="17">
        <v>87</v>
      </c>
      <c r="C88" s="25" t="s">
        <v>47</v>
      </c>
      <c r="D88" s="17" t="s">
        <v>79</v>
      </c>
      <c r="E88" s="17" t="str">
        <f>Reference!AH89</f>
        <v>Ronny Jackson</v>
      </c>
      <c r="F88" s="17" t="str">
        <f>Reference!AJ89</f>
        <v>Kel Seliger</v>
      </c>
      <c r="G88" s="18" t="s">
        <v>249</v>
      </c>
      <c r="H88" s="16" t="s">
        <v>506</v>
      </c>
    </row>
    <row r="89" spans="1:8" x14ac:dyDescent="0.3">
      <c r="A89" s="28" t="s">
        <v>253</v>
      </c>
      <c r="B89" s="28">
        <v>88</v>
      </c>
      <c r="C89" s="25" t="s">
        <v>47</v>
      </c>
      <c r="D89" s="17" t="s">
        <v>79</v>
      </c>
      <c r="E89" s="17" t="str">
        <f>Reference!AH90</f>
        <v>Ronny Jackson</v>
      </c>
      <c r="F89" s="17" t="str">
        <f>Reference!AJ90</f>
        <v>Kel Seliger</v>
      </c>
      <c r="G89" s="18" t="s">
        <v>363</v>
      </c>
      <c r="H89" s="16" t="s">
        <v>472</v>
      </c>
    </row>
    <row r="90" spans="1:8" x14ac:dyDescent="0.3">
      <c r="A90" s="17" t="s">
        <v>254</v>
      </c>
      <c r="B90" s="17">
        <v>89</v>
      </c>
      <c r="C90" s="25" t="s">
        <v>47</v>
      </c>
      <c r="D90" s="21" t="s">
        <v>79</v>
      </c>
      <c r="E90" s="17" t="str">
        <f>Reference!AH91</f>
        <v>Van Taylor</v>
      </c>
      <c r="F90" s="17" t="str">
        <f>Reference!AJ91</f>
        <v>Angela Paxton</v>
      </c>
      <c r="G90" s="18" t="s">
        <v>364</v>
      </c>
      <c r="H90" s="16" t="s">
        <v>498</v>
      </c>
    </row>
    <row r="91" spans="1:8" x14ac:dyDescent="0.3">
      <c r="A91" s="17" t="s">
        <v>255</v>
      </c>
      <c r="B91" s="17">
        <v>90</v>
      </c>
      <c r="C91" s="26" t="s">
        <v>48</v>
      </c>
      <c r="D91" s="29" t="s">
        <v>79</v>
      </c>
      <c r="E91" s="17" t="str">
        <f>Reference!AH92</f>
        <v>Marc Veasey</v>
      </c>
      <c r="F91" s="17" t="str">
        <f>Reference!AJ92</f>
        <v>Beverly Powell</v>
      </c>
      <c r="G91" s="18" t="s">
        <v>365</v>
      </c>
      <c r="H91" s="16" t="s">
        <v>509</v>
      </c>
    </row>
    <row r="92" spans="1:8" x14ac:dyDescent="0.3">
      <c r="A92" s="17" t="s">
        <v>257</v>
      </c>
      <c r="B92" s="17">
        <v>91</v>
      </c>
      <c r="C92" s="25" t="s">
        <v>47</v>
      </c>
      <c r="D92" s="17" t="s">
        <v>79</v>
      </c>
      <c r="E92" s="17" t="str">
        <f>Reference!AH93</f>
        <v>Kay Granger</v>
      </c>
      <c r="F92" s="17" t="str">
        <f>Reference!AJ93</f>
        <v>Kelly Hancock</v>
      </c>
      <c r="G92" s="18" t="s">
        <v>366</v>
      </c>
      <c r="H92" s="16" t="s">
        <v>475</v>
      </c>
    </row>
    <row r="93" spans="1:8" x14ac:dyDescent="0.3">
      <c r="A93" s="17" t="s">
        <v>258</v>
      </c>
      <c r="B93" s="17">
        <v>92</v>
      </c>
      <c r="C93" s="25" t="s">
        <v>47</v>
      </c>
      <c r="D93" s="17" t="s">
        <v>79</v>
      </c>
      <c r="E93" s="17" t="str">
        <f>Reference!AH94</f>
        <v>Beth Van Duyne</v>
      </c>
      <c r="F93" s="17" t="str">
        <f>Reference!AJ94</f>
        <v>Beverly Powell</v>
      </c>
      <c r="G93" s="18" t="s">
        <v>229</v>
      </c>
      <c r="H93" s="16" t="s">
        <v>435</v>
      </c>
    </row>
    <row r="94" spans="1:8" x14ac:dyDescent="0.3">
      <c r="A94" s="17" t="s">
        <v>259</v>
      </c>
      <c r="B94" s="17">
        <v>93</v>
      </c>
      <c r="C94" s="25" t="s">
        <v>47</v>
      </c>
      <c r="D94" s="17" t="s">
        <v>79</v>
      </c>
      <c r="E94" s="17" t="str">
        <f>Reference!AH95</f>
        <v>Kay Granger</v>
      </c>
      <c r="F94" s="17" t="str">
        <f>Reference!AJ95</f>
        <v>Kelly Hancock</v>
      </c>
      <c r="G94" s="20" t="s">
        <v>256</v>
      </c>
      <c r="H94" s="16" t="s">
        <v>476</v>
      </c>
    </row>
    <row r="95" spans="1:8" x14ac:dyDescent="0.3">
      <c r="A95" s="17" t="s">
        <v>260</v>
      </c>
      <c r="B95" s="17">
        <v>94</v>
      </c>
      <c r="C95" s="25" t="s">
        <v>47</v>
      </c>
      <c r="D95" s="17" t="s">
        <v>79</v>
      </c>
      <c r="E95" s="17" t="str">
        <f>Reference!AH96</f>
        <v>Vacant</v>
      </c>
      <c r="F95" s="17" t="str">
        <f>Reference!AJ96</f>
        <v>Beverly Powell</v>
      </c>
      <c r="G95" s="20"/>
      <c r="H95" s="16" t="s">
        <v>528</v>
      </c>
    </row>
    <row r="96" spans="1:8" x14ac:dyDescent="0.3">
      <c r="A96" s="17" t="s">
        <v>261</v>
      </c>
      <c r="B96" s="17">
        <v>95</v>
      </c>
      <c r="C96" s="26" t="s">
        <v>48</v>
      </c>
      <c r="D96" s="17" t="s">
        <v>79</v>
      </c>
      <c r="E96" s="17" t="str">
        <f>Reference!AH97</f>
        <v>Kay Granger</v>
      </c>
      <c r="F96" s="17" t="str">
        <f>Reference!AJ97</f>
        <v>Beverly Powell</v>
      </c>
      <c r="G96" s="20"/>
      <c r="H96" s="16" t="s">
        <v>438</v>
      </c>
    </row>
    <row r="97" spans="1:8" x14ac:dyDescent="0.3">
      <c r="A97" s="17" t="s">
        <v>439</v>
      </c>
      <c r="B97" s="17">
        <v>96</v>
      </c>
      <c r="C97" s="25" t="s">
        <v>47</v>
      </c>
      <c r="D97" s="17" t="s">
        <v>79</v>
      </c>
      <c r="E97" s="17" t="str">
        <f>Reference!AH98</f>
        <v>Vacant</v>
      </c>
      <c r="F97" s="17" t="str">
        <f>Reference!AJ98</f>
        <v>Beverly Powell</v>
      </c>
      <c r="G97" s="20"/>
      <c r="H97" s="16" t="s">
        <v>440</v>
      </c>
    </row>
    <row r="98" spans="1:8" x14ac:dyDescent="0.3">
      <c r="A98" s="17" t="s">
        <v>262</v>
      </c>
      <c r="B98" s="17">
        <v>97</v>
      </c>
      <c r="C98" s="25" t="s">
        <v>47</v>
      </c>
      <c r="D98" s="17" t="s">
        <v>79</v>
      </c>
      <c r="E98" s="17" t="str">
        <f>Reference!AH99</f>
        <v>Kay Granger</v>
      </c>
      <c r="F98" s="17" t="str">
        <f>Reference!AJ99</f>
        <v>Beverly Powell</v>
      </c>
      <c r="G98" s="20"/>
      <c r="H98" s="16" t="s">
        <v>452</v>
      </c>
    </row>
    <row r="99" spans="1:8" x14ac:dyDescent="0.3">
      <c r="A99" s="17" t="s">
        <v>263</v>
      </c>
      <c r="B99" s="17">
        <v>98</v>
      </c>
      <c r="C99" s="25" t="s">
        <v>47</v>
      </c>
      <c r="D99" s="17" t="s">
        <v>79</v>
      </c>
      <c r="E99" s="17" t="str">
        <f>Reference!AH100</f>
        <v>Kay Granger</v>
      </c>
      <c r="F99" s="17" t="str">
        <f>Reference!AJ100</f>
        <v>Jane Nelson</v>
      </c>
      <c r="G99" s="20"/>
      <c r="H99" s="16" t="s">
        <v>434</v>
      </c>
    </row>
    <row r="100" spans="1:8" x14ac:dyDescent="0.3">
      <c r="A100" s="17" t="s">
        <v>264</v>
      </c>
      <c r="B100" s="17">
        <v>99</v>
      </c>
      <c r="C100" s="25" t="s">
        <v>47</v>
      </c>
      <c r="D100" s="17" t="s">
        <v>79</v>
      </c>
      <c r="E100" s="17" t="str">
        <f>Reference!AH101</f>
        <v>Kay Granger</v>
      </c>
      <c r="F100" s="17" t="str">
        <f>Reference!AJ101</f>
        <v>Jane Nelson</v>
      </c>
      <c r="G100" s="20"/>
      <c r="H100" s="16" t="s">
        <v>450</v>
      </c>
    </row>
    <row r="101" spans="1:8" x14ac:dyDescent="0.3">
      <c r="A101" s="17" t="s">
        <v>265</v>
      </c>
      <c r="B101" s="17">
        <v>100</v>
      </c>
      <c r="C101" s="26" t="s">
        <v>48</v>
      </c>
      <c r="D101" s="17" t="s">
        <v>79</v>
      </c>
      <c r="E101" s="17" t="str">
        <f>Reference!AH102</f>
        <v>Eddie Johnson</v>
      </c>
      <c r="F101" s="17" t="str">
        <f>Reference!AJ102</f>
        <v>Royce West</v>
      </c>
      <c r="G101" s="20"/>
      <c r="H101" s="16" t="s">
        <v>442</v>
      </c>
    </row>
    <row r="102" spans="1:8" x14ac:dyDescent="0.3">
      <c r="A102" s="17" t="s">
        <v>267</v>
      </c>
      <c r="B102" s="17">
        <v>101</v>
      </c>
      <c r="C102" s="26" t="s">
        <v>48</v>
      </c>
      <c r="D102" s="17" t="s">
        <v>79</v>
      </c>
      <c r="E102" s="17" t="str">
        <f>Reference!AH103</f>
        <v>Vacant</v>
      </c>
      <c r="F102" s="17" t="str">
        <f>Reference!AJ103</f>
        <v>Brian Birdwell</v>
      </c>
      <c r="G102" s="20"/>
      <c r="H102" s="16" t="s">
        <v>530</v>
      </c>
    </row>
    <row r="103" spans="1:8" x14ac:dyDescent="0.3">
      <c r="A103" s="17" t="s">
        <v>268</v>
      </c>
      <c r="B103" s="17">
        <v>102</v>
      </c>
      <c r="C103" s="26" t="s">
        <v>48</v>
      </c>
      <c r="D103" s="17" t="s">
        <v>79</v>
      </c>
      <c r="E103" s="17" t="str">
        <f>Reference!AH104</f>
        <v>Colin Allred</v>
      </c>
      <c r="F103" s="17" t="str">
        <f>Reference!AJ104</f>
        <v>Nathan Johnson</v>
      </c>
      <c r="G103" s="20"/>
      <c r="H103" s="16" t="s">
        <v>507</v>
      </c>
    </row>
    <row r="104" spans="1:8" x14ac:dyDescent="0.3">
      <c r="A104" s="17" t="s">
        <v>269</v>
      </c>
      <c r="B104" s="17">
        <v>103</v>
      </c>
      <c r="C104" s="26" t="s">
        <v>48</v>
      </c>
      <c r="D104" s="17" t="s">
        <v>79</v>
      </c>
      <c r="E104" s="17" t="str">
        <f>Reference!AH105</f>
        <v>Eddie Johnson</v>
      </c>
      <c r="F104" s="17" t="str">
        <f>Reference!AJ105</f>
        <v>Royce West</v>
      </c>
      <c r="G104" s="18" t="s">
        <v>266</v>
      </c>
      <c r="H104" s="16" t="s">
        <v>417</v>
      </c>
    </row>
    <row r="105" spans="1:8" x14ac:dyDescent="0.3">
      <c r="A105" s="17" t="s">
        <v>270</v>
      </c>
      <c r="B105" s="17">
        <v>104</v>
      </c>
      <c r="C105" s="26" t="s">
        <v>48</v>
      </c>
      <c r="D105" s="17" t="s">
        <v>79</v>
      </c>
      <c r="E105" s="17" t="str">
        <f>Reference!AH106</f>
        <v>Marc Veasey</v>
      </c>
      <c r="F105" s="17" t="str">
        <f>Reference!AJ106</f>
        <v>Royce West</v>
      </c>
      <c r="G105" s="18" t="s">
        <v>256</v>
      </c>
      <c r="H105" s="16" t="s">
        <v>453</v>
      </c>
    </row>
    <row r="106" spans="1:8" x14ac:dyDescent="0.3">
      <c r="A106" s="17" t="s">
        <v>271</v>
      </c>
      <c r="B106" s="17">
        <v>105</v>
      </c>
      <c r="C106" s="26" t="s">
        <v>48</v>
      </c>
      <c r="D106" s="17" t="s">
        <v>79</v>
      </c>
      <c r="E106" s="17" t="str">
        <f>Reference!AH107</f>
        <v>Marc Veasey</v>
      </c>
      <c r="F106" s="17" t="str">
        <f>Reference!AJ107</f>
        <v>Kelly Hancock</v>
      </c>
      <c r="G106" s="20" t="s">
        <v>266</v>
      </c>
      <c r="H106" s="16" t="s">
        <v>488</v>
      </c>
    </row>
    <row r="107" spans="1:8" x14ac:dyDescent="0.3">
      <c r="A107" s="17" t="s">
        <v>272</v>
      </c>
      <c r="B107" s="17">
        <v>106</v>
      </c>
      <c r="C107" s="25" t="s">
        <v>47</v>
      </c>
      <c r="D107" s="17" t="s">
        <v>79</v>
      </c>
      <c r="E107" s="17" t="str">
        <f>Reference!AH108</f>
        <v>Michael Burgess</v>
      </c>
      <c r="F107" s="17" t="str">
        <f>Reference!AJ108</f>
        <v>Jane Nelson</v>
      </c>
      <c r="G107" s="20"/>
      <c r="H107" s="16" t="s">
        <v>503</v>
      </c>
    </row>
    <row r="108" spans="1:8" x14ac:dyDescent="0.3">
      <c r="A108" s="17" t="s">
        <v>273</v>
      </c>
      <c r="B108" s="17">
        <v>107</v>
      </c>
      <c r="C108" s="26" t="s">
        <v>48</v>
      </c>
      <c r="D108" s="17" t="s">
        <v>79</v>
      </c>
      <c r="E108" s="17" t="str">
        <f>Reference!AH109</f>
        <v>Lance Gooden</v>
      </c>
      <c r="F108" s="17" t="str">
        <f>Reference!AJ109</f>
        <v>Bob Hall</v>
      </c>
      <c r="G108" s="20"/>
      <c r="H108" s="16" t="s">
        <v>497</v>
      </c>
    </row>
    <row r="109" spans="1:8" x14ac:dyDescent="0.3">
      <c r="A109" s="17" t="s">
        <v>274</v>
      </c>
      <c r="B109" s="17">
        <v>108</v>
      </c>
      <c r="C109" s="25" t="s">
        <v>47</v>
      </c>
      <c r="D109" s="17" t="s">
        <v>79</v>
      </c>
      <c r="E109" s="17" t="str">
        <f>Reference!AH110</f>
        <v>Colin Allred</v>
      </c>
      <c r="F109" s="17" t="str">
        <f>Reference!AJ110</f>
        <v>Nathan Johnson</v>
      </c>
      <c r="G109" s="20"/>
      <c r="H109" s="16" t="s">
        <v>487</v>
      </c>
    </row>
    <row r="110" spans="1:8" x14ac:dyDescent="0.3">
      <c r="A110" s="17" t="s">
        <v>275</v>
      </c>
      <c r="B110" s="17">
        <v>109</v>
      </c>
      <c r="C110" s="26" t="s">
        <v>48</v>
      </c>
      <c r="D110" s="17" t="s">
        <v>79</v>
      </c>
      <c r="E110" s="17" t="str">
        <f>Reference!AH111</f>
        <v>Eddie Johnson</v>
      </c>
      <c r="F110" s="17" t="str">
        <f>Reference!AJ111</f>
        <v>Royce West</v>
      </c>
      <c r="G110" s="18" t="s">
        <v>225</v>
      </c>
      <c r="H110" s="16" t="s">
        <v>515</v>
      </c>
    </row>
    <row r="111" spans="1:8" x14ac:dyDescent="0.3">
      <c r="A111" s="17" t="s">
        <v>276</v>
      </c>
      <c r="B111" s="17">
        <v>110</v>
      </c>
      <c r="C111" s="26" t="s">
        <v>48</v>
      </c>
      <c r="D111" s="17" t="s">
        <v>79</v>
      </c>
      <c r="E111" s="17" t="str">
        <f>Reference!AH112</f>
        <v>Lance Gooden</v>
      </c>
      <c r="F111" s="17" t="str">
        <f>Reference!AJ112</f>
        <v>Bob Hall</v>
      </c>
      <c r="G111" s="20" t="s">
        <v>424</v>
      </c>
      <c r="H111" s="16" t="s">
        <v>510</v>
      </c>
    </row>
    <row r="112" spans="1:8" x14ac:dyDescent="0.3">
      <c r="A112" s="17" t="s">
        <v>277</v>
      </c>
      <c r="B112" s="17">
        <v>111</v>
      </c>
      <c r="C112" s="26" t="s">
        <v>48</v>
      </c>
      <c r="D112" s="17" t="s">
        <v>79</v>
      </c>
      <c r="E112" s="17" t="str">
        <f>Reference!AH113</f>
        <v>Eddie Johnson</v>
      </c>
      <c r="F112" s="17" t="str">
        <f>Reference!AJ113</f>
        <v>Royce West</v>
      </c>
      <c r="G112" s="20"/>
      <c r="H112" s="16" t="s">
        <v>444</v>
      </c>
    </row>
    <row r="113" spans="1:8" x14ac:dyDescent="0.3">
      <c r="A113" s="17" t="s">
        <v>278</v>
      </c>
      <c r="B113" s="17">
        <v>112</v>
      </c>
      <c r="C113" s="25" t="s">
        <v>47</v>
      </c>
      <c r="D113" s="17" t="s">
        <v>79</v>
      </c>
      <c r="E113" s="17" t="str">
        <f>Reference!AH114</f>
        <v>Colin Allred</v>
      </c>
      <c r="F113" s="17" t="str">
        <f>Reference!AJ114</f>
        <v>Angela Paxton</v>
      </c>
      <c r="G113" s="20"/>
      <c r="H113" s="16" t="s">
        <v>430</v>
      </c>
    </row>
    <row r="114" spans="1:8" x14ac:dyDescent="0.3">
      <c r="A114" s="17" t="s">
        <v>279</v>
      </c>
      <c r="B114" s="17">
        <v>113</v>
      </c>
      <c r="C114" s="26" t="s">
        <v>48</v>
      </c>
      <c r="D114" s="17" t="s">
        <v>79</v>
      </c>
      <c r="E114" s="17" t="str">
        <f>Reference!AH115</f>
        <v>Colin Allred</v>
      </c>
      <c r="F114" s="17" t="str">
        <f>Reference!AJ115</f>
        <v>Bob Hall</v>
      </c>
      <c r="G114" s="20"/>
      <c r="H114" s="16" t="s">
        <v>425</v>
      </c>
    </row>
    <row r="115" spans="1:8" x14ac:dyDescent="0.3">
      <c r="A115" s="17" t="s">
        <v>280</v>
      </c>
      <c r="B115" s="17">
        <v>114</v>
      </c>
      <c r="C115" s="26" t="s">
        <v>48</v>
      </c>
      <c r="D115" s="17" t="s">
        <v>79</v>
      </c>
      <c r="E115" s="17" t="str">
        <f>Reference!AH116</f>
        <v>Colin Allred</v>
      </c>
      <c r="F115" s="17" t="str">
        <f>Reference!AJ116</f>
        <v>Nathan Johnson</v>
      </c>
      <c r="G115" s="20"/>
      <c r="H115" s="16" t="s">
        <v>531</v>
      </c>
    </row>
    <row r="116" spans="1:8" x14ac:dyDescent="0.3">
      <c r="A116" s="17" t="s">
        <v>281</v>
      </c>
      <c r="B116" s="17">
        <v>115</v>
      </c>
      <c r="C116" s="26" t="s">
        <v>48</v>
      </c>
      <c r="D116" s="17" t="s">
        <v>79</v>
      </c>
      <c r="E116" s="17" t="str">
        <f>Reference!AH117</f>
        <v>Beth Van Duyne</v>
      </c>
      <c r="F116" s="17">
        <f>Reference!AJ117</f>
        <v>0</v>
      </c>
      <c r="G116" s="20"/>
      <c r="H116" s="16" t="s">
        <v>471</v>
      </c>
    </row>
    <row r="117" spans="1:8" x14ac:dyDescent="0.3">
      <c r="A117" s="17" t="s">
        <v>282</v>
      </c>
      <c r="B117" s="17">
        <v>116</v>
      </c>
      <c r="C117" s="26" t="s">
        <v>48</v>
      </c>
      <c r="D117" s="17" t="s">
        <v>79</v>
      </c>
      <c r="E117" s="17" t="str">
        <f>Reference!AH118</f>
        <v>Joaquin Castro</v>
      </c>
      <c r="F117" s="17" t="str">
        <f>Reference!AJ118</f>
        <v>Jose Menendez</v>
      </c>
      <c r="G117" s="20"/>
      <c r="H117" s="16" t="s">
        <v>485</v>
      </c>
    </row>
    <row r="118" spans="1:8" x14ac:dyDescent="0.3">
      <c r="A118" s="17" t="s">
        <v>284</v>
      </c>
      <c r="B118" s="17">
        <v>117</v>
      </c>
      <c r="C118" s="26" t="s">
        <v>48</v>
      </c>
      <c r="D118" s="17" t="s">
        <v>79</v>
      </c>
      <c r="E118" s="17" t="str">
        <f>Reference!AH119</f>
        <v>Joaquin Castro</v>
      </c>
      <c r="F118" s="17" t="str">
        <f>Reference!AJ119</f>
        <v>Roland Gutierrez</v>
      </c>
      <c r="G118" s="20"/>
      <c r="H118" s="16" t="s">
        <v>441</v>
      </c>
    </row>
    <row r="119" spans="1:8" x14ac:dyDescent="0.3">
      <c r="A119" s="17" t="s">
        <v>285</v>
      </c>
      <c r="B119" s="17">
        <v>118</v>
      </c>
      <c r="C119" s="26" t="s">
        <v>48</v>
      </c>
      <c r="D119" s="17" t="s">
        <v>79</v>
      </c>
      <c r="E119" s="17" t="str">
        <f>Reference!AH120</f>
        <v>Ernest Gonzales</v>
      </c>
      <c r="F119" s="17" t="str">
        <f>Reference!AJ120</f>
        <v>Roland Gutierrez</v>
      </c>
      <c r="G119" s="20"/>
      <c r="H119" s="16" t="s">
        <v>501</v>
      </c>
    </row>
    <row r="120" spans="1:8" x14ac:dyDescent="0.3">
      <c r="A120" s="17" t="s">
        <v>286</v>
      </c>
      <c r="B120" s="17">
        <v>119</v>
      </c>
      <c r="C120" s="26" t="s">
        <v>48</v>
      </c>
      <c r="D120" s="17" t="s">
        <v>79</v>
      </c>
      <c r="E120" s="17" t="str">
        <f>Reference!AH121</f>
        <v>Henry Cuellar</v>
      </c>
      <c r="F120" s="17" t="str">
        <f>Reference!AJ121</f>
        <v>Roland Gutierrez</v>
      </c>
      <c r="G120" s="20" t="s">
        <v>283</v>
      </c>
      <c r="H120" s="16" t="s">
        <v>432</v>
      </c>
    </row>
    <row r="121" spans="1:8" x14ac:dyDescent="0.3">
      <c r="A121" s="17" t="s">
        <v>287</v>
      </c>
      <c r="B121" s="17">
        <v>120</v>
      </c>
      <c r="C121" s="26" t="s">
        <v>48</v>
      </c>
      <c r="D121" s="17" t="s">
        <v>79</v>
      </c>
      <c r="E121" s="17" t="str">
        <f>Reference!AH122</f>
        <v>Lloyd Doggett</v>
      </c>
      <c r="F121" s="17" t="str">
        <f>Reference!AJ122</f>
        <v>Donna Campbell</v>
      </c>
      <c r="G121" s="20"/>
      <c r="H121" s="16" t="s">
        <v>451</v>
      </c>
    </row>
    <row r="122" spans="1:8" x14ac:dyDescent="0.3">
      <c r="A122" s="17" t="s">
        <v>288</v>
      </c>
      <c r="B122" s="17">
        <v>121</v>
      </c>
      <c r="C122" s="25" t="s">
        <v>47</v>
      </c>
      <c r="D122" s="17" t="s">
        <v>79</v>
      </c>
      <c r="E122" s="17" t="str">
        <f>Reference!AH123</f>
        <v>Chip Roy</v>
      </c>
      <c r="F122" s="17" t="str">
        <f>Reference!AJ123</f>
        <v>Donna Campbell</v>
      </c>
      <c r="G122" s="20"/>
      <c r="H122" s="16" t="s">
        <v>416</v>
      </c>
    </row>
    <row r="123" spans="1:8" x14ac:dyDescent="0.3">
      <c r="A123" s="17" t="s">
        <v>289</v>
      </c>
      <c r="B123" s="17">
        <v>122</v>
      </c>
      <c r="C123" s="25" t="s">
        <v>47</v>
      </c>
      <c r="D123" s="17" t="s">
        <v>79</v>
      </c>
      <c r="E123" s="17" t="str">
        <f>Reference!AH124</f>
        <v>Ernest Gonzales</v>
      </c>
      <c r="F123" s="17" t="str">
        <f>Reference!AJ124</f>
        <v>Donna Campbell</v>
      </c>
      <c r="G123" s="20"/>
      <c r="H123" s="16" t="s">
        <v>480</v>
      </c>
    </row>
    <row r="124" spans="1:8" x14ac:dyDescent="0.3">
      <c r="A124" s="17" t="s">
        <v>290</v>
      </c>
      <c r="B124" s="17">
        <v>123</v>
      </c>
      <c r="C124" s="26" t="s">
        <v>48</v>
      </c>
      <c r="D124" s="17" t="s">
        <v>79</v>
      </c>
      <c r="E124" s="17" t="str">
        <f>Reference!AH125</f>
        <v>Joaquin Castro</v>
      </c>
      <c r="F124" s="17" t="str">
        <f>Reference!AJ125</f>
        <v>Jose Menendez</v>
      </c>
      <c r="G124" s="20"/>
      <c r="H124" s="16" t="s">
        <v>422</v>
      </c>
    </row>
    <row r="125" spans="1:8" x14ac:dyDescent="0.3">
      <c r="A125" s="30" t="s">
        <v>489</v>
      </c>
      <c r="B125" s="17">
        <v>124</v>
      </c>
      <c r="C125" s="26" t="s">
        <v>48</v>
      </c>
      <c r="D125" s="17" t="s">
        <v>79</v>
      </c>
      <c r="E125" s="17" t="str">
        <f>Reference!AH126</f>
        <v>Joaquin Castro</v>
      </c>
      <c r="F125" s="17" t="str">
        <f>Reference!AJ126</f>
        <v>Jose Menendez</v>
      </c>
      <c r="G125" s="20"/>
      <c r="H125" s="16" t="s">
        <v>490</v>
      </c>
    </row>
    <row r="126" spans="1:8" x14ac:dyDescent="0.3">
      <c r="A126" s="17" t="s">
        <v>291</v>
      </c>
      <c r="B126" s="17">
        <v>125</v>
      </c>
      <c r="C126" s="26" t="s">
        <v>48</v>
      </c>
      <c r="D126" s="17" t="s">
        <v>79</v>
      </c>
      <c r="E126" s="17" t="str">
        <f>Reference!AH127</f>
        <v>Joaquin Castro</v>
      </c>
      <c r="F126" s="17" t="str">
        <f>Reference!AJ127</f>
        <v>Jose Menendez</v>
      </c>
      <c r="G126" s="20"/>
      <c r="H126" s="16" t="s">
        <v>483</v>
      </c>
    </row>
    <row r="127" spans="1:8" x14ac:dyDescent="0.3">
      <c r="A127" s="17" t="s">
        <v>292</v>
      </c>
      <c r="B127" s="17">
        <v>126</v>
      </c>
      <c r="C127" s="25" t="s">
        <v>47</v>
      </c>
      <c r="D127" s="17" t="s">
        <v>79</v>
      </c>
      <c r="E127" s="17" t="str">
        <f>Reference!AH128</f>
        <v>Dan Crenshaw</v>
      </c>
      <c r="F127" s="17" t="str">
        <f>Reference!AJ128</f>
        <v>Paul Bettencourt</v>
      </c>
      <c r="G127" s="20"/>
      <c r="H127" s="16" t="s">
        <v>458</v>
      </c>
    </row>
    <row r="128" spans="1:8" x14ac:dyDescent="0.3">
      <c r="A128" s="17" t="s">
        <v>294</v>
      </c>
      <c r="B128" s="17">
        <v>127</v>
      </c>
      <c r="C128" s="25" t="s">
        <v>47</v>
      </c>
      <c r="D128" s="17" t="s">
        <v>79</v>
      </c>
      <c r="E128" s="17" t="str">
        <f>Reference!AH129</f>
        <v>Dan Crenshaw</v>
      </c>
      <c r="F128" s="17" t="str">
        <f>Reference!AJ129</f>
        <v>Brandon Creighton</v>
      </c>
      <c r="G128" s="20"/>
      <c r="H128" s="16" t="s">
        <v>466</v>
      </c>
    </row>
    <row r="129" spans="1:8" x14ac:dyDescent="0.3">
      <c r="A129" s="17" t="s">
        <v>295</v>
      </c>
      <c r="B129" s="17">
        <v>128</v>
      </c>
      <c r="C129" s="25" t="s">
        <v>47</v>
      </c>
      <c r="D129" s="17" t="s">
        <v>79</v>
      </c>
      <c r="E129" s="17" t="str">
        <f>Reference!AH130</f>
        <v>Brian Babin</v>
      </c>
      <c r="F129" s="17" t="str">
        <f>Reference!AJ130</f>
        <v>Larry Taylor</v>
      </c>
      <c r="G129" s="20"/>
      <c r="H129" s="16" t="s">
        <v>431</v>
      </c>
    </row>
    <row r="130" spans="1:8" x14ac:dyDescent="0.3">
      <c r="A130" s="17" t="s">
        <v>296</v>
      </c>
      <c r="B130" s="17">
        <v>129</v>
      </c>
      <c r="C130" s="25" t="s">
        <v>47</v>
      </c>
      <c r="D130" s="17" t="s">
        <v>79</v>
      </c>
      <c r="E130" s="17" t="str">
        <f>Reference!AH131</f>
        <v>Brian Babin</v>
      </c>
      <c r="F130" s="17" t="str">
        <f>Reference!AJ131</f>
        <v>Larry Taylor</v>
      </c>
      <c r="G130" s="20" t="s">
        <v>293</v>
      </c>
      <c r="H130" s="16" t="s">
        <v>504</v>
      </c>
    </row>
    <row r="131" spans="1:8" x14ac:dyDescent="0.3">
      <c r="A131" s="17" t="s">
        <v>297</v>
      </c>
      <c r="B131" s="17">
        <v>130</v>
      </c>
      <c r="C131" s="25" t="s">
        <v>47</v>
      </c>
      <c r="D131" s="17" t="s">
        <v>79</v>
      </c>
      <c r="E131" s="17" t="str">
        <f>Reference!AH132</f>
        <v>Michael McCaul</v>
      </c>
      <c r="F131" s="17" t="str">
        <f>Reference!AJ132</f>
        <v>Paul Bettencourt</v>
      </c>
      <c r="G131" s="20"/>
      <c r="H131" s="16" t="s">
        <v>499</v>
      </c>
    </row>
    <row r="132" spans="1:8" x14ac:dyDescent="0.3">
      <c r="A132" s="17" t="s">
        <v>298</v>
      </c>
      <c r="B132" s="17">
        <v>131</v>
      </c>
      <c r="C132" s="26" t="s">
        <v>48</v>
      </c>
      <c r="D132" s="17" t="s">
        <v>79</v>
      </c>
      <c r="E132" s="17" t="str">
        <f>Reference!AH133</f>
        <v>Al Green</v>
      </c>
      <c r="F132" s="17" t="str">
        <f>Reference!AJ133</f>
        <v>Borris Miles</v>
      </c>
      <c r="G132" s="20"/>
      <c r="H132" s="16" t="s">
        <v>415</v>
      </c>
    </row>
    <row r="133" spans="1:8" x14ac:dyDescent="0.3">
      <c r="A133" s="17" t="s">
        <v>394</v>
      </c>
      <c r="B133" s="17">
        <v>132</v>
      </c>
      <c r="C133" s="26" t="s">
        <v>48</v>
      </c>
      <c r="D133" s="17" t="s">
        <v>79</v>
      </c>
      <c r="E133" s="17" t="str">
        <f>Reference!AH134</f>
        <v>Lizzie Fletcher</v>
      </c>
      <c r="F133" s="17" t="str">
        <f>Reference!AJ134</f>
        <v>Joan Huffman</v>
      </c>
      <c r="G133" s="20"/>
      <c r="H133" s="16" t="s">
        <v>513</v>
      </c>
    </row>
    <row r="134" spans="1:8" x14ac:dyDescent="0.3">
      <c r="A134" s="17" t="s">
        <v>299</v>
      </c>
      <c r="B134" s="17">
        <v>133</v>
      </c>
      <c r="C134" s="25" t="s">
        <v>47</v>
      </c>
      <c r="D134" s="17" t="s">
        <v>79</v>
      </c>
      <c r="E134" s="17" t="str">
        <f>Reference!AH135</f>
        <v>Lizzie Fletcher</v>
      </c>
      <c r="F134" s="17" t="str">
        <f>Reference!AJ135</f>
        <v>Paul Bettencourt</v>
      </c>
      <c r="G134" s="20"/>
      <c r="H134" s="16" t="s">
        <v>495</v>
      </c>
    </row>
    <row r="135" spans="1:8" x14ac:dyDescent="0.3">
      <c r="A135" s="17" t="s">
        <v>300</v>
      </c>
      <c r="B135" s="17">
        <v>134</v>
      </c>
      <c r="C135" s="26" t="s">
        <v>48</v>
      </c>
      <c r="D135" s="17" t="s">
        <v>79</v>
      </c>
      <c r="E135" s="17" t="str">
        <f>Reference!AH136</f>
        <v>Lizzie Fletcher</v>
      </c>
      <c r="F135" s="17" t="str">
        <f>Reference!AJ136</f>
        <v>Joan Huffman</v>
      </c>
      <c r="G135" s="20"/>
      <c r="H135" s="16" t="s">
        <v>470</v>
      </c>
    </row>
    <row r="136" spans="1:8" x14ac:dyDescent="0.3">
      <c r="A136" s="17" t="s">
        <v>301</v>
      </c>
      <c r="B136" s="17">
        <v>135</v>
      </c>
      <c r="C136" s="26" t="s">
        <v>48</v>
      </c>
      <c r="D136" s="17" t="s">
        <v>78</v>
      </c>
      <c r="E136" s="17" t="str">
        <f>Reference!AH137</f>
        <v>Dan Crenshaw</v>
      </c>
      <c r="F136" s="17" t="str">
        <f>Reference!AJ137</f>
        <v>Paul Bettencourt</v>
      </c>
      <c r="G136" s="20"/>
      <c r="H136" s="16" t="s">
        <v>511</v>
      </c>
    </row>
    <row r="137" spans="1:8" x14ac:dyDescent="0.3">
      <c r="A137" s="17" t="s">
        <v>302</v>
      </c>
      <c r="B137" s="17">
        <v>136</v>
      </c>
      <c r="C137" s="26" t="s">
        <v>48</v>
      </c>
      <c r="D137" s="17" t="s">
        <v>79</v>
      </c>
      <c r="E137" s="17" t="str">
        <f>Reference!AH138</f>
        <v>John Carter</v>
      </c>
      <c r="F137" s="17" t="str">
        <f>Reference!AJ138</f>
        <v>Charles Schwertner</v>
      </c>
      <c r="G137" s="20"/>
      <c r="H137" s="16" t="s">
        <v>427</v>
      </c>
    </row>
    <row r="138" spans="1:8" x14ac:dyDescent="0.3">
      <c r="A138" s="17" t="s">
        <v>303</v>
      </c>
      <c r="B138" s="17">
        <v>137</v>
      </c>
      <c r="C138" s="26" t="s">
        <v>48</v>
      </c>
      <c r="D138" s="17" t="s">
        <v>79</v>
      </c>
      <c r="E138" s="17" t="str">
        <f>Reference!AH139</f>
        <v>Lizzie Fletcher</v>
      </c>
      <c r="F138" s="17" t="str">
        <f>Reference!AJ139</f>
        <v>Borris Miles</v>
      </c>
      <c r="G138" s="20"/>
      <c r="H138" s="16" t="s">
        <v>535</v>
      </c>
    </row>
    <row r="139" spans="1:8" x14ac:dyDescent="0.3">
      <c r="A139" s="17" t="s">
        <v>395</v>
      </c>
      <c r="B139" s="17">
        <v>138</v>
      </c>
      <c r="C139" s="25" t="s">
        <v>47</v>
      </c>
      <c r="D139" s="17" t="s">
        <v>79</v>
      </c>
      <c r="E139" s="17">
        <f>Reference!AH140</f>
        <v>0</v>
      </c>
      <c r="F139" s="17">
        <f>Reference!AJ140</f>
        <v>0</v>
      </c>
      <c r="G139" s="20"/>
      <c r="H139" s="16" t="s">
        <v>467</v>
      </c>
    </row>
    <row r="140" spans="1:8" x14ac:dyDescent="0.3">
      <c r="A140" s="17" t="s">
        <v>304</v>
      </c>
      <c r="B140" s="17">
        <v>139</v>
      </c>
      <c r="C140" s="26" t="s">
        <v>48</v>
      </c>
      <c r="D140" s="17" t="s">
        <v>79</v>
      </c>
      <c r="E140" s="17" t="str">
        <f>Reference!AH141</f>
        <v>Sheila Jackson Lee</v>
      </c>
      <c r="F140" s="17" t="str">
        <f>Reference!AJ141</f>
        <v>John Whitmire</v>
      </c>
      <c r="G140" s="18" t="s">
        <v>211</v>
      </c>
      <c r="H140" s="16" t="s">
        <v>388</v>
      </c>
    </row>
    <row r="141" spans="1:8" x14ac:dyDescent="0.3">
      <c r="A141" s="17" t="s">
        <v>305</v>
      </c>
      <c r="B141" s="17">
        <v>140</v>
      </c>
      <c r="C141" s="26" t="s">
        <v>48</v>
      </c>
      <c r="D141" s="17" t="s">
        <v>79</v>
      </c>
      <c r="E141" s="17" t="str">
        <f>Reference!AH142</f>
        <v>Sylvia Garcia</v>
      </c>
      <c r="F141" s="17" t="str">
        <f>Reference!AJ142</f>
        <v>Carol Alvarado</v>
      </c>
      <c r="G141" s="35" t="s">
        <v>293</v>
      </c>
      <c r="H141" s="16" t="s">
        <v>533</v>
      </c>
    </row>
    <row r="142" spans="1:8" x14ac:dyDescent="0.3">
      <c r="A142" s="17" t="s">
        <v>306</v>
      </c>
      <c r="B142" s="17">
        <v>141</v>
      </c>
      <c r="C142" s="26" t="s">
        <v>48</v>
      </c>
      <c r="D142" s="17" t="s">
        <v>79</v>
      </c>
      <c r="E142" s="17" t="str">
        <f>Reference!AH143</f>
        <v>Sheila Jackson Lee</v>
      </c>
      <c r="F142" s="17" t="str">
        <f>Reference!AJ143</f>
        <v>Borris Miles</v>
      </c>
      <c r="G142" s="35"/>
      <c r="H142" s="16" t="s">
        <v>527</v>
      </c>
    </row>
    <row r="143" spans="1:8" x14ac:dyDescent="0.3">
      <c r="A143" s="17" t="s">
        <v>307</v>
      </c>
      <c r="B143" s="17">
        <v>142</v>
      </c>
      <c r="C143" s="26" t="s">
        <v>48</v>
      </c>
      <c r="D143" s="17" t="s">
        <v>79</v>
      </c>
      <c r="E143" s="17" t="str">
        <f>Reference!AH144</f>
        <v>Sheila Jackson Lee</v>
      </c>
      <c r="F143" s="17" t="str">
        <f>Reference!AJ144</f>
        <v>John Whitmire</v>
      </c>
      <c r="G143" s="35"/>
      <c r="H143" s="16" t="s">
        <v>446</v>
      </c>
    </row>
    <row r="144" spans="1:8" x14ac:dyDescent="0.3">
      <c r="A144" s="17" t="s">
        <v>308</v>
      </c>
      <c r="B144" s="17">
        <v>143</v>
      </c>
      <c r="C144" s="26" t="s">
        <v>48</v>
      </c>
      <c r="D144" s="17" t="s">
        <v>79</v>
      </c>
      <c r="E144" s="17" t="str">
        <f>Reference!AH145</f>
        <v>Sheila Jackson Lee</v>
      </c>
      <c r="F144" s="17" t="str">
        <f>Reference!AJ145</f>
        <v>Carol Alvarado</v>
      </c>
      <c r="G144" s="35"/>
      <c r="H144" s="16" t="s">
        <v>461</v>
      </c>
    </row>
    <row r="145" spans="1:8" x14ac:dyDescent="0.3">
      <c r="A145" s="17" t="s">
        <v>309</v>
      </c>
      <c r="B145" s="17">
        <v>144</v>
      </c>
      <c r="C145" s="26" t="s">
        <v>48</v>
      </c>
      <c r="D145" s="17" t="s">
        <v>79</v>
      </c>
      <c r="E145" s="17" t="str">
        <f>Reference!AH146</f>
        <v>Sylvia Garcia</v>
      </c>
      <c r="F145" s="17" t="str">
        <f>Reference!AJ146</f>
        <v>Carol Alvarado</v>
      </c>
      <c r="G145" s="35"/>
      <c r="H145" s="16" t="s">
        <v>505</v>
      </c>
    </row>
    <row r="146" spans="1:8" x14ac:dyDescent="0.3">
      <c r="A146" s="17" t="s">
        <v>310</v>
      </c>
      <c r="B146" s="17">
        <v>145</v>
      </c>
      <c r="C146" s="26" t="s">
        <v>48</v>
      </c>
      <c r="D146" s="17" t="s">
        <v>79</v>
      </c>
      <c r="E146" s="17" t="str">
        <f>Reference!AH147</f>
        <v>Sylvia Garcia</v>
      </c>
      <c r="F146" s="17" t="str">
        <f>Reference!AJ147</f>
        <v>Carol Alvarado</v>
      </c>
      <c r="G146" s="35"/>
      <c r="H146" s="16" t="s">
        <v>492</v>
      </c>
    </row>
    <row r="147" spans="1:8" x14ac:dyDescent="0.3">
      <c r="A147" s="17" t="s">
        <v>311</v>
      </c>
      <c r="B147" s="17">
        <v>146</v>
      </c>
      <c r="C147" s="26" t="s">
        <v>48</v>
      </c>
      <c r="D147" s="17" t="s">
        <v>79</v>
      </c>
      <c r="E147" s="17" t="str">
        <f>Reference!AH148</f>
        <v>Al Green</v>
      </c>
      <c r="F147" s="17" t="str">
        <f>Reference!AJ148</f>
        <v>Borris Miles</v>
      </c>
      <c r="G147" s="35"/>
      <c r="H147" s="16" t="s">
        <v>525</v>
      </c>
    </row>
    <row r="148" spans="1:8" x14ac:dyDescent="0.3">
      <c r="A148" s="17" t="s">
        <v>312</v>
      </c>
      <c r="B148" s="17">
        <v>147</v>
      </c>
      <c r="C148" s="26" t="s">
        <v>48</v>
      </c>
      <c r="D148" s="17" t="s">
        <v>79</v>
      </c>
      <c r="E148" s="17" t="str">
        <f>Reference!AH149</f>
        <v>Sheila Jackson Lee</v>
      </c>
      <c r="F148" s="17" t="str">
        <f>Reference!AJ149</f>
        <v>Borris Miles</v>
      </c>
      <c r="G148" s="35"/>
      <c r="H148" s="16" t="s">
        <v>437</v>
      </c>
    </row>
    <row r="149" spans="1:8" x14ac:dyDescent="0.3">
      <c r="A149" s="17" t="s">
        <v>313</v>
      </c>
      <c r="B149" s="17">
        <v>148</v>
      </c>
      <c r="C149" s="26" t="s">
        <v>48</v>
      </c>
      <c r="D149" s="17" t="s">
        <v>79</v>
      </c>
      <c r="E149" s="17">
        <f>Reference!AH150</f>
        <v>0</v>
      </c>
      <c r="F149" s="17">
        <f>Reference!AJ150</f>
        <v>0</v>
      </c>
      <c r="G149" s="35"/>
      <c r="H149" s="16" t="s">
        <v>494</v>
      </c>
    </row>
    <row r="150" spans="1:8" x14ac:dyDescent="0.3">
      <c r="A150" s="17" t="s">
        <v>314</v>
      </c>
      <c r="B150" s="17">
        <v>149</v>
      </c>
      <c r="C150" s="26" t="s">
        <v>48</v>
      </c>
      <c r="D150" s="17" t="s">
        <v>79</v>
      </c>
      <c r="E150" s="17" t="str">
        <f>Reference!AH151</f>
        <v>Al Green</v>
      </c>
      <c r="F150" s="17" t="str">
        <f>Reference!AJ151</f>
        <v>Borris Miles</v>
      </c>
      <c r="G150" s="35"/>
      <c r="H150" s="16" t="s">
        <v>532</v>
      </c>
    </row>
    <row r="151" spans="1:8" x14ac:dyDescent="0.3">
      <c r="A151" s="17" t="s">
        <v>315</v>
      </c>
      <c r="B151" s="17">
        <v>150</v>
      </c>
      <c r="C151" s="25" t="s">
        <v>47</v>
      </c>
      <c r="D151" s="17" t="s">
        <v>79</v>
      </c>
      <c r="E151" s="17" t="str">
        <f>Reference!AH152</f>
        <v>Michael McCaul</v>
      </c>
      <c r="F151" s="17" t="str">
        <f>Reference!AJ152</f>
        <v>Paul Bettencourt</v>
      </c>
      <c r="G151" s="35"/>
      <c r="H151" s="16" t="s">
        <v>523</v>
      </c>
    </row>
    <row r="152" spans="1:8" x14ac:dyDescent="0.3">
      <c r="A152" s="32"/>
      <c r="B152" s="32"/>
      <c r="C152" s="32"/>
      <c r="D152" s="31"/>
      <c r="E152" s="31"/>
      <c r="F152" s="33"/>
      <c r="G152" s="34"/>
    </row>
    <row r="153" spans="1:8" x14ac:dyDescent="0.3">
      <c r="A153" s="32"/>
      <c r="B153" s="32"/>
      <c r="C153" s="32"/>
      <c r="D153" s="31"/>
      <c r="E153" s="31"/>
      <c r="F153" s="31"/>
      <c r="G153" s="34"/>
    </row>
    <row r="154" spans="1:8" x14ac:dyDescent="0.3">
      <c r="A154" s="32"/>
      <c r="B154" s="32"/>
      <c r="C154" s="32"/>
      <c r="D154" s="31"/>
      <c r="E154" s="31"/>
      <c r="F154" s="31"/>
      <c r="G154" s="34"/>
    </row>
  </sheetData>
  <mergeCells count="16">
    <mergeCell ref="G141:G151"/>
    <mergeCell ref="G106:G109"/>
    <mergeCell ref="G111:G119"/>
    <mergeCell ref="G120:G129"/>
    <mergeCell ref="G130:G139"/>
    <mergeCell ref="G94:G103"/>
    <mergeCell ref="G79:G83"/>
    <mergeCell ref="G49:G54"/>
    <mergeCell ref="G66:G68"/>
    <mergeCell ref="G69:G70"/>
    <mergeCell ref="G39:G40"/>
    <mergeCell ref="G41:G43"/>
    <mergeCell ref="G44:G45"/>
    <mergeCell ref="G16:G17"/>
    <mergeCell ref="G27:G29"/>
    <mergeCell ref="G33:G34"/>
  </mergeCells>
  <phoneticPr fontId="2" type="noConversion"/>
  <conditionalFormatting sqref="D1:F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1:D1048576">
    <cfRule type="containsText" dxfId="4" priority="4" operator="containsText" text="Y">
      <formula>NOT(ISERROR(SEARCH("Y",D1)))</formula>
    </cfRule>
  </conditionalFormatting>
  <conditionalFormatting sqref="H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C2:D1048576">
    <cfRule type="containsText" dxfId="3" priority="1" operator="containsText" text="R">
      <formula>NOT(ISERROR(SEARCH("R",C2)))</formula>
    </cfRule>
    <cfRule type="containsText" dxfId="2" priority="2" operator="containsText" text="D">
      <formula>NOT(ISERROR(SEARCH("D",C2)))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1F83-C0B2-46F3-8694-AC9C20CE4BBD}">
  <dimension ref="A1:BO152"/>
  <sheetViews>
    <sheetView tabSelected="1" topLeftCell="L5" zoomScale="60" zoomScaleNormal="60" workbookViewId="0">
      <selection activeCell="BA24" sqref="BA24"/>
    </sheetView>
  </sheetViews>
  <sheetFormatPr defaultRowHeight="14.4" outlineLevelCol="1" x14ac:dyDescent="0.3"/>
  <cols>
    <col min="1" max="1" width="8.88671875" style="38"/>
    <col min="2" max="2" width="6.77734375" style="38" bestFit="1" customWidth="1"/>
    <col min="3" max="9" width="3.44140625" style="37" hidden="1" customWidth="1" outlineLevel="1"/>
    <col min="10" max="10" width="3.44140625" style="52" hidden="1" customWidth="1" outlineLevel="1"/>
    <col min="11" max="11" width="6.44140625" style="51" customWidth="1" collapsed="1"/>
    <col min="12" max="12" width="4.44140625" style="51" customWidth="1" outlineLevel="1"/>
    <col min="13" max="26" width="4.44140625" style="38" customWidth="1" outlineLevel="1"/>
    <col min="27" max="28" width="3.33203125" style="38" customWidth="1" outlineLevel="1"/>
    <col min="29" max="29" width="8.88671875" style="38"/>
    <col min="30" max="30" width="21.21875" style="38" bestFit="1" customWidth="1"/>
    <col min="31" max="31" width="7.88671875" style="38" bestFit="1" customWidth="1"/>
    <col min="32" max="32" width="6.21875" style="38" bestFit="1" customWidth="1"/>
    <col min="33" max="33" width="10.44140625" style="38" bestFit="1" customWidth="1"/>
    <col min="34" max="34" width="16.33203125" style="38" bestFit="1" customWidth="1"/>
    <col min="35" max="35" width="7.88671875" style="38" bestFit="1" customWidth="1"/>
    <col min="36" max="36" width="20.44140625" style="38" bestFit="1" customWidth="1"/>
    <col min="37" max="37" width="8.88671875" style="38" customWidth="1"/>
    <col min="38" max="38" width="17.109375" style="38" customWidth="1"/>
    <col min="39" max="39" width="7.5546875" style="38" bestFit="1" customWidth="1"/>
    <col min="40" max="40" width="3.6640625" style="38" customWidth="1"/>
    <col min="41" max="41" width="11.44140625" style="38" customWidth="1"/>
    <col min="42" max="42" width="20.44140625" style="38" hidden="1" customWidth="1" outlineLevel="1"/>
    <col min="43" max="43" width="20.33203125" style="38" hidden="1" customWidth="1" outlineLevel="1"/>
    <col min="44" max="44" width="15.21875" style="38" hidden="1" customWidth="1" outlineLevel="1"/>
    <col min="45" max="45" width="18" style="38" hidden="1" customWidth="1" outlineLevel="1"/>
    <col min="46" max="46" width="17.21875" style="38" hidden="1" customWidth="1" outlineLevel="1"/>
    <col min="47" max="47" width="17.5546875" style="38" hidden="1" customWidth="1" outlineLevel="1"/>
    <col min="48" max="48" width="17.21875" style="38" hidden="1" customWidth="1" outlineLevel="1"/>
    <col min="49" max="49" width="15.6640625" style="38" hidden="1" customWidth="1" outlineLevel="1"/>
    <col min="50" max="50" width="4.5546875" style="38" hidden="1" customWidth="1" outlineLevel="1"/>
    <col min="51" max="51" width="4.44140625" style="38" hidden="1" customWidth="1" outlineLevel="1"/>
    <col min="52" max="52" width="8" style="38" customWidth="1" collapsed="1"/>
    <col min="53" max="53" width="6.21875" style="38" customWidth="1"/>
    <col min="54" max="55" width="6.33203125" style="38" customWidth="1"/>
    <col min="56" max="56" width="6.44140625" style="38" customWidth="1"/>
    <col min="57" max="16384" width="8.88671875" style="38"/>
  </cols>
  <sheetData>
    <row r="1" spans="1:67" x14ac:dyDescent="0.3">
      <c r="A1" s="37" t="s">
        <v>367</v>
      </c>
      <c r="B1" s="37" t="s">
        <v>368</v>
      </c>
      <c r="J1" s="37"/>
      <c r="K1" s="37" t="s">
        <v>369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D1" s="37" t="s">
        <v>369</v>
      </c>
      <c r="AL1" s="37" t="s">
        <v>0</v>
      </c>
      <c r="AM1" s="37" t="s">
        <v>1</v>
      </c>
      <c r="AN1" s="37" t="s">
        <v>2</v>
      </c>
      <c r="AO1" s="39" t="s">
        <v>144</v>
      </c>
      <c r="AP1" s="40"/>
      <c r="AQ1" s="40"/>
      <c r="AZ1" s="38" t="s">
        <v>537</v>
      </c>
    </row>
    <row r="2" spans="1:67" x14ac:dyDescent="0.3">
      <c r="A2" s="39">
        <v>1</v>
      </c>
      <c r="B2" s="39"/>
      <c r="C2" s="37">
        <v>1</v>
      </c>
      <c r="D2" s="37">
        <v>3</v>
      </c>
      <c r="J2" s="37"/>
      <c r="K2" s="37"/>
      <c r="L2" s="24">
        <v>57</v>
      </c>
      <c r="M2" s="37">
        <v>11</v>
      </c>
      <c r="N2" s="37">
        <v>7</v>
      </c>
      <c r="O2" s="37">
        <v>5</v>
      </c>
      <c r="P2" s="37">
        <v>9</v>
      </c>
      <c r="Q2" s="37">
        <v>6</v>
      </c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D2" s="41" t="s">
        <v>0</v>
      </c>
      <c r="AE2" s="41" t="s">
        <v>1</v>
      </c>
      <c r="AF2" s="41" t="s">
        <v>2</v>
      </c>
      <c r="AG2" s="28" t="s">
        <v>367</v>
      </c>
      <c r="AH2" s="28"/>
      <c r="AI2" s="28" t="s">
        <v>368</v>
      </c>
      <c r="AJ2" s="28"/>
      <c r="AL2" s="39" t="str">
        <f>Congress!A2</f>
        <v>Louie Gohmert</v>
      </c>
      <c r="AM2" s="39" t="s">
        <v>11</v>
      </c>
      <c r="AN2" s="42" t="s">
        <v>47</v>
      </c>
      <c r="AO2" s="39" t="str">
        <f>AP2 &amp; ", " &amp;AQ2</f>
        <v>Bryan Hughes, Robert Nichols</v>
      </c>
      <c r="AP2" s="40" t="str">
        <f>'State Senate'!A2</f>
        <v>Bryan Hughes</v>
      </c>
      <c r="AQ2" s="38" t="str">
        <f>'State Senate'!A4</f>
        <v>Robert Nichols</v>
      </c>
      <c r="AZ2" s="38" t="str">
        <f>BA2&amp;", "&amp;BB2</f>
        <v>Trent Ashby, Travis Clardy</v>
      </c>
      <c r="BA2" s="38" t="str">
        <f>AD59</f>
        <v>Trent Ashby</v>
      </c>
      <c r="BB2" s="38" t="str">
        <f>AD13</f>
        <v>Travis Clardy</v>
      </c>
      <c r="BC2" s="38" t="str">
        <f>AD9</f>
        <v>Jay Dean</v>
      </c>
      <c r="BD2" s="38" t="str">
        <f>AD7</f>
        <v>Cole Hefner</v>
      </c>
      <c r="BE2" s="38" t="str">
        <f>AD11</f>
        <v>Chris Paddie</v>
      </c>
      <c r="BF2" s="38" t="str">
        <f>AD8</f>
        <v>Matt Schaefer</v>
      </c>
    </row>
    <row r="3" spans="1:67" x14ac:dyDescent="0.3">
      <c r="A3" s="39">
        <v>2</v>
      </c>
      <c r="B3" s="39"/>
      <c r="C3" s="37">
        <v>4</v>
      </c>
      <c r="D3" s="37">
        <v>7</v>
      </c>
      <c r="E3" s="39">
        <v>13</v>
      </c>
      <c r="F3" s="39">
        <v>15</v>
      </c>
      <c r="G3" s="39">
        <v>17</v>
      </c>
      <c r="J3" s="37"/>
      <c r="K3" s="37"/>
      <c r="L3" s="39">
        <v>128</v>
      </c>
      <c r="M3" s="37">
        <v>147</v>
      </c>
      <c r="N3" s="37">
        <v>142</v>
      </c>
      <c r="O3" s="37">
        <v>126</v>
      </c>
      <c r="P3" s="37">
        <v>127</v>
      </c>
      <c r="Q3" s="37">
        <v>138</v>
      </c>
      <c r="R3" s="37">
        <v>134</v>
      </c>
      <c r="S3" s="37">
        <v>139</v>
      </c>
      <c r="T3" s="37">
        <v>148</v>
      </c>
      <c r="U3" s="37">
        <v>133</v>
      </c>
      <c r="V3" s="37">
        <v>130</v>
      </c>
      <c r="W3" s="37">
        <v>135</v>
      </c>
      <c r="X3" s="37">
        <v>150</v>
      </c>
      <c r="Y3" s="37">
        <v>141</v>
      </c>
      <c r="Z3" s="37"/>
      <c r="AA3" s="37"/>
      <c r="AB3" s="37"/>
      <c r="AD3" s="28" t="str">
        <f>'State House'!A2</f>
        <v>Gary VanDeaver</v>
      </c>
      <c r="AE3" s="43">
        <v>1</v>
      </c>
      <c r="AF3" s="44" t="s">
        <v>47</v>
      </c>
      <c r="AG3" s="28">
        <v>4</v>
      </c>
      <c r="AH3" s="28" t="str">
        <f>Congress!A5</f>
        <v>Pat Fallon</v>
      </c>
      <c r="AI3" s="28">
        <v>1</v>
      </c>
      <c r="AJ3" s="28" t="str">
        <f>'State Senate'!A2</f>
        <v>Bryan Hughes</v>
      </c>
      <c r="AL3" s="39" t="str">
        <f>Congress!A3</f>
        <v>Dan Crenshaw</v>
      </c>
      <c r="AM3" s="39" t="s">
        <v>12</v>
      </c>
      <c r="AN3" s="42" t="s">
        <v>47</v>
      </c>
      <c r="AO3" s="39" t="str">
        <f>AP3 &amp; ", " &amp;AQ3 &amp; ", " &amp; AR3 &amp; ", " &amp;AS3&amp; ", " &amp;AT3</f>
        <v>Brandon Creighton, Paul Bettencourt, Borris Miles, John Whitmire, Joan Huffman</v>
      </c>
      <c r="AP3" s="40" t="str">
        <f>'State Senate'!A5</f>
        <v>Brandon Creighton</v>
      </c>
      <c r="AQ3" s="38" t="str">
        <f>'State Senate'!A8</f>
        <v>Paul Bettencourt</v>
      </c>
      <c r="AR3" s="38" t="str">
        <f>'State Senate'!A14</f>
        <v>Borris Miles</v>
      </c>
      <c r="AS3" s="38" t="str">
        <f>'State Senate'!A16</f>
        <v>John Whitmire</v>
      </c>
      <c r="AT3" s="38" t="str">
        <f>'State Senate'!A18</f>
        <v>Joan Huffman</v>
      </c>
      <c r="AZ3" s="38" t="str">
        <f t="shared" ref="AZ3:AZ66" si="0">BA3&amp;", "&amp;BB3</f>
        <v>Briscoe Cain, Garnet Coleman</v>
      </c>
      <c r="BA3" s="38" t="str">
        <f>AD130</f>
        <v>Briscoe Cain</v>
      </c>
      <c r="BB3" s="38" t="str">
        <f>AD149</f>
        <v>Garnet Coleman</v>
      </c>
      <c r="BC3" s="38" t="str">
        <f>AD144</f>
        <v>Harold Dutton Jr.</v>
      </c>
      <c r="BD3" s="38" t="str">
        <f>AD128</f>
        <v>Sam Harless</v>
      </c>
      <c r="BE3" s="38" t="str">
        <f>AD129</f>
        <v>Dan Huberty</v>
      </c>
      <c r="BF3" s="38" t="str">
        <f>AD140</f>
        <v>Lacy Hull</v>
      </c>
      <c r="BG3" s="38" t="str">
        <f>AD136</f>
        <v>Ann Johnson</v>
      </c>
      <c r="BH3" s="38" t="str">
        <f>AD141</f>
        <v>Jarvis Johnson</v>
      </c>
      <c r="BI3" s="38" t="str">
        <f>AD150</f>
        <v>Penny Morales Shaw</v>
      </c>
      <c r="BJ3" s="38" t="str">
        <f>AD135</f>
        <v>Jim Murphy</v>
      </c>
      <c r="BK3" s="38" t="str">
        <f>AD132</f>
        <v>Tom Oliverson</v>
      </c>
      <c r="BL3" s="38" t="str">
        <f>AD137</f>
        <v>Jon Rosenthal</v>
      </c>
      <c r="BM3" s="38" t="str">
        <f>AD152</f>
        <v>Valoree Swanson</v>
      </c>
      <c r="BN3" s="38" t="str">
        <f>AD143</f>
        <v>Senfronia Thompson</v>
      </c>
    </row>
    <row r="4" spans="1:67" x14ac:dyDescent="0.3">
      <c r="A4" s="39">
        <v>3</v>
      </c>
      <c r="B4" s="39"/>
      <c r="C4" s="37">
        <v>8</v>
      </c>
      <c r="D4" s="39">
        <v>30</v>
      </c>
      <c r="J4" s="37"/>
      <c r="K4" s="37"/>
      <c r="L4" s="39">
        <v>33</v>
      </c>
      <c r="M4" s="37">
        <v>67</v>
      </c>
      <c r="N4" s="37">
        <v>89</v>
      </c>
      <c r="O4" s="37">
        <v>70</v>
      </c>
      <c r="P4" s="37">
        <v>66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D4" s="28" t="str">
        <f>'State House'!A3</f>
        <v>Bryan Slaton</v>
      </c>
      <c r="AE4" s="28">
        <v>2</v>
      </c>
      <c r="AF4" s="44" t="s">
        <v>47</v>
      </c>
      <c r="AG4" s="28">
        <v>4</v>
      </c>
      <c r="AH4" s="28" t="str">
        <f>Congress!A5</f>
        <v>Pat Fallon</v>
      </c>
      <c r="AI4" s="28">
        <v>2</v>
      </c>
      <c r="AJ4" s="28" t="str">
        <f>'State Senate'!A3</f>
        <v>Bob Hall</v>
      </c>
      <c r="AL4" s="39" t="str">
        <f>Congress!A4</f>
        <v>Van Taylor</v>
      </c>
      <c r="AM4" s="39" t="s">
        <v>13</v>
      </c>
      <c r="AN4" s="42" t="s">
        <v>47</v>
      </c>
      <c r="AO4" s="39" t="str">
        <f t="shared" ref="AO4:AO9" si="1">AP4 &amp; ", " &amp;AQ4</f>
        <v>Angela Paxton, Drew Springer</v>
      </c>
      <c r="AP4" s="40" t="str">
        <f>'State Senate'!A9</f>
        <v>Angela Paxton</v>
      </c>
      <c r="AQ4" s="38" t="str">
        <f>'State Senate'!A31</f>
        <v>Drew Springer</v>
      </c>
      <c r="AZ4" s="38" t="str">
        <f t="shared" si="0"/>
        <v>Justin Holland, Jeff Leach</v>
      </c>
      <c r="BA4" s="38" t="str">
        <f>AD35</f>
        <v>Justin Holland</v>
      </c>
      <c r="BB4" s="38" t="str">
        <f>AD69</f>
        <v>Jeff Leach</v>
      </c>
      <c r="BC4" s="38" t="str">
        <f>AD91</f>
        <v>Candy Noble</v>
      </c>
      <c r="BD4" s="38" t="str">
        <f>AD72</f>
        <v>Scott Sanford</v>
      </c>
      <c r="BE4" s="38" t="str">
        <f>AD68</f>
        <v>Matt Shaheen</v>
      </c>
    </row>
    <row r="5" spans="1:67" x14ac:dyDescent="0.3">
      <c r="A5" s="39">
        <v>4</v>
      </c>
      <c r="B5" s="39"/>
      <c r="C5" s="37">
        <v>1</v>
      </c>
      <c r="D5" s="39">
        <v>30</v>
      </c>
      <c r="J5" s="37"/>
      <c r="K5" s="37"/>
      <c r="L5" s="39">
        <v>7</v>
      </c>
      <c r="M5" s="37">
        <v>5</v>
      </c>
      <c r="N5" s="37">
        <v>89</v>
      </c>
      <c r="O5" s="37">
        <v>9</v>
      </c>
      <c r="P5" s="37">
        <v>70</v>
      </c>
      <c r="Q5" s="37">
        <v>2</v>
      </c>
      <c r="R5" s="37">
        <v>62</v>
      </c>
      <c r="S5" s="37">
        <v>1</v>
      </c>
      <c r="T5" s="37"/>
      <c r="U5" s="37"/>
      <c r="V5" s="37"/>
      <c r="W5" s="37"/>
      <c r="X5" s="37"/>
      <c r="Y5" s="37"/>
      <c r="Z5" s="37"/>
      <c r="AA5" s="37"/>
      <c r="AB5" s="37"/>
      <c r="AD5" s="28" t="str">
        <f>'State House'!A4</f>
        <v>Cecil Bell Jr.</v>
      </c>
      <c r="AE5" s="28">
        <v>3</v>
      </c>
      <c r="AF5" s="44" t="s">
        <v>47</v>
      </c>
      <c r="AG5" s="28">
        <v>8</v>
      </c>
      <c r="AH5" s="28" t="str">
        <f>Congress!A9</f>
        <v>Kevin Brady</v>
      </c>
      <c r="AI5" s="28">
        <v>4</v>
      </c>
      <c r="AJ5" s="28" t="str">
        <f>'State Senate'!A5</f>
        <v>Brandon Creighton</v>
      </c>
      <c r="AL5" s="39" t="str">
        <f>Congress!A5</f>
        <v>Pat Fallon</v>
      </c>
      <c r="AM5" s="39" t="s">
        <v>14</v>
      </c>
      <c r="AN5" s="42" t="s">
        <v>47</v>
      </c>
      <c r="AO5" s="39" t="str">
        <f t="shared" si="1"/>
        <v>Bryan Hughes, Drew Springer</v>
      </c>
      <c r="AP5" s="40" t="str">
        <f>'State Senate'!A2</f>
        <v>Bryan Hughes</v>
      </c>
      <c r="AQ5" s="38" t="str">
        <f>'State Senate'!A31</f>
        <v>Drew Springer</v>
      </c>
      <c r="AZ5" s="38" t="str">
        <f t="shared" si="0"/>
        <v>Jay Dean, Cole Hefner</v>
      </c>
      <c r="BA5" s="38" t="str">
        <f>AD9</f>
        <v>Jay Dean</v>
      </c>
      <c r="BB5" s="38" t="str">
        <f>AD7</f>
        <v>Cole Hefner</v>
      </c>
      <c r="BC5" s="38" t="str">
        <f>AD91</f>
        <v>Candy Noble</v>
      </c>
      <c r="BD5" s="38" t="str">
        <f>AD11</f>
        <v>Chris Paddie</v>
      </c>
      <c r="BE5" s="38" t="str">
        <f>AD72</f>
        <v>Scott Sanford</v>
      </c>
      <c r="BF5" s="38" t="str">
        <f>AD4</f>
        <v>Bryan Slaton</v>
      </c>
      <c r="BG5" s="38" t="str">
        <f>AD64</f>
        <v>Reggie Smith</v>
      </c>
      <c r="BH5" s="38" t="str">
        <f>AD3</f>
        <v>Gary VanDeaver</v>
      </c>
    </row>
    <row r="6" spans="1:67" x14ac:dyDescent="0.3">
      <c r="A6" s="39">
        <v>5</v>
      </c>
      <c r="B6" s="39"/>
      <c r="C6" s="37">
        <v>2</v>
      </c>
      <c r="D6" s="37">
        <v>3</v>
      </c>
      <c r="E6" s="39">
        <v>16</v>
      </c>
      <c r="J6" s="37"/>
      <c r="K6" s="37"/>
      <c r="L6" s="39">
        <v>4</v>
      </c>
      <c r="M6" s="37">
        <v>113</v>
      </c>
      <c r="N6" s="37">
        <v>112</v>
      </c>
      <c r="O6" s="37">
        <v>11</v>
      </c>
      <c r="P6" s="37">
        <v>100</v>
      </c>
      <c r="Q6" s="37">
        <v>10</v>
      </c>
      <c r="R6" s="37">
        <v>8</v>
      </c>
      <c r="S6" s="37">
        <v>5</v>
      </c>
      <c r="T6" s="37">
        <v>33</v>
      </c>
      <c r="U6" s="37">
        <v>108</v>
      </c>
      <c r="V6" s="37">
        <v>107</v>
      </c>
      <c r="W6" s="37">
        <v>110</v>
      </c>
      <c r="X6" s="37">
        <v>109</v>
      </c>
      <c r="Y6" s="37">
        <v>2</v>
      </c>
      <c r="Z6" s="37">
        <v>114</v>
      </c>
      <c r="AA6" s="37"/>
      <c r="AB6" s="37"/>
      <c r="AD6" s="28" t="str">
        <f>'State House'!A5</f>
        <v>Keith Bell</v>
      </c>
      <c r="AE6" s="28">
        <v>4</v>
      </c>
      <c r="AF6" s="44" t="s">
        <v>47</v>
      </c>
      <c r="AG6" s="28">
        <v>5</v>
      </c>
      <c r="AH6" s="28" t="str">
        <f>Congress!A6</f>
        <v>Lance Gooden</v>
      </c>
      <c r="AI6" s="28">
        <v>3</v>
      </c>
      <c r="AJ6" s="28" t="str">
        <f>'State Senate'!A4</f>
        <v>Robert Nichols</v>
      </c>
      <c r="AL6" s="39" t="str">
        <f>Congress!A6</f>
        <v>Lance Gooden</v>
      </c>
      <c r="AM6" s="39" t="s">
        <v>15</v>
      </c>
      <c r="AN6" s="42" t="s">
        <v>47</v>
      </c>
      <c r="AO6" s="39" t="str">
        <f>AP6 &amp; ", " &amp;AQ6&amp; ", " &amp;AR6</f>
        <v>Bob Hall, Robert Nichols, Nathan Johnson</v>
      </c>
      <c r="AP6" s="40" t="str">
        <f>'State Senate'!A3</f>
        <v>Bob Hall</v>
      </c>
      <c r="AQ6" s="38" t="str">
        <f>'State Senate'!A4</f>
        <v>Robert Nichols</v>
      </c>
      <c r="AR6" s="38" t="str">
        <f>'State Senate'!A17</f>
        <v>Nathan Johnson</v>
      </c>
      <c r="AZ6" s="38" t="str">
        <f t="shared" si="0"/>
        <v>Keith Bell, Rhetta Bowers</v>
      </c>
      <c r="BA6" s="38" t="str">
        <f>AD6</f>
        <v>Keith Bell</v>
      </c>
      <c r="BB6" s="38" t="str">
        <f>AD115</f>
        <v>Rhetta Bowers</v>
      </c>
      <c r="BC6" s="38" t="str">
        <f>AD114</f>
        <v>Angie Chen Button</v>
      </c>
      <c r="BD6" s="38" t="str">
        <f>AD13</f>
        <v>Travis Clardy</v>
      </c>
      <c r="BE6" s="38" t="str">
        <f>AD102</f>
        <v>Jasmine Crockett</v>
      </c>
      <c r="BF6" s="38" t="str">
        <f>AD12</f>
        <v>Jake Ellzey</v>
      </c>
      <c r="BG6" s="38" t="str">
        <f>AD10</f>
        <v>Cody Harris</v>
      </c>
      <c r="BH6" s="38" t="str">
        <f>AD7</f>
        <v>Cole Hefner</v>
      </c>
      <c r="BI6" s="38" t="str">
        <f>AD35</f>
        <v>Justin Holland</v>
      </c>
      <c r="BJ6" s="38" t="str">
        <f>AD110</f>
        <v>Morgan Meyer</v>
      </c>
      <c r="BK6" s="38" t="str">
        <f>AD109</f>
        <v>Victoria Neave</v>
      </c>
      <c r="BL6" s="38" t="str">
        <f>AD112</f>
        <v>Toni Rose</v>
      </c>
      <c r="BM6" s="38" t="str">
        <f>AD111</f>
        <v>Carl Sherman</v>
      </c>
      <c r="BN6" s="38" t="str">
        <f>AD4</f>
        <v>Bryan Slaton</v>
      </c>
      <c r="BO6" s="38" t="str">
        <f>AD116</f>
        <v>John Turner</v>
      </c>
    </row>
    <row r="7" spans="1:67" x14ac:dyDescent="0.3">
      <c r="A7" s="39">
        <v>6</v>
      </c>
      <c r="B7" s="39"/>
      <c r="C7" s="37">
        <v>9</v>
      </c>
      <c r="D7" s="39">
        <v>10</v>
      </c>
      <c r="E7" s="39">
        <v>22</v>
      </c>
      <c r="F7" s="39">
        <v>23</v>
      </c>
      <c r="J7" s="37"/>
      <c r="K7" s="37"/>
      <c r="L7" s="39">
        <v>92</v>
      </c>
      <c r="M7" s="37">
        <v>95</v>
      </c>
      <c r="N7" s="37">
        <v>96</v>
      </c>
      <c r="O7" s="37">
        <v>10</v>
      </c>
      <c r="P7" s="37">
        <v>97</v>
      </c>
      <c r="Q7" s="37">
        <v>8</v>
      </c>
      <c r="R7" s="37">
        <v>93</v>
      </c>
      <c r="S7" s="37">
        <v>90</v>
      </c>
      <c r="T7" s="37">
        <v>101</v>
      </c>
      <c r="U7" s="37"/>
      <c r="V7" s="37"/>
      <c r="W7" s="37"/>
      <c r="X7" s="37"/>
      <c r="Y7" s="37"/>
      <c r="Z7" s="37"/>
      <c r="AA7" s="37"/>
      <c r="AB7" s="37"/>
      <c r="AD7" s="28" t="str">
        <f>'State House'!A6</f>
        <v>Cole Hefner</v>
      </c>
      <c r="AE7" s="28">
        <v>5</v>
      </c>
      <c r="AF7" s="44" t="s">
        <v>47</v>
      </c>
      <c r="AG7" s="28">
        <v>4</v>
      </c>
      <c r="AH7" s="28" t="str">
        <f>Congress!A5</f>
        <v>Pat Fallon</v>
      </c>
      <c r="AI7" s="28">
        <v>1</v>
      </c>
      <c r="AJ7" s="28" t="str">
        <f>'State Senate'!A2</f>
        <v>Bryan Hughes</v>
      </c>
      <c r="AL7" s="39" t="str">
        <f>Congress!A7</f>
        <v>Vacant</v>
      </c>
      <c r="AM7" s="39" t="s">
        <v>16</v>
      </c>
      <c r="AN7" s="37"/>
      <c r="AO7" s="39" t="str">
        <f>AP7 &amp; ", " &amp;AQ7&amp; ", " &amp;AR7&amp; ", " &amp;AS7</f>
        <v>Kelly Hancock, Beverly Powell, Brian Birdwell, Royce West</v>
      </c>
      <c r="AP7" s="58" t="str">
        <f>'State Senate'!A10</f>
        <v>Kelly Hancock</v>
      </c>
      <c r="AQ7" s="45" t="str">
        <f>'State Senate'!A11</f>
        <v>Beverly Powell</v>
      </c>
      <c r="AR7" s="45" t="str">
        <f>'State Senate'!A23</f>
        <v>Brian Birdwell</v>
      </c>
      <c r="AS7" s="45" t="str">
        <f>'State Senate'!A24</f>
        <v>Royce West</v>
      </c>
      <c r="AZ7" s="38" t="str">
        <f t="shared" si="0"/>
        <v>Jeff Cason, Nicole Collier</v>
      </c>
      <c r="BA7" s="38" t="str">
        <f>AD94</f>
        <v>Jeff Cason</v>
      </c>
      <c r="BB7" s="38" t="str">
        <f>AD97</f>
        <v>Nicole Collier</v>
      </c>
      <c r="BC7" s="38" t="str">
        <f>AD98</f>
        <v>David Cook</v>
      </c>
      <c r="BD7" s="38" t="str">
        <f>AD12</f>
        <v>Jake Ellzey</v>
      </c>
      <c r="BE7" s="38" t="str">
        <f>AD99</f>
        <v>Craig Goldman</v>
      </c>
      <c r="BF7" s="38" t="str">
        <f>AD10</f>
        <v>Cody Harris</v>
      </c>
      <c r="BG7" s="38" t="str">
        <f>AD95</f>
        <v>Matt Krause</v>
      </c>
      <c r="BH7" s="38" t="str">
        <f>AD92</f>
        <v>Ramon Romero Jr.</v>
      </c>
      <c r="BI7" s="38" t="str">
        <f>AD103</f>
        <v>Chris Turner</v>
      </c>
    </row>
    <row r="8" spans="1:67" x14ac:dyDescent="0.3">
      <c r="A8" s="39">
        <v>7</v>
      </c>
      <c r="B8" s="39"/>
      <c r="C8" s="37">
        <v>7</v>
      </c>
      <c r="E8" s="39">
        <v>13</v>
      </c>
      <c r="F8" s="39">
        <v>17</v>
      </c>
      <c r="J8" s="37"/>
      <c r="K8" s="37"/>
      <c r="L8" s="39">
        <v>131</v>
      </c>
      <c r="M8" s="37">
        <v>138</v>
      </c>
      <c r="N8" s="37">
        <v>134</v>
      </c>
      <c r="O8" s="37">
        <v>133</v>
      </c>
      <c r="P8" s="37">
        <v>130</v>
      </c>
      <c r="Q8" s="37">
        <v>135</v>
      </c>
      <c r="R8" s="37">
        <v>132</v>
      </c>
      <c r="S8" s="37">
        <v>146</v>
      </c>
      <c r="T8" s="37">
        <v>149</v>
      </c>
      <c r="U8" s="37">
        <v>137</v>
      </c>
      <c r="V8" s="37"/>
      <c r="W8" s="37"/>
      <c r="X8" s="37"/>
      <c r="Y8" s="37"/>
      <c r="Z8" s="37"/>
      <c r="AA8" s="37"/>
      <c r="AB8" s="37"/>
      <c r="AD8" s="28" t="str">
        <f>'State House'!A7</f>
        <v>Matt Schaefer</v>
      </c>
      <c r="AE8" s="28">
        <v>6</v>
      </c>
      <c r="AF8" s="44" t="s">
        <v>47</v>
      </c>
      <c r="AG8" s="28">
        <v>1</v>
      </c>
      <c r="AH8" s="28" t="str">
        <f>Congress!A2</f>
        <v>Louie Gohmert</v>
      </c>
      <c r="AI8" s="28">
        <v>1</v>
      </c>
      <c r="AJ8" s="28" t="str">
        <f>'State Senate'!A2</f>
        <v>Bryan Hughes</v>
      </c>
      <c r="AL8" s="39" t="str">
        <f>Congress!A8</f>
        <v>Lizzie Fletcher</v>
      </c>
      <c r="AM8" s="39" t="s">
        <v>17</v>
      </c>
      <c r="AN8" s="46" t="s">
        <v>48</v>
      </c>
      <c r="AO8" s="39" t="str">
        <f>AP8 &amp; ", " &amp;AQ8&amp; ", " &amp;AR8</f>
        <v>Paul Bettencourt, Borris Miles, Joan Huffman</v>
      </c>
      <c r="AP8" s="40" t="str">
        <f>'State Senate'!A8</f>
        <v>Paul Bettencourt</v>
      </c>
      <c r="AQ8" s="47" t="str">
        <f>'State Senate'!A14</f>
        <v>Borris Miles</v>
      </c>
      <c r="AR8" s="47" t="str">
        <f>'State Senate'!A18</f>
        <v>Joan Huffman</v>
      </c>
      <c r="AZ8" s="38" t="str">
        <f t="shared" si="0"/>
        <v>Alma Allen, Lacy Hull</v>
      </c>
      <c r="BA8" s="38" t="str">
        <f>AD133</f>
        <v>Alma Allen</v>
      </c>
      <c r="BB8" s="38" t="str">
        <f>AD140</f>
        <v>Lacy Hull</v>
      </c>
      <c r="BC8" s="38" t="str">
        <f>AD136</f>
        <v>Ann Johnson</v>
      </c>
      <c r="BD8" s="38" t="str">
        <f>AD135</f>
        <v>Jim Murphy</v>
      </c>
      <c r="BE8" s="38" t="str">
        <f>AD132</f>
        <v>Tom Oliverson</v>
      </c>
      <c r="BF8" s="38" t="str">
        <f>AD137</f>
        <v>Jon Rosenthal</v>
      </c>
      <c r="BG8" s="38" t="str">
        <f>AD134</f>
        <v>Mike Schofield</v>
      </c>
      <c r="BH8" s="38" t="str">
        <f>AD148</f>
        <v>Shawn Thierry</v>
      </c>
      <c r="BI8" s="38" t="str">
        <f>AD151</f>
        <v>Hubert Vo</v>
      </c>
      <c r="BJ8" s="38" t="str">
        <f>AD139</f>
        <v>Gene Wu</v>
      </c>
    </row>
    <row r="9" spans="1:67" x14ac:dyDescent="0.3">
      <c r="A9" s="39">
        <v>8</v>
      </c>
      <c r="B9" s="39"/>
      <c r="C9" s="37">
        <v>5</v>
      </c>
      <c r="D9" s="37">
        <v>7</v>
      </c>
      <c r="J9" s="37"/>
      <c r="K9" s="37"/>
      <c r="L9" s="24">
        <v>57</v>
      </c>
      <c r="M9" s="37">
        <v>18</v>
      </c>
      <c r="N9" s="37">
        <v>3</v>
      </c>
      <c r="O9" s="37">
        <v>126</v>
      </c>
      <c r="P9" s="37">
        <v>13</v>
      </c>
      <c r="Q9" s="37">
        <v>16</v>
      </c>
      <c r="R9" s="37">
        <v>130</v>
      </c>
      <c r="S9" s="37">
        <v>150</v>
      </c>
      <c r="T9" s="37">
        <v>15</v>
      </c>
      <c r="U9" s="37"/>
      <c r="V9" s="37"/>
      <c r="W9" s="37"/>
      <c r="X9" s="37"/>
      <c r="Y9" s="37"/>
      <c r="Z9" s="37"/>
      <c r="AA9" s="37"/>
      <c r="AB9" s="37"/>
      <c r="AD9" s="28" t="str">
        <f>'State House'!A8</f>
        <v>Jay Dean</v>
      </c>
      <c r="AE9" s="28">
        <v>7</v>
      </c>
      <c r="AF9" s="44" t="s">
        <v>47</v>
      </c>
      <c r="AG9" s="28">
        <v>1</v>
      </c>
      <c r="AH9" s="28" t="str">
        <f>Congress!A2</f>
        <v>Louie Gohmert</v>
      </c>
      <c r="AI9" s="28">
        <v>1</v>
      </c>
      <c r="AJ9" s="28" t="str">
        <f>'State Senate'!A2</f>
        <v>Bryan Hughes</v>
      </c>
      <c r="AL9" s="39" t="str">
        <f>Congress!A9</f>
        <v>Kevin Brady</v>
      </c>
      <c r="AM9" s="39" t="s">
        <v>18</v>
      </c>
      <c r="AN9" s="42" t="s">
        <v>47</v>
      </c>
      <c r="AO9" s="39" t="str">
        <f t="shared" si="1"/>
        <v>Charles Schwertner, Paul Bettencourt</v>
      </c>
      <c r="AP9" s="40" t="str">
        <f>'State Senate'!A6</f>
        <v>Charles Schwertner</v>
      </c>
      <c r="AQ9" s="47" t="str">
        <f>'State Senate'!A8</f>
        <v>Paul Bettencourt</v>
      </c>
      <c r="AZ9" s="38" t="str">
        <f t="shared" si="0"/>
        <v>Trent Ashby, Ernest Bailes</v>
      </c>
      <c r="BA9" s="38" t="str">
        <f>AD59</f>
        <v>Trent Ashby</v>
      </c>
      <c r="BB9" s="38" t="str">
        <f>AD20</f>
        <v>Ernest Bailes</v>
      </c>
      <c r="BC9" s="38" t="str">
        <f>AD5</f>
        <v>Cecil Bell Jr.</v>
      </c>
      <c r="BD9" s="38" t="str">
        <f>AD128</f>
        <v>Sam Harless</v>
      </c>
      <c r="BE9" s="38" t="str">
        <f>AD15</f>
        <v>Ben Leman</v>
      </c>
      <c r="BF9" s="38" t="str">
        <f>AD132</f>
        <v>Tom Oliverson</v>
      </c>
      <c r="BG9" s="38" t="str">
        <f>AD17</f>
        <v>Steve Toth</v>
      </c>
      <c r="BH9" s="38" t="str">
        <f>AD152</f>
        <v>Valoree Swanson</v>
      </c>
    </row>
    <row r="10" spans="1:67" x14ac:dyDescent="0.3">
      <c r="A10" s="39">
        <v>9</v>
      </c>
      <c r="B10" s="39"/>
      <c r="C10" s="37">
        <v>6</v>
      </c>
      <c r="E10" s="39">
        <v>13</v>
      </c>
      <c r="F10" s="39">
        <v>17</v>
      </c>
      <c r="J10" s="37"/>
      <c r="K10" s="37"/>
      <c r="L10" s="39">
        <v>131</v>
      </c>
      <c r="M10" s="37">
        <v>147</v>
      </c>
      <c r="N10" s="37">
        <v>28</v>
      </c>
      <c r="O10" s="37">
        <v>26</v>
      </c>
      <c r="P10" s="37">
        <v>134</v>
      </c>
      <c r="Q10" s="37">
        <v>27</v>
      </c>
      <c r="R10" s="37">
        <v>146</v>
      </c>
      <c r="S10" s="37">
        <v>94</v>
      </c>
      <c r="T10" s="37">
        <v>149</v>
      </c>
      <c r="U10" s="37">
        <v>137</v>
      </c>
      <c r="V10" s="37"/>
      <c r="W10" s="37"/>
      <c r="X10" s="37"/>
      <c r="Y10" s="37"/>
      <c r="Z10" s="37"/>
      <c r="AA10" s="37"/>
      <c r="AB10" s="37"/>
      <c r="AD10" s="28" t="str">
        <f>'State House'!A9</f>
        <v>Cody Harris</v>
      </c>
      <c r="AE10" s="28">
        <v>8</v>
      </c>
      <c r="AF10" s="44" t="s">
        <v>47</v>
      </c>
      <c r="AG10" s="28">
        <v>25</v>
      </c>
      <c r="AH10" s="28" t="str">
        <f>Congress!A26</f>
        <v>Roger Williams</v>
      </c>
      <c r="AI10" s="28">
        <v>22</v>
      </c>
      <c r="AJ10" s="28" t="str">
        <f>'State Senate'!A23</f>
        <v>Brian Birdwell</v>
      </c>
      <c r="AL10" s="39" t="str">
        <f>Congress!A10</f>
        <v>Al Green</v>
      </c>
      <c r="AM10" s="39" t="s">
        <v>19</v>
      </c>
      <c r="AN10" s="46" t="s">
        <v>48</v>
      </c>
      <c r="AO10" s="39" t="str">
        <f>AP10 &amp; ", " &amp;AQ10&amp; ", " &amp;AR10</f>
        <v>Carol Alvarado, Borris Miles, Joan Huffman</v>
      </c>
      <c r="AP10" s="40" t="str">
        <f>'State Senate'!A7</f>
        <v>Carol Alvarado</v>
      </c>
      <c r="AQ10" s="47" t="str">
        <f>'State Senate'!A14</f>
        <v>Borris Miles</v>
      </c>
      <c r="AR10" s="47" t="str">
        <f>'State Senate'!A18</f>
        <v>Joan Huffman</v>
      </c>
      <c r="AZ10" s="38" t="str">
        <f t="shared" si="0"/>
        <v>Alma Allen, Garnet Coleman</v>
      </c>
      <c r="BA10" s="38" t="str">
        <f>AD133</f>
        <v>Alma Allen</v>
      </c>
      <c r="BB10" s="38" t="str">
        <f>AD149</f>
        <v>Garnet Coleman</v>
      </c>
      <c r="BC10" s="38" t="str">
        <f>AD30</f>
        <v>Gary Gates</v>
      </c>
      <c r="BD10" s="38" t="str">
        <f>AD28</f>
        <v>Jacey Jetton</v>
      </c>
      <c r="BE10" s="38" t="str">
        <f>AD136</f>
        <v>Ann Johnson</v>
      </c>
      <c r="BF10" s="38" t="str">
        <f>AD29</f>
        <v>Ron Reynolds</v>
      </c>
      <c r="BG10" s="38" t="str">
        <f>AD148</f>
        <v>Shawn Thierry</v>
      </c>
      <c r="BH10" s="38" t="str">
        <f>AD96</f>
        <v>Tony Tinderholt</v>
      </c>
      <c r="BI10" s="38" t="str">
        <f>AD139</f>
        <v>Gene Wu</v>
      </c>
      <c r="BJ10" s="38" t="str">
        <f>AD151</f>
        <v>Hubert Vo</v>
      </c>
    </row>
    <row r="11" spans="1:67" x14ac:dyDescent="0.3">
      <c r="A11" s="39">
        <v>10</v>
      </c>
      <c r="B11" s="39"/>
      <c r="C11" s="37">
        <v>7</v>
      </c>
      <c r="D11" s="39">
        <v>14</v>
      </c>
      <c r="E11" s="39">
        <v>17</v>
      </c>
      <c r="F11" s="39">
        <v>18</v>
      </c>
      <c r="J11" s="37"/>
      <c r="K11" s="37"/>
      <c r="L11" s="39">
        <v>3</v>
      </c>
      <c r="M11" s="37">
        <v>46</v>
      </c>
      <c r="N11" s="37">
        <v>17</v>
      </c>
      <c r="O11" s="37">
        <v>47</v>
      </c>
      <c r="P11" s="37">
        <v>49</v>
      </c>
      <c r="Q11" s="37">
        <v>48</v>
      </c>
      <c r="R11" s="37">
        <v>50</v>
      </c>
      <c r="S11" s="37">
        <v>13</v>
      </c>
      <c r="T11" s="37">
        <v>130</v>
      </c>
      <c r="U11" s="37">
        <v>51</v>
      </c>
      <c r="V11" s="37">
        <v>132</v>
      </c>
      <c r="W11" s="37">
        <v>150</v>
      </c>
      <c r="X11" s="37"/>
      <c r="Y11" s="37"/>
      <c r="Z11" s="37"/>
      <c r="AA11" s="37"/>
      <c r="AB11" s="37"/>
      <c r="AD11" s="28" t="str">
        <f>'State House'!A10</f>
        <v>Chris Paddie</v>
      </c>
      <c r="AE11" s="28">
        <v>9</v>
      </c>
      <c r="AF11" s="44" t="s">
        <v>47</v>
      </c>
      <c r="AG11" s="28">
        <v>1</v>
      </c>
      <c r="AH11" s="28" t="str">
        <f>Congress!A2</f>
        <v>Louie Gohmert</v>
      </c>
      <c r="AI11" s="28">
        <v>1</v>
      </c>
      <c r="AJ11" s="28" t="str">
        <f>'State Senate'!A2</f>
        <v>Bryan Hughes</v>
      </c>
      <c r="AL11" s="39" t="str">
        <f>Congress!A11</f>
        <v>Michael McCaul</v>
      </c>
      <c r="AM11" s="39" t="s">
        <v>20</v>
      </c>
      <c r="AN11" s="42" t="s">
        <v>47</v>
      </c>
      <c r="AO11" s="39" t="str">
        <f>AP11 &amp; ", " &amp;AQ11&amp; ", " &amp;AR11&amp; ", " &amp;AS11</f>
        <v>Paul Bettencourt, Sarah Eckhardt, Joan Huffman, Lois Kolkhorst</v>
      </c>
      <c r="AP11" s="40" t="str">
        <f>'State Senate'!A8</f>
        <v>Paul Bettencourt</v>
      </c>
      <c r="AQ11" s="47" t="str">
        <f>'State Senate'!A15</f>
        <v>Sarah Eckhardt</v>
      </c>
      <c r="AR11" s="47" t="str">
        <f>'State Senate'!A18</f>
        <v>Joan Huffman</v>
      </c>
      <c r="AS11" s="47" t="str">
        <f>'State Senate'!A19</f>
        <v>Lois Kolkhorst</v>
      </c>
      <c r="AZ11" s="38" t="str">
        <f t="shared" si="0"/>
        <v>Cecil Bell Jr., Sheryl Cole</v>
      </c>
      <c r="BA11" s="38" t="str">
        <f>AD5</f>
        <v>Cecil Bell Jr.</v>
      </c>
      <c r="BB11" s="38" t="str">
        <f>AD48</f>
        <v>Sheryl Cole</v>
      </c>
      <c r="BC11" s="38" t="str">
        <f>AD19</f>
        <v>John Cyrier</v>
      </c>
      <c r="BD11" s="38" t="str">
        <f>AD49</f>
        <v>Vikki Goodwin</v>
      </c>
      <c r="BE11" s="38" t="str">
        <f>AD51</f>
        <v>Gina Hinojosa</v>
      </c>
      <c r="BF11" s="38" t="str">
        <f>AD50</f>
        <v>Donna Howard</v>
      </c>
      <c r="BG11" s="38" t="str">
        <f>AD52</f>
        <v>Celia Israel</v>
      </c>
      <c r="BH11" s="38" t="str">
        <f>AD15</f>
        <v>Ben Leman</v>
      </c>
      <c r="BI11" s="38" t="str">
        <f>AD53</f>
        <v>Eddie Rodriguez</v>
      </c>
      <c r="BJ11" s="38" t="str">
        <f>AD132</f>
        <v>Tom Oliverson</v>
      </c>
      <c r="BK11" s="38" t="str">
        <f>AD134</f>
        <v>Mike Schofield</v>
      </c>
      <c r="BL11" s="38" t="str">
        <f>AD152</f>
        <v>Valoree Swanson</v>
      </c>
    </row>
    <row r="12" spans="1:67" x14ac:dyDescent="0.3">
      <c r="A12" s="39">
        <v>11</v>
      </c>
      <c r="B12" s="39"/>
      <c r="C12" s="39">
        <v>22</v>
      </c>
      <c r="D12" s="39">
        <v>24</v>
      </c>
      <c r="E12" s="39">
        <v>28</v>
      </c>
      <c r="F12" s="39">
        <v>30</v>
      </c>
      <c r="G12" s="39">
        <v>31</v>
      </c>
      <c r="J12" s="37"/>
      <c r="K12" s="37"/>
      <c r="L12" s="39">
        <v>83</v>
      </c>
      <c r="M12" s="37">
        <v>82</v>
      </c>
      <c r="N12" s="37">
        <v>72</v>
      </c>
      <c r="O12" s="37">
        <v>81</v>
      </c>
      <c r="P12" s="37">
        <v>53</v>
      </c>
      <c r="Q12" s="37">
        <v>60</v>
      </c>
      <c r="R12" s="37">
        <v>59</v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D12" s="28" t="str">
        <f>'State House'!A11</f>
        <v>Jake Ellzey</v>
      </c>
      <c r="AE12" s="28">
        <v>10</v>
      </c>
      <c r="AF12" s="44" t="s">
        <v>47</v>
      </c>
      <c r="AG12" s="28">
        <v>6</v>
      </c>
      <c r="AH12" s="28" t="str">
        <f>Congress!A7</f>
        <v>Vacant</v>
      </c>
      <c r="AI12" s="28">
        <v>22</v>
      </c>
      <c r="AJ12" s="28" t="str">
        <f>'State Senate'!A23</f>
        <v>Brian Birdwell</v>
      </c>
      <c r="AL12" s="39" t="str">
        <f>Congress!A12</f>
        <v>August Pfluger</v>
      </c>
      <c r="AM12" s="39" t="s">
        <v>21</v>
      </c>
      <c r="AN12" s="42" t="s">
        <v>47</v>
      </c>
      <c r="AO12" s="39" t="str">
        <f>AP12 &amp; ", " &amp;AQ12&amp; ", " &amp;AR12&amp; ", " &amp;AS12&amp; ", " &amp;AT12</f>
        <v>Brian Birdwell, Dawn Buckingham, Charles Perry, Drew Springer, Kel Seliger</v>
      </c>
      <c r="AP12" s="40" t="str">
        <f>'State Senate'!A23</f>
        <v>Brian Birdwell</v>
      </c>
      <c r="AQ12" s="47" t="str">
        <f>'State Senate'!A25</f>
        <v>Dawn Buckingham</v>
      </c>
      <c r="AR12" s="47" t="str">
        <f>'State Senate'!A29</f>
        <v>Charles Perry</v>
      </c>
      <c r="AS12" s="47" t="str">
        <f>'State Senate'!A31</f>
        <v>Drew Springer</v>
      </c>
      <c r="AT12" s="47" t="str">
        <f>'State Senate'!A32</f>
        <v>Kel Seliger</v>
      </c>
      <c r="AZ12" s="38" t="str">
        <f t="shared" si="0"/>
        <v>Dustin Burrows, Tom Craddick</v>
      </c>
      <c r="BA12" s="38" t="str">
        <f>AD85</f>
        <v>Dustin Burrows</v>
      </c>
      <c r="BB12" s="38" t="str">
        <f>AD84</f>
        <v>Tom Craddick</v>
      </c>
      <c r="BC12" s="38" t="str">
        <f>AD74</f>
        <v>Drew Darby</v>
      </c>
      <c r="BD12" s="38" t="str">
        <f>AD83</f>
        <v>Brooks Landgraf</v>
      </c>
      <c r="BE12" s="38" t="str">
        <f>AD55</f>
        <v>Andrew Murr</v>
      </c>
      <c r="BF12" s="38" t="str">
        <f>AD62</f>
        <v>Glenn Rogers</v>
      </c>
      <c r="BG12" s="38" t="str">
        <f>AD61</f>
        <v>Shelby Slawson</v>
      </c>
    </row>
    <row r="13" spans="1:67" x14ac:dyDescent="0.3">
      <c r="A13" s="39">
        <v>12</v>
      </c>
      <c r="B13" s="39"/>
      <c r="C13" s="37">
        <v>9</v>
      </c>
      <c r="D13" s="39">
        <v>10</v>
      </c>
      <c r="E13" s="39">
        <v>12</v>
      </c>
      <c r="F13" s="39">
        <v>30</v>
      </c>
      <c r="J13" s="37"/>
      <c r="K13" s="37"/>
      <c r="L13" s="39">
        <v>98</v>
      </c>
      <c r="M13" s="37">
        <v>92</v>
      </c>
      <c r="N13" s="37">
        <v>95</v>
      </c>
      <c r="O13" s="37">
        <v>96</v>
      </c>
      <c r="P13" s="37">
        <v>99</v>
      </c>
      <c r="Q13" s="37">
        <v>97</v>
      </c>
      <c r="R13" s="37">
        <v>61</v>
      </c>
      <c r="S13" s="37">
        <v>91</v>
      </c>
      <c r="T13" s="37">
        <v>93</v>
      </c>
      <c r="U13" s="37">
        <v>90</v>
      </c>
      <c r="V13" s="37"/>
      <c r="W13" s="37"/>
      <c r="X13" s="37"/>
      <c r="Y13" s="37"/>
      <c r="Z13" s="37"/>
      <c r="AA13" s="37"/>
      <c r="AB13" s="37"/>
      <c r="AD13" s="28" t="str">
        <f>'State House'!A12</f>
        <v>Travis Clardy</v>
      </c>
      <c r="AE13" s="28">
        <v>11</v>
      </c>
      <c r="AF13" s="44" t="s">
        <v>47</v>
      </c>
      <c r="AG13" s="28">
        <v>1</v>
      </c>
      <c r="AH13" s="28" t="str">
        <f>Congress!A2</f>
        <v>Louie Gohmert</v>
      </c>
      <c r="AI13" s="28">
        <v>3</v>
      </c>
      <c r="AJ13" s="28" t="str">
        <f>'State Senate'!A4</f>
        <v>Robert Nichols</v>
      </c>
      <c r="AL13" s="39" t="str">
        <f>Congress!A13</f>
        <v>Kay Granger</v>
      </c>
      <c r="AM13" s="39" t="s">
        <v>22</v>
      </c>
      <c r="AN13" s="42" t="s">
        <v>47</v>
      </c>
      <c r="AO13" s="39" t="str">
        <f t="shared" ref="AO13" si="2">AP13 &amp; ", " &amp;AQ13&amp; ", " &amp;AR13&amp; ", " &amp;AS13</f>
        <v>Kelly Hancock, Beverly Powell, Jane Nelson, Drew Springer</v>
      </c>
      <c r="AP13" s="40" t="str">
        <f>'State Senate'!A10</f>
        <v>Kelly Hancock</v>
      </c>
      <c r="AQ13" s="47" t="str">
        <f>'State Senate'!A11</f>
        <v>Beverly Powell</v>
      </c>
      <c r="AR13" s="47" t="str">
        <f>'State Senate'!A13</f>
        <v>Jane Nelson</v>
      </c>
      <c r="AS13" s="47" t="str">
        <f>'State Senate'!A31</f>
        <v>Drew Springer</v>
      </c>
      <c r="AZ13" s="38" t="str">
        <f t="shared" si="0"/>
        <v>Giovanni Capriglione, Jeff Cason</v>
      </c>
      <c r="BA13" s="38" t="str">
        <f>AD100</f>
        <v>Giovanni Capriglione</v>
      </c>
      <c r="BB13" s="38" t="str">
        <f>AD94</f>
        <v>Jeff Cason</v>
      </c>
      <c r="BC13" s="38" t="str">
        <f>AD97</f>
        <v>Nicole Collier</v>
      </c>
      <c r="BD13" s="38" t="str">
        <f>AD98</f>
        <v>David Cook</v>
      </c>
      <c r="BE13" s="38" t="str">
        <f>AD101</f>
        <v>Charlie Geren</v>
      </c>
      <c r="BF13" s="38" t="str">
        <f>AD99</f>
        <v>Craig Goldman</v>
      </c>
      <c r="BG13" s="38" t="str">
        <f>AD63</f>
        <v>Phil King</v>
      </c>
      <c r="BH13" s="38" t="str">
        <f>AD93</f>
        <v>Stephanie Klick</v>
      </c>
      <c r="BI13" s="38" t="str">
        <f>AD95</f>
        <v>Matt Krause</v>
      </c>
      <c r="BJ13" s="38" t="str">
        <f>AD92</f>
        <v>Ramon Romero Jr.</v>
      </c>
    </row>
    <row r="14" spans="1:67" x14ac:dyDescent="0.3">
      <c r="A14" s="39">
        <v>13</v>
      </c>
      <c r="B14" s="39"/>
      <c r="C14" s="39">
        <v>17</v>
      </c>
      <c r="D14" s="39">
        <v>28</v>
      </c>
      <c r="E14" s="39">
        <v>30</v>
      </c>
      <c r="F14" s="39">
        <v>31</v>
      </c>
      <c r="J14" s="37"/>
      <c r="K14" s="37"/>
      <c r="L14" s="39">
        <v>69</v>
      </c>
      <c r="M14" s="37">
        <v>88</v>
      </c>
      <c r="N14" s="37">
        <v>61</v>
      </c>
      <c r="O14" s="37">
        <v>87</v>
      </c>
      <c r="P14" s="37">
        <v>86</v>
      </c>
      <c r="Q14" s="37">
        <v>68</v>
      </c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D14" s="28" t="str">
        <f>'State House'!A13</f>
        <v>Kyle Kacal</v>
      </c>
      <c r="AE14" s="28">
        <v>12</v>
      </c>
      <c r="AF14" s="44" t="s">
        <v>47</v>
      </c>
      <c r="AG14" s="28">
        <v>17</v>
      </c>
      <c r="AH14" s="28" t="str">
        <f>Congress!A18</f>
        <v>Pete Sessions</v>
      </c>
      <c r="AI14" s="28">
        <v>5</v>
      </c>
      <c r="AJ14" s="28" t="str">
        <f>'State Senate'!A6</f>
        <v>Charles Schwertner</v>
      </c>
      <c r="AL14" s="39" t="str">
        <f>Congress!A14</f>
        <v>Ronny Jackson</v>
      </c>
      <c r="AM14" s="39" t="s">
        <v>23</v>
      </c>
      <c r="AN14" s="42" t="s">
        <v>47</v>
      </c>
      <c r="AO14" s="39" t="str">
        <f>AP14 &amp; ", " &amp;AQ14&amp; ", " &amp;AR14</f>
        <v>Charles Perry, Drew Springer, Kel Seliger</v>
      </c>
      <c r="AP14" s="40" t="str">
        <f>'State Senate'!A29</f>
        <v>Charles Perry</v>
      </c>
      <c r="AQ14" s="47" t="str">
        <f>'State Senate'!A31</f>
        <v>Drew Springer</v>
      </c>
      <c r="AR14" s="47" t="str">
        <f>'State Senate'!A32</f>
        <v>Kel Seliger</v>
      </c>
      <c r="AZ14" s="38" t="str">
        <f t="shared" si="0"/>
        <v>James Frank, Ken King</v>
      </c>
      <c r="BA14" s="38" t="str">
        <f>AD71</f>
        <v>James Frank</v>
      </c>
      <c r="BB14" s="38" t="str">
        <f>AD90</f>
        <v>Ken King</v>
      </c>
      <c r="BC14" s="38" t="str">
        <f>AD63</f>
        <v>Phil King</v>
      </c>
      <c r="BD14" s="38" t="str">
        <f>AD89</f>
        <v>Four Price</v>
      </c>
      <c r="BE14" s="38" t="str">
        <f>AD88</f>
        <v>John T. Smithee</v>
      </c>
      <c r="BF14" s="38" t="str">
        <f>AD70</f>
        <v>David Spiller</v>
      </c>
    </row>
    <row r="15" spans="1:67" x14ac:dyDescent="0.3">
      <c r="A15" s="39">
        <v>14</v>
      </c>
      <c r="B15" s="39"/>
      <c r="C15" s="37">
        <v>4</v>
      </c>
      <c r="D15" s="39">
        <v>11</v>
      </c>
      <c r="J15" s="37"/>
      <c r="K15" s="37"/>
      <c r="L15" s="39">
        <v>24</v>
      </c>
      <c r="M15" s="37">
        <v>22</v>
      </c>
      <c r="N15" s="37">
        <v>23</v>
      </c>
      <c r="O15" s="37">
        <v>21</v>
      </c>
      <c r="P15" s="37">
        <v>29</v>
      </c>
      <c r="Q15" s="37">
        <v>25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D15" s="28" t="str">
        <f>'State House'!A14</f>
        <v>Ben Leman</v>
      </c>
      <c r="AE15" s="28">
        <v>13</v>
      </c>
      <c r="AF15" s="44" t="s">
        <v>47</v>
      </c>
      <c r="AG15" s="28">
        <v>10</v>
      </c>
      <c r="AH15" s="28" t="str">
        <f>Congress!A11</f>
        <v>Michael McCaul</v>
      </c>
      <c r="AI15" s="28">
        <v>18</v>
      </c>
      <c r="AJ15" s="28" t="str">
        <f>'State Senate'!A19</f>
        <v>Lois Kolkhorst</v>
      </c>
      <c r="AL15" s="39" t="str">
        <f>Congress!A15</f>
        <v>Randy Weber</v>
      </c>
      <c r="AM15" s="39" t="s">
        <v>24</v>
      </c>
      <c r="AN15" s="42" t="s">
        <v>47</v>
      </c>
      <c r="AO15" s="39" t="str">
        <f>AP15 &amp; ", " &amp;AQ15&amp; ", " &amp;AR15</f>
        <v>Brandon Creighton, Larry Taylor, Joan Huffman</v>
      </c>
      <c r="AP15" s="40" t="str">
        <f>'State Senate'!A5</f>
        <v>Brandon Creighton</v>
      </c>
      <c r="AQ15" s="47" t="str">
        <f>'State Senate'!A12</f>
        <v>Larry Taylor</v>
      </c>
      <c r="AR15" s="47" t="str">
        <f>'State Senate'!A18</f>
        <v>Joan Huffman</v>
      </c>
      <c r="AZ15" s="38" t="str">
        <f t="shared" si="0"/>
        <v>Greg Bonnen, Joe Deshotel</v>
      </c>
      <c r="BA15" s="38" t="str">
        <f>AD26</f>
        <v>Greg Bonnen</v>
      </c>
      <c r="BB15" s="38" t="str">
        <f>AD24</f>
        <v>Joe Deshotel</v>
      </c>
      <c r="BC15" s="38" t="str">
        <f>AD25</f>
        <v>Mayes Middleton</v>
      </c>
      <c r="BD15" s="38" t="str">
        <f>AD23</f>
        <v>Dade Phelan</v>
      </c>
      <c r="BE15" s="38" t="str">
        <f>AD31</f>
        <v>Ed Thompson</v>
      </c>
      <c r="BF15" s="38" t="str">
        <f>AD27</f>
        <v>Cody Vasut</v>
      </c>
    </row>
    <row r="16" spans="1:67" x14ac:dyDescent="0.3">
      <c r="A16" s="39">
        <v>15</v>
      </c>
      <c r="B16" s="39"/>
      <c r="C16" s="39">
        <v>20</v>
      </c>
      <c r="D16" s="39">
        <v>21</v>
      </c>
      <c r="E16" s="39">
        <v>25</v>
      </c>
      <c r="F16" s="39">
        <v>27</v>
      </c>
      <c r="J16" s="37"/>
      <c r="K16" s="37"/>
      <c r="L16" s="39">
        <v>40</v>
      </c>
      <c r="M16" s="37">
        <v>17</v>
      </c>
      <c r="N16" s="37">
        <v>41</v>
      </c>
      <c r="O16" s="37">
        <v>31</v>
      </c>
      <c r="P16" s="37">
        <v>44</v>
      </c>
      <c r="Q16" s="37">
        <v>35</v>
      </c>
      <c r="R16" s="37">
        <v>39</v>
      </c>
      <c r="S16" s="37">
        <v>36</v>
      </c>
      <c r="T16" s="37"/>
      <c r="U16" s="37"/>
      <c r="V16" s="37"/>
      <c r="W16" s="37"/>
      <c r="X16" s="37"/>
      <c r="Y16" s="37"/>
      <c r="Z16" s="37"/>
      <c r="AA16" s="37"/>
      <c r="AB16" s="37"/>
      <c r="AD16" s="28" t="str">
        <f>'State House'!A15</f>
        <v>John N. Raney</v>
      </c>
      <c r="AE16" s="28">
        <v>14</v>
      </c>
      <c r="AF16" s="44" t="s">
        <v>47</v>
      </c>
      <c r="AG16" s="28">
        <v>17</v>
      </c>
      <c r="AH16" s="28" t="str">
        <f>Congress!A18</f>
        <v>Pete Sessions</v>
      </c>
      <c r="AI16" s="28">
        <v>5</v>
      </c>
      <c r="AJ16" s="28" t="str">
        <f>'State Senate'!A6</f>
        <v>Charles Schwertner</v>
      </c>
      <c r="AL16" s="39" t="str">
        <f>Congress!A16</f>
        <v>Vicente Gonzalez</v>
      </c>
      <c r="AM16" s="39" t="s">
        <v>25</v>
      </c>
      <c r="AN16" s="46" t="s">
        <v>48</v>
      </c>
      <c r="AO16" s="39" t="str">
        <f>AP16 &amp; ", " &amp;AQ16&amp; ", " &amp;AR16&amp; ", " &amp;AS16</f>
        <v>Juan Hinojosa, Judith Zaffirini, Donna Campbell, Eddie Lucio Jr</v>
      </c>
      <c r="AP16" s="40" t="str">
        <f>'State Senate'!A21</f>
        <v>Juan Hinojosa</v>
      </c>
      <c r="AQ16" s="47" t="str">
        <f>'State Senate'!A22</f>
        <v>Judith Zaffirini</v>
      </c>
      <c r="AR16" s="47" t="str">
        <f>'State Senate'!A26</f>
        <v>Donna Campbell</v>
      </c>
      <c r="AS16" s="47" t="str">
        <f>'State Senate'!A28</f>
        <v>Eddie Lucio Jr</v>
      </c>
      <c r="AZ16" s="38" t="str">
        <f t="shared" si="0"/>
        <v>Terry Canales, John Cyrier</v>
      </c>
      <c r="BA16" s="38" t="str">
        <f>AD42</f>
        <v>Terry Canales</v>
      </c>
      <c r="BB16" s="38" t="str">
        <f>AD19</f>
        <v>John Cyrier</v>
      </c>
      <c r="BC16" s="38" t="str">
        <f>AD43</f>
        <v>Robert Guerra</v>
      </c>
      <c r="BD16" s="38" t="str">
        <f>AD33</f>
        <v>Ryan Guillen</v>
      </c>
      <c r="BE16" s="38" t="str">
        <f>AD46</f>
        <v>John Kuempel</v>
      </c>
      <c r="BF16" s="38" t="str">
        <f>AD37</f>
        <v>Oscar Longoria</v>
      </c>
      <c r="BG16" s="38" t="str">
        <f>AD41</f>
        <v>Armando Martinez</v>
      </c>
      <c r="BH16" s="38" t="str">
        <f>AD38</f>
        <v>Sergio Muñoz</v>
      </c>
    </row>
    <row r="17" spans="1:66" x14ac:dyDescent="0.3">
      <c r="A17" s="39">
        <v>16</v>
      </c>
      <c r="B17" s="39"/>
      <c r="C17" s="39">
        <v>29</v>
      </c>
      <c r="J17" s="37"/>
      <c r="K17" s="37"/>
      <c r="L17" s="39">
        <v>79</v>
      </c>
      <c r="M17" s="37">
        <v>75</v>
      </c>
      <c r="N17" s="37">
        <v>78</v>
      </c>
      <c r="O17" s="37">
        <v>76</v>
      </c>
      <c r="P17" s="37">
        <v>77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D17" s="28" t="str">
        <f>'State House'!A16</f>
        <v>Steve Toth</v>
      </c>
      <c r="AE17" s="28">
        <v>15</v>
      </c>
      <c r="AF17" s="44" t="s">
        <v>47</v>
      </c>
      <c r="AG17" s="28">
        <v>2</v>
      </c>
      <c r="AH17" s="28" t="str">
        <f>Congress!A3</f>
        <v>Dan Crenshaw</v>
      </c>
      <c r="AI17" s="28">
        <v>4</v>
      </c>
      <c r="AJ17" s="28" t="str">
        <f>'State Senate'!A5</f>
        <v>Brandon Creighton</v>
      </c>
      <c r="AL17" s="39" t="str">
        <f>Congress!A17</f>
        <v>Veronica Escobar</v>
      </c>
      <c r="AM17" s="39" t="s">
        <v>26</v>
      </c>
      <c r="AN17" s="46" t="s">
        <v>48</v>
      </c>
      <c r="AO17" s="39" t="str">
        <f>AP17</f>
        <v>Cesar Blanco</v>
      </c>
      <c r="AP17" s="40" t="str">
        <f>'State Senate'!A30</f>
        <v>Cesar Blanco</v>
      </c>
      <c r="AZ17" s="38" t="str">
        <f t="shared" si="0"/>
        <v>Art Fierro, Mary González</v>
      </c>
      <c r="BA17" s="38" t="str">
        <f>AD81</f>
        <v>Art Fierro</v>
      </c>
      <c r="BB17" s="38" t="str">
        <f>AD77</f>
        <v>Mary González</v>
      </c>
      <c r="BC17" s="38" t="str">
        <f>AD80</f>
        <v>Joe Moody</v>
      </c>
      <c r="BD17" s="38" t="str">
        <f>AD78</f>
        <v>Claudia Ordaz Perez</v>
      </c>
      <c r="BE17" s="38" t="str">
        <f>AD79</f>
        <v>Evelina Ortega</v>
      </c>
    </row>
    <row r="18" spans="1:66" x14ac:dyDescent="0.3">
      <c r="A18" s="39">
        <v>17</v>
      </c>
      <c r="B18" s="39"/>
      <c r="C18" s="37">
        <v>5</v>
      </c>
      <c r="D18" s="39">
        <v>14</v>
      </c>
      <c r="E18" s="39">
        <v>18</v>
      </c>
      <c r="F18" s="39">
        <v>22</v>
      </c>
      <c r="J18" s="37"/>
      <c r="K18" s="37"/>
      <c r="L18" s="39">
        <v>56</v>
      </c>
      <c r="M18" s="24">
        <v>57</v>
      </c>
      <c r="N18" s="37">
        <v>46</v>
      </c>
      <c r="O18" s="37">
        <v>17</v>
      </c>
      <c r="P18" s="37">
        <v>8</v>
      </c>
      <c r="Q18" s="37">
        <v>49</v>
      </c>
      <c r="R18" s="37">
        <v>50</v>
      </c>
      <c r="S18" s="37">
        <v>12</v>
      </c>
      <c r="T18" s="37">
        <v>13</v>
      </c>
      <c r="U18" s="37">
        <v>14</v>
      </c>
      <c r="V18" s="37">
        <v>20</v>
      </c>
      <c r="W18" s="37"/>
      <c r="X18" s="37"/>
      <c r="Y18" s="37"/>
      <c r="Z18" s="37"/>
      <c r="AA18" s="37"/>
      <c r="AB18" s="37"/>
      <c r="AD18" s="28" t="str">
        <f>'State House'!A17</f>
        <v>Will Metcalf</v>
      </c>
      <c r="AE18" s="28">
        <v>16</v>
      </c>
      <c r="AF18" s="44" t="s">
        <v>47</v>
      </c>
      <c r="AG18" s="28">
        <v>8</v>
      </c>
      <c r="AH18" s="28" t="str">
        <f>Congress!A9</f>
        <v>Kevin Brady</v>
      </c>
      <c r="AI18" s="28">
        <v>16</v>
      </c>
      <c r="AJ18" s="28" t="str">
        <f>'State Senate'!A17</f>
        <v>Nathan Johnson</v>
      </c>
      <c r="AL18" s="39" t="str">
        <f>Congress!A18</f>
        <v>Pete Sessions</v>
      </c>
      <c r="AM18" s="39" t="s">
        <v>27</v>
      </c>
      <c r="AN18" s="42" t="s">
        <v>47</v>
      </c>
      <c r="AO18" s="39" t="str">
        <f>AP18 &amp; ", " &amp;AQ18&amp; ", " &amp;AR18&amp; ", " &amp;AS18</f>
        <v>Charles Schwertner, Sarah Eckhardt, Lois Kolkhorst, Brian Birdwell</v>
      </c>
      <c r="AP18" s="40" t="str">
        <f>'State Senate'!A6</f>
        <v>Charles Schwertner</v>
      </c>
      <c r="AQ18" s="38" t="str">
        <f>'State Senate'!A15</f>
        <v>Sarah Eckhardt</v>
      </c>
      <c r="AR18" s="38" t="str">
        <f>'State Senate'!A19</f>
        <v>Lois Kolkhorst</v>
      </c>
      <c r="AS18" s="38" t="str">
        <f>'State Senate'!A23</f>
        <v>Brian Birdwell</v>
      </c>
      <c r="AZ18" s="38" t="str">
        <f t="shared" si="0"/>
        <v>Charles Anderson, Trent Ashby</v>
      </c>
      <c r="BA18" s="38" t="str">
        <f>AD58</f>
        <v>Charles Anderson</v>
      </c>
      <c r="BB18" s="38" t="str">
        <f>AD59</f>
        <v>Trent Ashby</v>
      </c>
      <c r="BC18" s="38" t="str">
        <f>AD48</f>
        <v>Sheryl Cole</v>
      </c>
      <c r="BD18" s="38" t="str">
        <f>AD19</f>
        <v>John Cyrier</v>
      </c>
      <c r="BE18" s="38" t="str">
        <f>AD10</f>
        <v>Cody Harris</v>
      </c>
      <c r="BF18" s="38" t="str">
        <f>AD51</f>
        <v>Gina Hinojosa</v>
      </c>
      <c r="BG18" s="38" t="str">
        <f>AD52</f>
        <v>Celia Israel</v>
      </c>
      <c r="BH18" s="38" t="str">
        <f>AD14</f>
        <v>Kyle Kacal</v>
      </c>
      <c r="BI18" s="38" t="str">
        <f>AD15</f>
        <v>Ben Leman</v>
      </c>
      <c r="BJ18" s="38" t="str">
        <f>AD16</f>
        <v>John N. Raney</v>
      </c>
      <c r="BK18" s="38" t="str">
        <f>AD22</f>
        <v>Terry Wilson</v>
      </c>
    </row>
    <row r="19" spans="1:66" x14ac:dyDescent="0.3">
      <c r="A19" s="39">
        <v>18</v>
      </c>
      <c r="B19" s="39"/>
      <c r="C19" s="37">
        <v>6</v>
      </c>
      <c r="D19" s="37">
        <v>7</v>
      </c>
      <c r="E19" s="39">
        <v>13</v>
      </c>
      <c r="F19" s="39">
        <v>15</v>
      </c>
      <c r="J19" s="37"/>
      <c r="K19" s="37"/>
      <c r="L19" s="39">
        <v>147</v>
      </c>
      <c r="M19" s="37">
        <v>142</v>
      </c>
      <c r="N19" s="37">
        <v>126</v>
      </c>
      <c r="O19" s="37">
        <v>143</v>
      </c>
      <c r="P19" s="37">
        <v>127</v>
      </c>
      <c r="Q19" s="37">
        <v>138</v>
      </c>
      <c r="R19" s="37">
        <v>134</v>
      </c>
      <c r="S19" s="37">
        <v>139</v>
      </c>
      <c r="T19" s="37">
        <v>145</v>
      </c>
      <c r="U19" s="37">
        <v>148</v>
      </c>
      <c r="V19" s="37">
        <v>150</v>
      </c>
      <c r="W19" s="37">
        <v>146</v>
      </c>
      <c r="X19" s="37">
        <v>141</v>
      </c>
      <c r="Y19" s="37">
        <v>140</v>
      </c>
      <c r="Z19" s="37"/>
      <c r="AA19" s="37"/>
      <c r="AB19" s="37"/>
      <c r="AD19" s="28" t="str">
        <f>'State House'!A18</f>
        <v>John Cyrier</v>
      </c>
      <c r="AE19" s="28">
        <v>17</v>
      </c>
      <c r="AF19" s="44" t="s">
        <v>47</v>
      </c>
      <c r="AG19" s="28">
        <v>10</v>
      </c>
      <c r="AH19" s="28" t="str">
        <f>Congress!A11</f>
        <v>Michael McCaul</v>
      </c>
      <c r="AI19" s="28">
        <v>14</v>
      </c>
      <c r="AJ19" s="28" t="str">
        <f>'State Senate'!A15</f>
        <v>Sarah Eckhardt</v>
      </c>
      <c r="AL19" s="39" t="str">
        <f>Congress!A19</f>
        <v>Sheila Jackson Lee</v>
      </c>
      <c r="AM19" s="39" t="s">
        <v>28</v>
      </c>
      <c r="AN19" s="46" t="s">
        <v>48</v>
      </c>
      <c r="AO19" s="39" t="str">
        <f t="shared" ref="AO19:AO35" si="3">AP19 &amp; ", " &amp;AQ19&amp; ", " &amp;AR19&amp; ", " &amp;AS19</f>
        <v>Carol Alvarado, Paul Bettencourt, Borris Miles, John Whitmire</v>
      </c>
      <c r="AP19" s="40" t="str">
        <f>'State Senate'!A7</f>
        <v>Carol Alvarado</v>
      </c>
      <c r="AQ19" s="38" t="str">
        <f>'State Senate'!A8</f>
        <v>Paul Bettencourt</v>
      </c>
      <c r="AR19" s="38" t="str">
        <f>'State Senate'!A14</f>
        <v>Borris Miles</v>
      </c>
      <c r="AS19" s="38" t="str">
        <f>'State Senate'!A16</f>
        <v>John Whitmire</v>
      </c>
      <c r="AZ19" s="38" t="str">
        <f t="shared" si="0"/>
        <v>Garnet Coleman, Harold Dutton Jr.</v>
      </c>
      <c r="BA19" s="38" t="str">
        <f>AD149</f>
        <v>Garnet Coleman</v>
      </c>
      <c r="BB19" s="38" t="str">
        <f>AD144</f>
        <v>Harold Dutton Jr.</v>
      </c>
      <c r="BC19" s="38" t="str">
        <f>AD128</f>
        <v>Sam Harless</v>
      </c>
      <c r="BD19" s="38" t="str">
        <f>AD145</f>
        <v>Ana Hernandez</v>
      </c>
      <c r="BE19" s="38" t="str">
        <f>AD129</f>
        <v>Dan Huberty</v>
      </c>
      <c r="BF19" s="38" t="str">
        <f>AD140</f>
        <v>Lacy Hull</v>
      </c>
      <c r="BG19" s="38" t="str">
        <f>AD136</f>
        <v>Ann Johnson</v>
      </c>
      <c r="BH19" s="38" t="str">
        <f>AD141</f>
        <v>Jarvis Johnson</v>
      </c>
      <c r="BI19" s="38" t="str">
        <f>AD147</f>
        <v>Christina Morales</v>
      </c>
      <c r="BJ19" s="38" t="str">
        <f>AD150</f>
        <v>Penny Morales Shaw</v>
      </c>
      <c r="BK19" s="38" t="str">
        <f>AD152</f>
        <v>Valoree Swanson</v>
      </c>
      <c r="BL19" s="38" t="str">
        <f>AD148</f>
        <v>Shawn Thierry</v>
      </c>
      <c r="BM19" s="38" t="str">
        <f>AD143</f>
        <v>Senfronia Thompson</v>
      </c>
      <c r="BN19" s="38" t="str">
        <f>AD142</f>
        <v>Armando Walle</v>
      </c>
    </row>
    <row r="20" spans="1:66" x14ac:dyDescent="0.3">
      <c r="A20" s="39">
        <v>19</v>
      </c>
      <c r="B20" s="39"/>
      <c r="C20" s="39">
        <v>24</v>
      </c>
      <c r="D20" s="39">
        <v>28</v>
      </c>
      <c r="E20" s="39">
        <v>30</v>
      </c>
      <c r="F20" s="39">
        <v>31</v>
      </c>
      <c r="J20" s="37"/>
      <c r="K20" s="37"/>
      <c r="L20" s="39">
        <v>83</v>
      </c>
      <c r="M20" s="37">
        <v>72</v>
      </c>
      <c r="N20" s="37">
        <v>84</v>
      </c>
      <c r="O20" s="37">
        <v>88</v>
      </c>
      <c r="P20" s="37">
        <v>71</v>
      </c>
      <c r="Q20" s="37">
        <v>60</v>
      </c>
      <c r="R20" s="37">
        <v>86</v>
      </c>
      <c r="S20" s="37">
        <v>68</v>
      </c>
      <c r="T20" s="37"/>
      <c r="U20" s="37"/>
      <c r="V20" s="37"/>
      <c r="W20" s="37"/>
      <c r="X20" s="37"/>
      <c r="Y20" s="37"/>
      <c r="Z20" s="37"/>
      <c r="AA20" s="37"/>
      <c r="AB20" s="37"/>
      <c r="AD20" s="28" t="str">
        <f>'State House'!A19</f>
        <v>Ernest Bailes</v>
      </c>
      <c r="AE20" s="28">
        <v>18</v>
      </c>
      <c r="AF20" s="44" t="s">
        <v>47</v>
      </c>
      <c r="AG20" s="28">
        <v>8</v>
      </c>
      <c r="AH20" s="28" t="str">
        <f>Congress!A9</f>
        <v>Kevin Brady</v>
      </c>
      <c r="AI20" s="28">
        <v>3</v>
      </c>
      <c r="AJ20" s="28" t="str">
        <f>'State Senate'!A4</f>
        <v>Robert Nichols</v>
      </c>
      <c r="AL20" s="39" t="str">
        <f>Congress!A20</f>
        <v>Jodey Arrington</v>
      </c>
      <c r="AM20" s="39" t="s">
        <v>29</v>
      </c>
      <c r="AN20" s="42" t="s">
        <v>47</v>
      </c>
      <c r="AO20" s="39" t="str">
        <f t="shared" si="3"/>
        <v>Dawn Buckingham, Charles Perry, Drew Springer, Kel Seliger</v>
      </c>
      <c r="AP20" s="40" t="str">
        <f>'State Senate'!A25</f>
        <v>Dawn Buckingham</v>
      </c>
      <c r="AQ20" s="38" t="str">
        <f>'State Senate'!A29</f>
        <v>Charles Perry</v>
      </c>
      <c r="AR20" s="38" t="str">
        <f>'State Senate'!A31</f>
        <v>Drew Springer</v>
      </c>
      <c r="AS20" s="38" t="str">
        <f>'State Senate'!A32</f>
        <v>Kel Seliger</v>
      </c>
      <c r="AZ20" s="38" t="str">
        <f t="shared" si="0"/>
        <v>Dustin Burrows, Drew Darby</v>
      </c>
      <c r="BA20" s="38" t="str">
        <f>AD85</f>
        <v>Dustin Burrows</v>
      </c>
      <c r="BB20" s="38" t="str">
        <f>AD74</f>
        <v>Drew Darby</v>
      </c>
      <c r="BC20" s="38" t="str">
        <f>AD86</f>
        <v>John Frullo</v>
      </c>
      <c r="BD20" s="38" t="str">
        <f>AD90</f>
        <v>Ken King</v>
      </c>
      <c r="BE20" s="38" t="str">
        <f>AD73</f>
        <v>Stan Lambert</v>
      </c>
      <c r="BF20" s="38" t="str">
        <f>AD62</f>
        <v>Glenn Rogers</v>
      </c>
      <c r="BG20" s="38" t="str">
        <f>AD88</f>
        <v>John T. Smithee</v>
      </c>
      <c r="BH20" s="38" t="str">
        <f>AD70</f>
        <v>David Spiller</v>
      </c>
    </row>
    <row r="21" spans="1:66" x14ac:dyDescent="0.3">
      <c r="A21" s="39">
        <v>20</v>
      </c>
      <c r="B21" s="39"/>
      <c r="C21" s="39">
        <v>19</v>
      </c>
      <c r="D21" s="39">
        <v>24</v>
      </c>
      <c r="E21" s="39">
        <v>26</v>
      </c>
      <c r="J21" s="37"/>
      <c r="K21" s="37"/>
      <c r="L21" s="39">
        <v>121</v>
      </c>
      <c r="M21" s="37">
        <v>123</v>
      </c>
      <c r="N21" s="37">
        <v>119</v>
      </c>
      <c r="O21" s="37">
        <v>117</v>
      </c>
      <c r="P21" s="37">
        <v>122</v>
      </c>
      <c r="Q21" s="37">
        <v>125</v>
      </c>
      <c r="R21" s="37">
        <v>116</v>
      </c>
      <c r="S21" s="37">
        <v>124</v>
      </c>
      <c r="T21" s="37">
        <v>118</v>
      </c>
      <c r="U21" s="37"/>
      <c r="V21" s="37"/>
      <c r="W21" s="37"/>
      <c r="X21" s="37"/>
      <c r="Y21" s="37"/>
      <c r="Z21" s="37"/>
      <c r="AA21" s="37"/>
      <c r="AB21" s="37"/>
      <c r="AD21" s="28" t="str">
        <f>'State House'!A20</f>
        <v>James White</v>
      </c>
      <c r="AE21" s="28">
        <v>19</v>
      </c>
      <c r="AF21" s="44" t="s">
        <v>47</v>
      </c>
      <c r="AG21" s="28">
        <v>36</v>
      </c>
      <c r="AH21" s="28" t="str">
        <f>Congress!A37</f>
        <v>Brian Babin</v>
      </c>
      <c r="AI21" s="28">
        <v>3</v>
      </c>
      <c r="AJ21" s="28" t="str">
        <f>'State Senate'!A4</f>
        <v>Robert Nichols</v>
      </c>
      <c r="AL21" s="39" t="str">
        <f>Congress!A21</f>
        <v>Joaquin Castro</v>
      </c>
      <c r="AM21" s="39" t="s">
        <v>30</v>
      </c>
      <c r="AN21" s="46" t="s">
        <v>48</v>
      </c>
      <c r="AO21" s="39" t="str">
        <f>AP21 &amp; ", " &amp;AQ21&amp; ", " &amp;AR21</f>
        <v>Roland Gutierrez, Dawn Buckingham, Jose Menendez</v>
      </c>
      <c r="AP21" s="40" t="str">
        <f>'State Senate'!A20</f>
        <v>Roland Gutierrez</v>
      </c>
      <c r="AQ21" s="38" t="str">
        <f>'State Senate'!A25</f>
        <v>Dawn Buckingham</v>
      </c>
      <c r="AR21" s="38" t="str">
        <f>'State Senate'!A27</f>
        <v>Jose Menendez</v>
      </c>
      <c r="AZ21" s="38" t="str">
        <f t="shared" si="0"/>
        <v>Steve Allison, Diego Bernal</v>
      </c>
      <c r="BA21" s="38" t="str">
        <f>AD123</f>
        <v>Steve Allison</v>
      </c>
      <c r="BB21" s="38" t="str">
        <f>AD125</f>
        <v>Diego Bernal</v>
      </c>
      <c r="BC21" s="38" t="str">
        <f>AD121</f>
        <v>Elizabeth Campos</v>
      </c>
      <c r="BD21" s="38" t="str">
        <f>AD119</f>
        <v>Philip Cortez</v>
      </c>
      <c r="BE21" s="38" t="str">
        <f>AD124</f>
        <v>Lyle Larson</v>
      </c>
      <c r="BF21" s="38" t="str">
        <f>AD127</f>
        <v>Ray Lopez</v>
      </c>
      <c r="BG21" s="38" t="str">
        <f>AD118</f>
        <v>Trey Martinez Fischer</v>
      </c>
      <c r="BH21" s="38" t="str">
        <f>AD126</f>
        <v>Ina Minjarez</v>
      </c>
      <c r="BI21" s="38" t="str">
        <f>AD120</f>
        <v>Leo Pacheco</v>
      </c>
    </row>
    <row r="22" spans="1:66" x14ac:dyDescent="0.3">
      <c r="A22" s="39">
        <v>21</v>
      </c>
      <c r="B22" s="39"/>
      <c r="C22" s="39">
        <v>14</v>
      </c>
      <c r="D22" s="39">
        <v>19</v>
      </c>
      <c r="E22" s="39">
        <v>21</v>
      </c>
      <c r="F22" s="39">
        <v>24</v>
      </c>
      <c r="G22" s="39">
        <v>25</v>
      </c>
      <c r="H22" s="39">
        <v>26</v>
      </c>
      <c r="J22" s="37"/>
      <c r="K22" s="37"/>
      <c r="L22" s="39">
        <v>121</v>
      </c>
      <c r="M22" s="39">
        <v>123</v>
      </c>
      <c r="N22" s="39">
        <v>73</v>
      </c>
      <c r="O22" s="39">
        <v>120</v>
      </c>
      <c r="P22" s="39">
        <v>47</v>
      </c>
      <c r="Q22" s="39">
        <v>49</v>
      </c>
      <c r="R22" s="39">
        <v>48</v>
      </c>
      <c r="S22" s="39">
        <v>122</v>
      </c>
      <c r="T22" s="39">
        <v>116</v>
      </c>
      <c r="U22" s="39">
        <v>53</v>
      </c>
      <c r="V22" s="39">
        <v>118</v>
      </c>
      <c r="W22" s="39">
        <v>51</v>
      </c>
      <c r="X22" s="39">
        <v>45</v>
      </c>
      <c r="Y22" s="37"/>
      <c r="Z22" s="37"/>
      <c r="AA22" s="37"/>
      <c r="AB22" s="37"/>
      <c r="AD22" s="28" t="str">
        <f>'State House'!A21</f>
        <v>Terry Wilson</v>
      </c>
      <c r="AE22" s="28">
        <v>20</v>
      </c>
      <c r="AF22" s="44" t="s">
        <v>47</v>
      </c>
      <c r="AG22" s="28">
        <v>31</v>
      </c>
      <c r="AH22" s="28" t="str">
        <f>Congress!A32</f>
        <v>John Carter</v>
      </c>
      <c r="AI22" s="28">
        <v>5</v>
      </c>
      <c r="AJ22" s="28" t="str">
        <f>'State Senate'!A6</f>
        <v>Charles Schwertner</v>
      </c>
      <c r="AL22" s="39" t="str">
        <f>Congress!A22</f>
        <v>Chip Roy</v>
      </c>
      <c r="AM22" s="39" t="s">
        <v>31</v>
      </c>
      <c r="AN22" s="42" t="s">
        <v>47</v>
      </c>
      <c r="AO22" s="39" t="str">
        <f>AP22 &amp; ", " &amp;AQ22&amp; ", " &amp;AR22&amp; ", " &amp;AS22&amp; ", " &amp;AT22&amp; ", " &amp;AU22</f>
        <v>Sarah Eckhardt, Roland Gutierrez, Judith Zaffirini, Dawn Buckingham, Donna Campbell, Jose Menendez</v>
      </c>
      <c r="AP22" s="40" t="str">
        <f>'State Senate'!A15</f>
        <v>Sarah Eckhardt</v>
      </c>
      <c r="AQ22" s="38" t="str">
        <f>'State Senate'!A20</f>
        <v>Roland Gutierrez</v>
      </c>
      <c r="AR22" s="38" t="str">
        <f>'State Senate'!A22</f>
        <v>Judith Zaffirini</v>
      </c>
      <c r="AS22" s="38" t="str">
        <f>'State Senate'!A25</f>
        <v>Dawn Buckingham</v>
      </c>
      <c r="AT22" s="38" t="str">
        <f>'State Senate'!A26</f>
        <v>Donna Campbell</v>
      </c>
      <c r="AU22" s="38" t="str">
        <f>'State Senate'!A27</f>
        <v>Jose Menendez</v>
      </c>
      <c r="AZ22" s="38" t="str">
        <f t="shared" si="0"/>
        <v>Steve Allison, Diego Bernal</v>
      </c>
      <c r="BA22" s="38" t="str">
        <f>AD123</f>
        <v>Steve Allison</v>
      </c>
      <c r="BB22" s="38" t="str">
        <f>AD125</f>
        <v>Diego Bernal</v>
      </c>
      <c r="BC22" s="38" t="str">
        <f>AD75</f>
        <v>Kyle Biedermann</v>
      </c>
      <c r="BD22" s="38" t="str">
        <f>AD122</f>
        <v>Barbara Gervin-Hawkins</v>
      </c>
      <c r="BE22" s="38" t="str">
        <f>AD49</f>
        <v>Vikki Goodwin</v>
      </c>
      <c r="BF22" s="38" t="str">
        <f>AD51</f>
        <v>Gina Hinojosa</v>
      </c>
      <c r="BG22" s="38" t="str">
        <f>AD50</f>
        <v>Donna Howard</v>
      </c>
      <c r="BH22" s="38" t="str">
        <f>AD124</f>
        <v>Lyle Larson</v>
      </c>
      <c r="BI22" s="38" t="str">
        <f>AD118</f>
        <v>Trey Martinez Fischer</v>
      </c>
      <c r="BJ22" s="38" t="str">
        <f>AD55</f>
        <v>Andrew Murr</v>
      </c>
      <c r="BK22" s="38" t="str">
        <f>AD120</f>
        <v>Leo Pacheco</v>
      </c>
      <c r="BL22" s="38" t="str">
        <f>AD53</f>
        <v>Eddie Rodriguez</v>
      </c>
      <c r="BM22" s="38" t="str">
        <f>AD47</f>
        <v>Erin Zwiener</v>
      </c>
    </row>
    <row r="23" spans="1:66" x14ac:dyDescent="0.3">
      <c r="A23" s="39">
        <v>22</v>
      </c>
      <c r="B23" s="39"/>
      <c r="C23" s="37">
        <v>6</v>
      </c>
      <c r="D23" s="39">
        <v>11</v>
      </c>
      <c r="E23" s="39">
        <v>13</v>
      </c>
      <c r="F23" s="39">
        <v>17</v>
      </c>
      <c r="G23" s="39">
        <v>18</v>
      </c>
      <c r="J23" s="37"/>
      <c r="K23" s="37"/>
      <c r="L23" s="39">
        <v>131</v>
      </c>
      <c r="M23" s="39">
        <v>28</v>
      </c>
      <c r="N23" s="39">
        <v>26</v>
      </c>
      <c r="O23" s="39">
        <v>145</v>
      </c>
      <c r="P23" s="39">
        <v>129</v>
      </c>
      <c r="Q23" s="39">
        <v>27</v>
      </c>
      <c r="R23" s="39">
        <v>85</v>
      </c>
      <c r="S23" s="39">
        <v>29</v>
      </c>
      <c r="T23" s="39">
        <v>25</v>
      </c>
      <c r="U23" s="37"/>
      <c r="V23" s="37"/>
      <c r="W23" s="37"/>
      <c r="X23" s="37"/>
      <c r="Y23" s="37"/>
      <c r="Z23" s="37"/>
      <c r="AA23" s="37"/>
      <c r="AB23" s="37"/>
      <c r="AD23" s="28" t="str">
        <f>'State House'!A22</f>
        <v>Dade Phelan</v>
      </c>
      <c r="AE23" s="28">
        <v>21</v>
      </c>
      <c r="AF23" s="44" t="s">
        <v>47</v>
      </c>
      <c r="AG23" s="28">
        <v>36</v>
      </c>
      <c r="AH23" s="28" t="str">
        <f>Congress!A37</f>
        <v>Brian Babin</v>
      </c>
      <c r="AI23" s="28">
        <v>3</v>
      </c>
      <c r="AJ23" s="28" t="str">
        <f>'State Senate'!A4</f>
        <v>Robert Nichols</v>
      </c>
      <c r="AL23" s="39" t="str">
        <f>Congress!A23</f>
        <v>Troy Nehls</v>
      </c>
      <c r="AM23" s="39" t="s">
        <v>32</v>
      </c>
      <c r="AN23" s="42" t="s">
        <v>47</v>
      </c>
      <c r="AO23" s="39" t="str">
        <f>AP23 &amp; ", " &amp;AQ23&amp; ", " &amp;AR23&amp; ", " &amp;AS23&amp; ", " &amp;AT23</f>
        <v>Carol Alvarado, Larry Taylor, Borris Miles, Joan Huffman, Lois Kolkhorst</v>
      </c>
      <c r="AP23" s="40" t="str">
        <f>'State Senate'!A7</f>
        <v>Carol Alvarado</v>
      </c>
      <c r="AQ23" s="38" t="str">
        <f>'State Senate'!A12</f>
        <v>Larry Taylor</v>
      </c>
      <c r="AR23" s="38" t="str">
        <f>'State Senate'!A14</f>
        <v>Borris Miles</v>
      </c>
      <c r="AS23" s="38" t="str">
        <f>'State Senate'!A18</f>
        <v>Joan Huffman</v>
      </c>
      <c r="AT23" s="38" t="str">
        <f>'State Senate'!A19</f>
        <v>Lois Kolkhorst</v>
      </c>
      <c r="AZ23" s="38" t="str">
        <f t="shared" si="0"/>
        <v>Alma Allen, Gary Gates</v>
      </c>
      <c r="BA23" s="38" t="str">
        <f>AD133</f>
        <v>Alma Allen</v>
      </c>
      <c r="BB23" s="38" t="str">
        <f>AD30</f>
        <v>Gary Gates</v>
      </c>
      <c r="BC23" s="38" t="str">
        <f>AD28</f>
        <v>Jacey Jetton</v>
      </c>
      <c r="BD23" s="38" t="str">
        <f>AD147</f>
        <v>Christina Morales</v>
      </c>
      <c r="BE23" s="38" t="str">
        <f>AD131</f>
        <v>Dennis Paul</v>
      </c>
      <c r="BF23" s="38" t="str">
        <f>AD29</f>
        <v>Ron Reynolds</v>
      </c>
      <c r="BG23" s="38" t="str">
        <f>AD87</f>
        <v>Phil Stephenson</v>
      </c>
      <c r="BH23" s="38" t="str">
        <f>AD31</f>
        <v>Ed Thompson</v>
      </c>
      <c r="BI23" s="38" t="str">
        <f>AD27</f>
        <v>Cody Vasut</v>
      </c>
    </row>
    <row r="24" spans="1:66" x14ac:dyDescent="0.3">
      <c r="A24" s="39">
        <v>23</v>
      </c>
      <c r="B24" s="39"/>
      <c r="C24" s="39">
        <v>19</v>
      </c>
      <c r="D24" s="39">
        <v>21</v>
      </c>
      <c r="E24" s="39">
        <v>24</v>
      </c>
      <c r="F24" s="39">
        <v>25</v>
      </c>
      <c r="G24" s="39">
        <v>26</v>
      </c>
      <c r="H24" s="39">
        <v>28</v>
      </c>
      <c r="I24" s="39">
        <v>29</v>
      </c>
      <c r="J24" s="39">
        <v>31</v>
      </c>
      <c r="K24" s="39"/>
      <c r="L24" s="39">
        <v>119</v>
      </c>
      <c r="M24" s="39">
        <v>117</v>
      </c>
      <c r="N24" s="39">
        <v>82</v>
      </c>
      <c r="O24" s="39">
        <v>72</v>
      </c>
      <c r="P24" s="39">
        <v>120</v>
      </c>
      <c r="Q24" s="39">
        <v>75</v>
      </c>
      <c r="R24" s="39">
        <v>31</v>
      </c>
      <c r="S24" s="39">
        <v>80</v>
      </c>
      <c r="T24" s="39">
        <v>81</v>
      </c>
      <c r="U24" s="39">
        <v>122</v>
      </c>
      <c r="V24" s="39">
        <v>124</v>
      </c>
      <c r="W24" s="39">
        <v>74</v>
      </c>
      <c r="X24" s="39">
        <v>53</v>
      </c>
      <c r="Y24" s="39">
        <v>76</v>
      </c>
      <c r="Z24" s="39">
        <v>118</v>
      </c>
      <c r="AA24" s="37"/>
      <c r="AB24" s="37"/>
      <c r="AD24" s="28" t="str">
        <f>'State House'!A23</f>
        <v>Joe Deshotel</v>
      </c>
      <c r="AE24" s="28">
        <v>22</v>
      </c>
      <c r="AF24" s="48" t="s">
        <v>48</v>
      </c>
      <c r="AG24" s="28">
        <v>14</v>
      </c>
      <c r="AH24" s="28" t="str">
        <f>Congress!A15</f>
        <v>Randy Weber</v>
      </c>
      <c r="AI24" s="28">
        <v>4</v>
      </c>
      <c r="AJ24" s="28" t="str">
        <f>'State Senate'!A5</f>
        <v>Brandon Creighton</v>
      </c>
      <c r="AL24" s="39" t="str">
        <f>Congress!A24</f>
        <v>Ernest Gonzales</v>
      </c>
      <c r="AM24" s="39" t="s">
        <v>33</v>
      </c>
      <c r="AN24" s="42" t="s">
        <v>47</v>
      </c>
      <c r="AO24" s="39" t="str">
        <f>AP24 &amp; ", " &amp;AQ24&amp; ", " &amp;AR24&amp; ", " &amp;AS24&amp; ", " &amp;AT24&amp; ", " &amp;AU24&amp; ", " &amp;AV24&amp; ", " &amp;AW24</f>
        <v>Roland Gutierrez, Judith Zaffirini, Dawn Buckingham, Donna Campbell, Jose Menendez, Charles Perry, Cesar Blanco, Kel Seliger</v>
      </c>
      <c r="AP24" s="40" t="str">
        <f>'State Senate'!A20</f>
        <v>Roland Gutierrez</v>
      </c>
      <c r="AQ24" s="38" t="str">
        <f>'State Senate'!A22</f>
        <v>Judith Zaffirini</v>
      </c>
      <c r="AR24" s="38" t="str">
        <f>'State Senate'!A25</f>
        <v>Dawn Buckingham</v>
      </c>
      <c r="AS24" s="38" t="str">
        <f>'State Senate'!A26</f>
        <v>Donna Campbell</v>
      </c>
      <c r="AT24" s="38" t="str">
        <f>'State Senate'!A27</f>
        <v>Jose Menendez</v>
      </c>
      <c r="AU24" s="38" t="str">
        <f>'State Senate'!A29</f>
        <v>Charles Perry</v>
      </c>
      <c r="AV24" s="38" t="str">
        <f>'State Senate'!A30</f>
        <v>Cesar Blanco</v>
      </c>
      <c r="AW24" s="38" t="str">
        <f>'State Senate'!A32</f>
        <v>Kel Seliger</v>
      </c>
      <c r="AZ24" s="38" t="str">
        <f t="shared" si="0"/>
        <v xml:space="preserve">, </v>
      </c>
    </row>
    <row r="25" spans="1:66" x14ac:dyDescent="0.3">
      <c r="A25" s="39">
        <v>24</v>
      </c>
      <c r="B25" s="39"/>
      <c r="C25" s="37">
        <v>9</v>
      </c>
      <c r="D25" s="39">
        <v>10</v>
      </c>
      <c r="E25" s="39">
        <v>12</v>
      </c>
      <c r="F25" s="39">
        <v>16</v>
      </c>
      <c r="J25" s="37"/>
      <c r="K25" s="37"/>
      <c r="L25" s="39">
        <v>103</v>
      </c>
      <c r="M25" s="37">
        <v>65</v>
      </c>
      <c r="N25" s="37">
        <v>98</v>
      </c>
      <c r="O25" s="37">
        <v>92</v>
      </c>
      <c r="P25" s="37">
        <v>95</v>
      </c>
      <c r="Q25" s="37">
        <v>115</v>
      </c>
      <c r="R25" s="37">
        <v>91</v>
      </c>
      <c r="S25" s="37">
        <v>93</v>
      </c>
      <c r="T25" s="37">
        <v>108</v>
      </c>
      <c r="U25" s="37">
        <v>105</v>
      </c>
      <c r="V25" s="37">
        <v>63</v>
      </c>
      <c r="W25" s="37">
        <v>106</v>
      </c>
      <c r="X25" s="37">
        <v>102</v>
      </c>
      <c r="Y25" s="37">
        <v>114</v>
      </c>
      <c r="Z25" s="37"/>
      <c r="AA25" s="37"/>
      <c r="AB25" s="37"/>
      <c r="AD25" s="28" t="str">
        <f>'State House'!A24</f>
        <v>Mayes Middleton</v>
      </c>
      <c r="AE25" s="28">
        <v>23</v>
      </c>
      <c r="AF25" s="44" t="s">
        <v>47</v>
      </c>
      <c r="AG25" s="28">
        <v>36</v>
      </c>
      <c r="AH25" s="28" t="str">
        <f>Congress!A37</f>
        <v>Brian Babin</v>
      </c>
      <c r="AI25" s="28">
        <v>4</v>
      </c>
      <c r="AJ25" s="28" t="str">
        <f>'State Senate'!A5</f>
        <v>Brandon Creighton</v>
      </c>
      <c r="AL25" s="39" t="str">
        <f>Congress!A25</f>
        <v>Beth Van Duyne</v>
      </c>
      <c r="AM25" s="39" t="s">
        <v>34</v>
      </c>
      <c r="AN25" s="42" t="s">
        <v>47</v>
      </c>
      <c r="AO25" s="39" t="str">
        <f t="shared" si="3"/>
        <v>Kelly Hancock, Beverly Powell, Jane Nelson, Nathan Johnson</v>
      </c>
      <c r="AP25" s="40" t="str">
        <f>'State Senate'!A10</f>
        <v>Kelly Hancock</v>
      </c>
      <c r="AQ25" s="38" t="str">
        <f>'State Senate'!A11</f>
        <v>Beverly Powell</v>
      </c>
      <c r="AR25" s="38" t="str">
        <f>'State Senate'!A13</f>
        <v>Jane Nelson</v>
      </c>
      <c r="AS25" s="38" t="str">
        <f>'State Senate'!A17</f>
        <v>Nathan Johnson</v>
      </c>
      <c r="AZ25" s="38" t="str">
        <f t="shared" si="0"/>
        <v xml:space="preserve">, </v>
      </c>
    </row>
    <row r="26" spans="1:66" x14ac:dyDescent="0.3">
      <c r="A26" s="39">
        <v>25</v>
      </c>
      <c r="B26" s="39"/>
      <c r="C26" s="39">
        <v>10</v>
      </c>
      <c r="D26" s="39">
        <v>14</v>
      </c>
      <c r="E26" s="39">
        <v>22</v>
      </c>
      <c r="F26" s="39">
        <v>24</v>
      </c>
      <c r="G26" s="39">
        <v>30</v>
      </c>
      <c r="J26" s="37"/>
      <c r="K26" s="37"/>
      <c r="L26" s="39">
        <v>54</v>
      </c>
      <c r="M26" s="37">
        <v>58</v>
      </c>
      <c r="N26" s="37">
        <v>46</v>
      </c>
      <c r="O26" s="37">
        <v>96</v>
      </c>
      <c r="P26" s="37">
        <v>47</v>
      </c>
      <c r="Q26" s="37">
        <v>8</v>
      </c>
      <c r="R26" s="37">
        <v>49</v>
      </c>
      <c r="S26" s="37">
        <v>48</v>
      </c>
      <c r="T26" s="37">
        <v>51</v>
      </c>
      <c r="U26" s="37">
        <v>59</v>
      </c>
      <c r="V26" s="37">
        <v>20</v>
      </c>
      <c r="W26" s="37">
        <v>45</v>
      </c>
      <c r="X26" s="37"/>
      <c r="Y26" s="37"/>
      <c r="Z26" s="37"/>
      <c r="AA26" s="37"/>
      <c r="AB26" s="37"/>
      <c r="AD26" s="28" t="str">
        <f>'State House'!A25</f>
        <v>Greg Bonnen</v>
      </c>
      <c r="AE26" s="28">
        <v>24</v>
      </c>
      <c r="AF26" s="44" t="s">
        <v>47</v>
      </c>
      <c r="AG26" s="28">
        <v>14</v>
      </c>
      <c r="AH26" s="28" t="str">
        <f>Congress!A15</f>
        <v>Randy Weber</v>
      </c>
      <c r="AI26" s="28">
        <v>11</v>
      </c>
      <c r="AJ26" s="28" t="str">
        <f>'State Senate'!A12</f>
        <v>Larry Taylor</v>
      </c>
      <c r="AL26" s="39" t="str">
        <f>Congress!A26</f>
        <v>Roger Williams</v>
      </c>
      <c r="AM26" s="39" t="s">
        <v>35</v>
      </c>
      <c r="AN26" s="42" t="s">
        <v>47</v>
      </c>
      <c r="AO26" s="39" t="str">
        <f>AP26 &amp; ", " &amp;AQ26&amp; ", " &amp;AR26&amp; ", " &amp;AS26&amp; ", " &amp;AT26&amp; ", " &amp;AU26</f>
        <v>Beverly Powell, Sarah Eckhardt, Brian Birdwell, Dawn Buckingham, Donna Campbell, Drew Springer</v>
      </c>
      <c r="AP26" s="40" t="str">
        <f>'State Senate'!A11</f>
        <v>Beverly Powell</v>
      </c>
      <c r="AQ26" s="38" t="str">
        <f>'State Senate'!A15</f>
        <v>Sarah Eckhardt</v>
      </c>
      <c r="AR26" s="38" t="str">
        <f>'State Senate'!A23</f>
        <v>Brian Birdwell</v>
      </c>
      <c r="AS26" s="38" t="str">
        <f>'State Senate'!A25</f>
        <v>Dawn Buckingham</v>
      </c>
      <c r="AT26" s="47" t="str">
        <f>'State Senate'!A26</f>
        <v>Donna Campbell</v>
      </c>
      <c r="AU26" s="38" t="str">
        <f>'State Senate'!A31</f>
        <v>Drew Springer</v>
      </c>
      <c r="AZ26" s="38" t="str">
        <f t="shared" si="0"/>
        <v xml:space="preserve">, </v>
      </c>
    </row>
    <row r="27" spans="1:66" x14ac:dyDescent="0.3">
      <c r="A27" s="39">
        <v>26</v>
      </c>
      <c r="B27" s="39"/>
      <c r="C27" s="37">
        <v>9</v>
      </c>
      <c r="D27" s="39">
        <v>12</v>
      </c>
      <c r="E27" s="39">
        <v>16</v>
      </c>
      <c r="F27" s="39">
        <v>30</v>
      </c>
      <c r="J27" s="37"/>
      <c r="K27" s="37"/>
      <c r="L27" s="39">
        <v>65</v>
      </c>
      <c r="M27" s="37">
        <v>98</v>
      </c>
      <c r="N27" s="37">
        <v>115</v>
      </c>
      <c r="O27" s="37">
        <v>91</v>
      </c>
      <c r="P27" s="37">
        <v>93</v>
      </c>
      <c r="Q27" s="37">
        <v>63</v>
      </c>
      <c r="R27" s="37">
        <v>106</v>
      </c>
      <c r="S27" s="37">
        <v>64</v>
      </c>
      <c r="T27" s="37"/>
      <c r="U27" s="37"/>
      <c r="V27" s="37"/>
      <c r="W27" s="37"/>
      <c r="X27" s="37"/>
      <c r="Y27" s="37"/>
      <c r="Z27" s="37"/>
      <c r="AA27" s="37"/>
      <c r="AB27" s="37"/>
      <c r="AD27" s="28" t="str">
        <f>'State House'!A26</f>
        <v>Cody Vasut</v>
      </c>
      <c r="AE27" s="28">
        <v>25</v>
      </c>
      <c r="AF27" s="44" t="s">
        <v>47</v>
      </c>
      <c r="AG27" s="28">
        <v>14</v>
      </c>
      <c r="AH27" s="28" t="str">
        <f>Congress!A15</f>
        <v>Randy Weber</v>
      </c>
      <c r="AI27" s="28">
        <v>11</v>
      </c>
      <c r="AJ27" s="28" t="str">
        <f>'State Senate'!A12</f>
        <v>Larry Taylor</v>
      </c>
      <c r="AL27" s="39" t="str">
        <f>Congress!A27</f>
        <v>Michael Burgess</v>
      </c>
      <c r="AM27" s="39" t="s">
        <v>36</v>
      </c>
      <c r="AN27" s="42" t="s">
        <v>47</v>
      </c>
      <c r="AO27" s="39" t="str">
        <f>AP27 &amp; ", " &amp;AQ27&amp; ", " &amp;AR27&amp; ", " &amp;AS27</f>
        <v>Kelly Hancock, Jane Nelson, Nathan Johnson, Drew Springer</v>
      </c>
      <c r="AP27" s="40" t="str">
        <f>'State Senate'!A10</f>
        <v>Kelly Hancock</v>
      </c>
      <c r="AQ27" s="38" t="str">
        <f>'State Senate'!A13</f>
        <v>Jane Nelson</v>
      </c>
      <c r="AR27" s="38" t="str">
        <f>'State Senate'!A17</f>
        <v>Nathan Johnson</v>
      </c>
      <c r="AS27" s="38" t="str">
        <f>'State Senate'!A31</f>
        <v>Drew Springer</v>
      </c>
      <c r="AZ27" s="38" t="str">
        <f t="shared" si="0"/>
        <v xml:space="preserve">, </v>
      </c>
    </row>
    <row r="28" spans="1:66" x14ac:dyDescent="0.3">
      <c r="A28" s="39">
        <v>27</v>
      </c>
      <c r="B28" s="39"/>
      <c r="C28" s="39">
        <v>14</v>
      </c>
      <c r="D28" s="39">
        <v>18</v>
      </c>
      <c r="E28" s="39">
        <v>20</v>
      </c>
      <c r="J28" s="37"/>
      <c r="K28" s="37"/>
      <c r="L28" s="39">
        <v>17</v>
      </c>
      <c r="M28" s="37">
        <v>34</v>
      </c>
      <c r="N28" s="37">
        <v>32</v>
      </c>
      <c r="O28" s="37">
        <v>13</v>
      </c>
      <c r="P28" s="37">
        <v>43</v>
      </c>
      <c r="Q28" s="37">
        <v>30</v>
      </c>
      <c r="R28" s="37">
        <v>85</v>
      </c>
      <c r="S28" s="37">
        <v>25</v>
      </c>
      <c r="T28" s="37"/>
      <c r="U28" s="37"/>
      <c r="V28" s="37"/>
      <c r="W28" s="37"/>
      <c r="X28" s="37"/>
      <c r="Y28" s="37"/>
      <c r="Z28" s="37"/>
      <c r="AA28" s="37"/>
      <c r="AB28" s="37"/>
      <c r="AD28" s="28" t="str">
        <f>'State House'!A27</f>
        <v>Jacey Jetton</v>
      </c>
      <c r="AE28" s="28">
        <v>26</v>
      </c>
      <c r="AF28" s="44" t="s">
        <v>47</v>
      </c>
      <c r="AG28" s="28">
        <v>22</v>
      </c>
      <c r="AH28" s="28" t="str">
        <f>Congress!A23</f>
        <v>Troy Nehls</v>
      </c>
      <c r="AI28" s="28">
        <v>17</v>
      </c>
      <c r="AJ28" s="28" t="str">
        <f>'State Senate'!A18</f>
        <v>Joan Huffman</v>
      </c>
      <c r="AL28" s="39" t="str">
        <f>Congress!A28</f>
        <v>Michael Cloud</v>
      </c>
      <c r="AM28" s="39" t="s">
        <v>37</v>
      </c>
      <c r="AN28" s="42" t="s">
        <v>47</v>
      </c>
      <c r="AO28" s="39" t="str">
        <f>AP28 &amp; ", " &amp;AQ28&amp; ", " &amp;AR28&amp; ", " &amp;AS28&amp; ", " &amp;AT28</f>
        <v>Sarah Eckhardt, Sarah Eckhardt, Lois Kolkhorst, Juan Hinojosa, Judith Zaffirini</v>
      </c>
      <c r="AP28" s="40" t="str">
        <f>'State Senate'!A15</f>
        <v>Sarah Eckhardt</v>
      </c>
      <c r="AQ28" s="38" t="str">
        <f>'State Senate'!A15</f>
        <v>Sarah Eckhardt</v>
      </c>
      <c r="AR28" s="38" t="str">
        <f>'State Senate'!A19</f>
        <v>Lois Kolkhorst</v>
      </c>
      <c r="AS28" s="38" t="str">
        <f>'State Senate'!A21</f>
        <v>Juan Hinojosa</v>
      </c>
      <c r="AT28" s="38" t="str">
        <f>'State Senate'!A22</f>
        <v>Judith Zaffirini</v>
      </c>
      <c r="AZ28" s="38" t="str">
        <f t="shared" si="0"/>
        <v xml:space="preserve">, </v>
      </c>
    </row>
    <row r="29" spans="1:66" x14ac:dyDescent="0.3">
      <c r="A29" s="39">
        <v>28</v>
      </c>
      <c r="B29" s="39"/>
      <c r="C29" s="39">
        <v>19</v>
      </c>
      <c r="D29" s="39">
        <v>20</v>
      </c>
      <c r="E29" s="39">
        <v>21</v>
      </c>
      <c r="F29" s="39">
        <v>25</v>
      </c>
      <c r="G29" s="39">
        <v>26</v>
      </c>
      <c r="J29" s="37"/>
      <c r="K29" s="37"/>
      <c r="L29" s="39">
        <v>119</v>
      </c>
      <c r="M29" s="37">
        <v>120</v>
      </c>
      <c r="N29" s="37">
        <v>41</v>
      </c>
      <c r="O29" s="37">
        <v>31</v>
      </c>
      <c r="P29" s="37">
        <v>80</v>
      </c>
      <c r="Q29" s="37">
        <v>44</v>
      </c>
      <c r="R29" s="37">
        <v>35</v>
      </c>
      <c r="S29" s="37">
        <v>36</v>
      </c>
      <c r="T29" s="37">
        <v>118</v>
      </c>
      <c r="U29" s="37">
        <v>42</v>
      </c>
      <c r="V29" s="37"/>
      <c r="W29" s="37"/>
      <c r="X29" s="37"/>
      <c r="Y29" s="37"/>
      <c r="Z29" s="37"/>
      <c r="AA29" s="37"/>
      <c r="AB29" s="37"/>
      <c r="AD29" s="28" t="str">
        <f>'State House'!A28</f>
        <v>Ron Reynolds</v>
      </c>
      <c r="AE29" s="28">
        <v>27</v>
      </c>
      <c r="AF29" s="48" t="s">
        <v>48</v>
      </c>
      <c r="AG29" s="28">
        <v>9</v>
      </c>
      <c r="AH29" s="28" t="str">
        <f>Congress!A10</f>
        <v>Al Green</v>
      </c>
      <c r="AI29" s="28">
        <v>13</v>
      </c>
      <c r="AJ29" s="28" t="str">
        <f>'State Senate'!A14</f>
        <v>Borris Miles</v>
      </c>
      <c r="AL29" s="39" t="str">
        <f>Congress!A29</f>
        <v>Henry Cuellar</v>
      </c>
      <c r="AM29" s="39" t="s">
        <v>38</v>
      </c>
      <c r="AN29" s="46" t="s">
        <v>48</v>
      </c>
      <c r="AO29" s="39" t="str">
        <f t="shared" si="3"/>
        <v>Roland Gutierrez, Juan Hinojosa, Judith Zaffirini, Donna Campbell</v>
      </c>
      <c r="AP29" s="40" t="str">
        <f>'State Senate'!A20</f>
        <v>Roland Gutierrez</v>
      </c>
      <c r="AQ29" s="38" t="str">
        <f>'State Senate'!A21</f>
        <v>Juan Hinojosa</v>
      </c>
      <c r="AR29" s="38" t="str">
        <f>'State Senate'!A22</f>
        <v>Judith Zaffirini</v>
      </c>
      <c r="AS29" s="38" t="str">
        <f>'State Senate'!A26</f>
        <v>Donna Campbell</v>
      </c>
      <c r="AT29" s="38" t="str">
        <f>'State Senate'!A27</f>
        <v>Jose Menendez</v>
      </c>
      <c r="AZ29" s="38" t="str">
        <f t="shared" si="0"/>
        <v xml:space="preserve">, </v>
      </c>
    </row>
    <row r="30" spans="1:66" x14ac:dyDescent="0.3">
      <c r="A30" s="39">
        <v>29</v>
      </c>
      <c r="B30" s="39"/>
      <c r="C30" s="37">
        <v>6</v>
      </c>
      <c r="D30" s="39">
        <v>15</v>
      </c>
      <c r="J30" s="37"/>
      <c r="K30" s="37"/>
      <c r="L30" s="39">
        <v>131</v>
      </c>
      <c r="M30" s="37">
        <v>147</v>
      </c>
      <c r="N30" s="37">
        <v>142</v>
      </c>
      <c r="O30" s="37">
        <v>143</v>
      </c>
      <c r="P30" s="37">
        <v>145</v>
      </c>
      <c r="Q30" s="37">
        <v>148</v>
      </c>
      <c r="R30" s="37">
        <v>144</v>
      </c>
      <c r="S30" s="37">
        <v>141</v>
      </c>
      <c r="T30" s="37">
        <v>140</v>
      </c>
      <c r="U30" s="37"/>
      <c r="V30" s="37"/>
      <c r="W30" s="37"/>
      <c r="X30" s="37"/>
      <c r="Y30" s="37"/>
      <c r="Z30" s="37"/>
      <c r="AA30" s="37"/>
      <c r="AB30" s="37"/>
      <c r="AD30" s="28" t="str">
        <f>'State House'!A29</f>
        <v>Gary Gates</v>
      </c>
      <c r="AE30" s="28">
        <v>28</v>
      </c>
      <c r="AF30" s="44" t="s">
        <v>47</v>
      </c>
      <c r="AG30" s="28">
        <v>9</v>
      </c>
      <c r="AH30" s="28" t="str">
        <f>Congress!A10</f>
        <v>Al Green</v>
      </c>
      <c r="AI30" s="28">
        <v>18</v>
      </c>
      <c r="AJ30" s="28" t="str">
        <f>'State Senate'!A19</f>
        <v>Lois Kolkhorst</v>
      </c>
      <c r="AL30" s="39" t="str">
        <f>Congress!A30</f>
        <v>Sylvia Garcia</v>
      </c>
      <c r="AM30" s="39" t="s">
        <v>39</v>
      </c>
      <c r="AN30" s="46" t="s">
        <v>48</v>
      </c>
      <c r="AO30" s="39" t="str">
        <f>AP30 &amp; ", " &amp;AQ30</f>
        <v>Carol Alvarado, John Whitmire</v>
      </c>
      <c r="AP30" s="40" t="str">
        <f>'State Senate'!A7</f>
        <v>Carol Alvarado</v>
      </c>
      <c r="AQ30" s="38" t="str">
        <f>'State Senate'!A16</f>
        <v>John Whitmire</v>
      </c>
      <c r="AZ30" s="38" t="str">
        <f t="shared" si="0"/>
        <v xml:space="preserve">, </v>
      </c>
    </row>
    <row r="31" spans="1:66" x14ac:dyDescent="0.3">
      <c r="A31" s="39">
        <v>30</v>
      </c>
      <c r="B31" s="39"/>
      <c r="C31" s="37">
        <v>2</v>
      </c>
      <c r="D31" s="37">
        <v>9</v>
      </c>
      <c r="E31" s="39">
        <v>16</v>
      </c>
      <c r="F31" s="39">
        <v>23</v>
      </c>
      <c r="J31" s="37"/>
      <c r="K31" s="37"/>
      <c r="L31" s="39">
        <v>103</v>
      </c>
      <c r="M31" s="37">
        <v>113</v>
      </c>
      <c r="N31" s="37">
        <v>100</v>
      </c>
      <c r="O31" s="37">
        <v>111</v>
      </c>
      <c r="P31" s="37">
        <v>104</v>
      </c>
      <c r="Q31" s="37">
        <v>108</v>
      </c>
      <c r="R31" s="37">
        <v>105</v>
      </c>
      <c r="S31" s="37">
        <v>107</v>
      </c>
      <c r="T31" s="37">
        <v>110</v>
      </c>
      <c r="U31" s="37">
        <v>109</v>
      </c>
      <c r="V31" s="37"/>
      <c r="W31" s="37"/>
      <c r="X31" s="37"/>
      <c r="Y31" s="37"/>
      <c r="Z31" s="37"/>
      <c r="AA31" s="37"/>
      <c r="AB31" s="37"/>
      <c r="AD31" s="28" t="str">
        <f>'State House'!A30</f>
        <v>Ed Thompson</v>
      </c>
      <c r="AE31" s="28">
        <v>29</v>
      </c>
      <c r="AF31" s="44" t="s">
        <v>47</v>
      </c>
      <c r="AG31" s="28">
        <v>22</v>
      </c>
      <c r="AH31" s="28" t="str">
        <f>Congress!A23</f>
        <v>Troy Nehls</v>
      </c>
      <c r="AI31" s="28">
        <v>11</v>
      </c>
      <c r="AJ31" s="28" t="str">
        <f>'State Senate'!A12</f>
        <v>Larry Taylor</v>
      </c>
      <c r="AL31" s="39" t="str">
        <f>Congress!A31</f>
        <v>Eddie Johnson</v>
      </c>
      <c r="AM31" s="39" t="s">
        <v>40</v>
      </c>
      <c r="AN31" s="46" t="s">
        <v>48</v>
      </c>
      <c r="AO31" s="39" t="str">
        <f t="shared" si="3"/>
        <v>Bob Hall, Kelly Hancock, Nathan Johnson, Royce West</v>
      </c>
      <c r="AP31" s="40" t="str">
        <f>'State Senate'!A3</f>
        <v>Bob Hall</v>
      </c>
      <c r="AQ31" s="38" t="str">
        <f>'State Senate'!A10</f>
        <v>Kelly Hancock</v>
      </c>
      <c r="AR31" s="38" t="str">
        <f>'State Senate'!A17</f>
        <v>Nathan Johnson</v>
      </c>
      <c r="AS31" s="38" t="str">
        <f>'State Senate'!A24</f>
        <v>Royce West</v>
      </c>
      <c r="AZ31" s="38" t="str">
        <f t="shared" si="0"/>
        <v xml:space="preserve">, </v>
      </c>
    </row>
    <row r="32" spans="1:66" x14ac:dyDescent="0.3">
      <c r="A32" s="39">
        <v>31</v>
      </c>
      <c r="B32" s="39"/>
      <c r="C32" s="37">
        <v>5</v>
      </c>
      <c r="D32" s="39">
        <v>23</v>
      </c>
      <c r="E32" s="39">
        <v>24</v>
      </c>
      <c r="J32" s="37"/>
      <c r="K32" s="37"/>
      <c r="L32" s="39">
        <v>54</v>
      </c>
      <c r="M32" s="37">
        <v>136</v>
      </c>
      <c r="N32" s="37">
        <v>55</v>
      </c>
      <c r="O32" s="37">
        <v>52</v>
      </c>
      <c r="P32" s="37">
        <v>20</v>
      </c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D32" s="28" t="str">
        <f>'State House'!A31</f>
        <v>Geanie Morrison</v>
      </c>
      <c r="AE32" s="28">
        <v>30</v>
      </c>
      <c r="AF32" s="44" t="s">
        <v>47</v>
      </c>
      <c r="AG32" s="28">
        <v>27</v>
      </c>
      <c r="AH32" s="28" t="str">
        <f>Congress!A28</f>
        <v>Michael Cloud</v>
      </c>
      <c r="AI32" s="28">
        <v>18</v>
      </c>
      <c r="AJ32" s="28" t="str">
        <f>'State Senate'!A19</f>
        <v>Lois Kolkhorst</v>
      </c>
      <c r="AL32" s="39" t="str">
        <f>Congress!A32</f>
        <v>John Carter</v>
      </c>
      <c r="AM32" s="39" t="s">
        <v>41</v>
      </c>
      <c r="AN32" s="42" t="s">
        <v>47</v>
      </c>
      <c r="AO32" s="39" t="str">
        <f>AP32 &amp; ", " &amp;AQ32</f>
        <v>Charles Schwertner, Dawn Buckingham</v>
      </c>
      <c r="AP32" s="40" t="str">
        <f>'State Senate'!A6</f>
        <v>Charles Schwertner</v>
      </c>
      <c r="AQ32" s="38" t="str">
        <f>'State Senate'!A25</f>
        <v>Dawn Buckingham</v>
      </c>
      <c r="AZ32" s="38" t="str">
        <f t="shared" si="0"/>
        <v xml:space="preserve">, </v>
      </c>
    </row>
    <row r="33" spans="1:52" x14ac:dyDescent="0.3">
      <c r="A33" s="39">
        <v>32</v>
      </c>
      <c r="B33" s="39"/>
      <c r="C33" s="37">
        <v>2</v>
      </c>
      <c r="D33" s="37">
        <v>8</v>
      </c>
      <c r="E33" s="39">
        <v>16</v>
      </c>
      <c r="F33" s="39">
        <v>23</v>
      </c>
      <c r="G33" s="39">
        <v>30</v>
      </c>
      <c r="J33" s="37"/>
      <c r="K33" s="37"/>
      <c r="L33" s="39">
        <v>103</v>
      </c>
      <c r="M33" s="37">
        <v>113</v>
      </c>
      <c r="N33" s="37">
        <v>112</v>
      </c>
      <c r="O33" s="37">
        <v>100</v>
      </c>
      <c r="P33" s="37">
        <v>108</v>
      </c>
      <c r="Q33" s="37">
        <v>107</v>
      </c>
      <c r="R33" s="37">
        <v>89</v>
      </c>
      <c r="S33" s="37">
        <v>102</v>
      </c>
      <c r="T33" s="37">
        <v>114</v>
      </c>
      <c r="U33" s="37"/>
      <c r="V33" s="37"/>
      <c r="W33" s="37"/>
      <c r="X33" s="37"/>
      <c r="Y33" s="37"/>
      <c r="Z33" s="37"/>
      <c r="AA33" s="37"/>
      <c r="AB33" s="37"/>
      <c r="AD33" s="28" t="str">
        <f>'State House'!A32</f>
        <v>Ryan Guillen</v>
      </c>
      <c r="AE33" s="28">
        <v>31</v>
      </c>
      <c r="AF33" s="48" t="s">
        <v>48</v>
      </c>
      <c r="AG33" s="28">
        <v>28</v>
      </c>
      <c r="AH33" s="28" t="str">
        <f>Congress!A29</f>
        <v>Henry Cuellar</v>
      </c>
      <c r="AI33" s="28">
        <v>21</v>
      </c>
      <c r="AJ33" s="28" t="str">
        <f>'State Senate'!A22</f>
        <v>Judith Zaffirini</v>
      </c>
      <c r="AL33" s="39" t="str">
        <f>Congress!A33</f>
        <v>Colin Allred</v>
      </c>
      <c r="AM33" s="39" t="s">
        <v>42</v>
      </c>
      <c r="AN33" s="46" t="s">
        <v>48</v>
      </c>
      <c r="AO33" s="39" t="str">
        <f t="shared" si="3"/>
        <v>Angela Paxton, Nathan Johnson, Royce West, Drew Springer</v>
      </c>
      <c r="AP33" s="40" t="str">
        <f>'State Senate'!A9</f>
        <v>Angela Paxton</v>
      </c>
      <c r="AQ33" s="38" t="str">
        <f>'State Senate'!A17</f>
        <v>Nathan Johnson</v>
      </c>
      <c r="AR33" s="38" t="str">
        <f>'State Senate'!A24</f>
        <v>Royce West</v>
      </c>
      <c r="AS33" s="38" t="str">
        <f>'State Senate'!A31</f>
        <v>Drew Springer</v>
      </c>
      <c r="AZ33" s="38" t="str">
        <f t="shared" si="0"/>
        <v xml:space="preserve">, </v>
      </c>
    </row>
    <row r="34" spans="1:52" x14ac:dyDescent="0.3">
      <c r="A34" s="39">
        <v>33</v>
      </c>
      <c r="B34" s="39"/>
      <c r="C34" s="37">
        <v>9</v>
      </c>
      <c r="D34" s="39">
        <v>10</v>
      </c>
      <c r="E34" s="39">
        <v>16</v>
      </c>
      <c r="J34" s="37"/>
      <c r="K34" s="37"/>
      <c r="L34" s="39">
        <v>103</v>
      </c>
      <c r="M34" s="37">
        <v>92</v>
      </c>
      <c r="N34" s="37">
        <v>95</v>
      </c>
      <c r="O34" s="37">
        <v>100</v>
      </c>
      <c r="P34" s="37">
        <v>111</v>
      </c>
      <c r="Q34" s="37">
        <v>99</v>
      </c>
      <c r="R34" s="37">
        <v>97</v>
      </c>
      <c r="S34" s="37">
        <v>104</v>
      </c>
      <c r="T34" s="37">
        <v>91</v>
      </c>
      <c r="U34" s="37">
        <v>93</v>
      </c>
      <c r="V34" s="37">
        <v>105</v>
      </c>
      <c r="W34" s="37">
        <v>90</v>
      </c>
      <c r="X34" s="37">
        <v>110</v>
      </c>
      <c r="Y34" s="37">
        <v>94</v>
      </c>
      <c r="Z34" s="37">
        <v>101</v>
      </c>
      <c r="AA34" s="37"/>
      <c r="AB34" s="37"/>
      <c r="AD34" s="28" t="str">
        <f>'State House'!A33</f>
        <v>Todd Ames Hunter</v>
      </c>
      <c r="AE34" s="28">
        <v>32</v>
      </c>
      <c r="AF34" s="44" t="s">
        <v>47</v>
      </c>
      <c r="AG34" s="28">
        <v>27</v>
      </c>
      <c r="AH34" s="28" t="str">
        <f>Congress!A28</f>
        <v>Michael Cloud</v>
      </c>
      <c r="AI34" s="28">
        <v>20</v>
      </c>
      <c r="AJ34" s="28" t="str">
        <f>'State Senate'!A21</f>
        <v>Juan Hinojosa</v>
      </c>
      <c r="AL34" s="39" t="str">
        <f>Congress!A34</f>
        <v>Marc Veasey</v>
      </c>
      <c r="AM34" s="39" t="s">
        <v>43</v>
      </c>
      <c r="AN34" s="46" t="s">
        <v>48</v>
      </c>
      <c r="AO34" s="39" t="str">
        <f t="shared" si="3"/>
        <v>Kelly Hancock, Beverly Powell, Nathan Johnson, Royce West</v>
      </c>
      <c r="AP34" s="40" t="str">
        <f>'State Senate'!A10</f>
        <v>Kelly Hancock</v>
      </c>
      <c r="AQ34" s="38" t="str">
        <f>'State Senate'!A11</f>
        <v>Beverly Powell</v>
      </c>
      <c r="AR34" s="38" t="str">
        <f>'State Senate'!A17</f>
        <v>Nathan Johnson</v>
      </c>
      <c r="AS34" s="38" t="str">
        <f>'State Senate'!A24</f>
        <v>Royce West</v>
      </c>
      <c r="AZ34" s="38" t="str">
        <f t="shared" si="0"/>
        <v xml:space="preserve">, </v>
      </c>
    </row>
    <row r="35" spans="1:52" x14ac:dyDescent="0.3">
      <c r="A35" s="39">
        <v>34</v>
      </c>
      <c r="B35" s="39"/>
      <c r="C35" s="39">
        <v>18</v>
      </c>
      <c r="D35" s="39">
        <v>20</v>
      </c>
      <c r="E35" s="39">
        <v>27</v>
      </c>
      <c r="J35" s="37"/>
      <c r="K35" s="37"/>
      <c r="L35" s="39">
        <v>17</v>
      </c>
      <c r="M35" s="37">
        <v>37</v>
      </c>
      <c r="N35" s="37">
        <v>31</v>
      </c>
      <c r="O35" s="37">
        <v>35</v>
      </c>
      <c r="P35" s="37">
        <v>43</v>
      </c>
      <c r="Q35" s="37">
        <v>38</v>
      </c>
      <c r="R35" s="37">
        <v>39</v>
      </c>
      <c r="S35" s="37">
        <v>30</v>
      </c>
      <c r="T35" s="37">
        <v>36</v>
      </c>
      <c r="U35" s="37"/>
      <c r="V35" s="37"/>
      <c r="W35" s="37"/>
      <c r="X35" s="37"/>
      <c r="Y35" s="37"/>
      <c r="Z35" s="37"/>
      <c r="AA35" s="37"/>
      <c r="AB35" s="37"/>
      <c r="AD35" s="28" t="str">
        <f>'State House'!A34</f>
        <v>Justin Holland</v>
      </c>
      <c r="AE35" s="28">
        <v>33</v>
      </c>
      <c r="AF35" s="44" t="s">
        <v>47</v>
      </c>
      <c r="AG35" s="28">
        <v>4</v>
      </c>
      <c r="AH35" s="28" t="str">
        <f>Congress!A5</f>
        <v>Pat Fallon</v>
      </c>
      <c r="AI35" s="28">
        <v>2</v>
      </c>
      <c r="AJ35" s="28" t="str">
        <f>'State Senate'!A3</f>
        <v>Bob Hall</v>
      </c>
      <c r="AL35" s="39" t="str">
        <f>Congress!A35</f>
        <v>Filemon Vela</v>
      </c>
      <c r="AM35" s="39" t="s">
        <v>44</v>
      </c>
      <c r="AN35" s="46" t="s">
        <v>48</v>
      </c>
      <c r="AO35" s="39" t="str">
        <f t="shared" si="3"/>
        <v>Lois Kolkhorst, Juan Hinojosa, Judith Zaffirini, Eddie Lucio Jr</v>
      </c>
      <c r="AP35" s="40" t="str">
        <f>'State Senate'!A19</f>
        <v>Lois Kolkhorst</v>
      </c>
      <c r="AQ35" s="38" t="str">
        <f>'State Senate'!A21</f>
        <v>Juan Hinojosa</v>
      </c>
      <c r="AR35" s="38" t="str">
        <f>'State Senate'!A22</f>
        <v>Judith Zaffirini</v>
      </c>
      <c r="AS35" s="38" t="str">
        <f>'State Senate'!A28</f>
        <v>Eddie Lucio Jr</v>
      </c>
      <c r="AZ35" s="38" t="str">
        <f t="shared" si="0"/>
        <v xml:space="preserve">, </v>
      </c>
    </row>
    <row r="36" spans="1:52" x14ac:dyDescent="0.3">
      <c r="A36" s="39">
        <v>35</v>
      </c>
      <c r="B36" s="39"/>
      <c r="C36" s="39">
        <v>14</v>
      </c>
      <c r="D36" s="39">
        <v>19</v>
      </c>
      <c r="E36" s="39">
        <v>21</v>
      </c>
      <c r="F36" s="39">
        <v>25</v>
      </c>
      <c r="G36" s="39">
        <v>26</v>
      </c>
      <c r="J36" s="37"/>
      <c r="K36" s="37"/>
      <c r="L36" s="39">
        <v>121</v>
      </c>
      <c r="M36" s="37">
        <v>123</v>
      </c>
      <c r="N36" s="37">
        <v>73</v>
      </c>
      <c r="O36" s="37">
        <v>119</v>
      </c>
      <c r="P36" s="37">
        <v>46</v>
      </c>
      <c r="Q36" s="37">
        <v>17</v>
      </c>
      <c r="R36" s="37">
        <v>120</v>
      </c>
      <c r="S36" s="37">
        <v>47</v>
      </c>
      <c r="T36" s="37">
        <v>49</v>
      </c>
      <c r="U36" s="37">
        <v>48</v>
      </c>
      <c r="V36" s="37">
        <v>50</v>
      </c>
      <c r="W36" s="37">
        <v>44</v>
      </c>
      <c r="X36" s="37">
        <v>125</v>
      </c>
      <c r="Y36" s="37">
        <v>116</v>
      </c>
      <c r="Z36" s="37">
        <v>118</v>
      </c>
      <c r="AA36" s="37">
        <v>51</v>
      </c>
      <c r="AB36" s="37">
        <v>45</v>
      </c>
      <c r="AD36" s="28" t="str">
        <f>'State House'!A35</f>
        <v>Abel Herrero</v>
      </c>
      <c r="AE36" s="28">
        <v>34</v>
      </c>
      <c r="AF36" s="48" t="s">
        <v>48</v>
      </c>
      <c r="AG36" s="28">
        <v>27</v>
      </c>
      <c r="AH36" s="28" t="str">
        <f>Congress!A28</f>
        <v>Michael Cloud</v>
      </c>
      <c r="AI36" s="28">
        <v>20</v>
      </c>
      <c r="AJ36" s="28" t="str">
        <f>'State Senate'!A21</f>
        <v>Juan Hinojosa</v>
      </c>
      <c r="AL36" s="39" t="str">
        <f>Congress!A36</f>
        <v>Lloyd Doggett</v>
      </c>
      <c r="AM36" s="39" t="s">
        <v>45</v>
      </c>
      <c r="AN36" s="46" t="s">
        <v>48</v>
      </c>
      <c r="AO36" s="39" t="str">
        <f>AP36 &amp; ", " &amp;AQ36&amp; ", " &amp;AR36&amp; ", " &amp;AS36&amp; ", " &amp;AT36</f>
        <v>Sarah Eckhardt, Roland Gutierrez, Judith Zaffirini, Donna Campbell, Jose Menendez</v>
      </c>
      <c r="AP36" s="40" t="str">
        <f>'State Senate'!A15</f>
        <v>Sarah Eckhardt</v>
      </c>
      <c r="AQ36" s="38" t="str">
        <f>'State Senate'!A20</f>
        <v>Roland Gutierrez</v>
      </c>
      <c r="AR36" s="38" t="str">
        <f>'State Senate'!A22</f>
        <v>Judith Zaffirini</v>
      </c>
      <c r="AS36" s="38" t="str">
        <f>'State Senate'!A26</f>
        <v>Donna Campbell</v>
      </c>
      <c r="AT36" s="38" t="str">
        <f>'State Senate'!A27</f>
        <v>Jose Menendez</v>
      </c>
      <c r="AZ36" s="38" t="str">
        <f t="shared" si="0"/>
        <v xml:space="preserve">, </v>
      </c>
    </row>
    <row r="37" spans="1:52" x14ac:dyDescent="0.3">
      <c r="A37" s="39">
        <v>36</v>
      </c>
      <c r="B37" s="39"/>
      <c r="C37" s="37">
        <v>3</v>
      </c>
      <c r="D37" s="37">
        <v>4</v>
      </c>
      <c r="E37" s="37">
        <v>6</v>
      </c>
      <c r="F37" s="39">
        <v>11</v>
      </c>
      <c r="G37" s="39">
        <v>15</v>
      </c>
      <c r="J37" s="37"/>
      <c r="K37" s="37"/>
      <c r="L37" s="37">
        <v>18</v>
      </c>
      <c r="M37" s="37">
        <v>128</v>
      </c>
      <c r="N37" s="37">
        <v>142</v>
      </c>
      <c r="O37" s="37">
        <v>143</v>
      </c>
      <c r="P37" s="37">
        <v>23</v>
      </c>
      <c r="Q37" s="37">
        <v>145</v>
      </c>
      <c r="R37" s="37">
        <v>129</v>
      </c>
      <c r="S37" s="37">
        <v>144</v>
      </c>
      <c r="T37" s="37">
        <v>21</v>
      </c>
      <c r="U37" s="37">
        <v>19</v>
      </c>
      <c r="V37" s="37"/>
      <c r="W37" s="37"/>
      <c r="X37" s="37"/>
      <c r="Y37" s="37"/>
      <c r="Z37" s="37"/>
      <c r="AA37" s="37"/>
      <c r="AB37" s="37"/>
      <c r="AD37" s="28" t="str">
        <f>'State House'!A36</f>
        <v>Oscar Longoria</v>
      </c>
      <c r="AE37" s="28">
        <v>35</v>
      </c>
      <c r="AF37" s="48" t="s">
        <v>48</v>
      </c>
      <c r="AG37" s="28">
        <v>28</v>
      </c>
      <c r="AH37" s="28" t="str">
        <f>Congress!A29</f>
        <v>Henry Cuellar</v>
      </c>
      <c r="AI37" s="28">
        <v>20</v>
      </c>
      <c r="AJ37" s="28" t="str">
        <f>'State Senate'!A21</f>
        <v>Juan Hinojosa</v>
      </c>
      <c r="AL37" s="39" t="str">
        <f>Congress!A37</f>
        <v>Brian Babin</v>
      </c>
      <c r="AM37" s="39" t="s">
        <v>46</v>
      </c>
      <c r="AN37" s="42" t="s">
        <v>47</v>
      </c>
      <c r="AO37" s="39" t="str">
        <f>AP37 &amp; ", " &amp;AQ37&amp; ", " &amp;AR37&amp; ", " &amp;AS37&amp; ", " &amp;AT37&amp; ", " &amp;AU37</f>
        <v>Bob Hall, Robert Nichols, Brandon Creighton, Carol Alvarado, Larry Taylor, John Whitmire</v>
      </c>
      <c r="AP37" s="40" t="str">
        <f>'State Senate'!A3</f>
        <v>Bob Hall</v>
      </c>
      <c r="AQ37" s="38" t="str">
        <f>'State Senate'!A4</f>
        <v>Robert Nichols</v>
      </c>
      <c r="AR37" s="38" t="str">
        <f>'State Senate'!A5</f>
        <v>Brandon Creighton</v>
      </c>
      <c r="AS37" s="38" t="str">
        <f>'State Senate'!A7</f>
        <v>Carol Alvarado</v>
      </c>
      <c r="AT37" s="38" t="str">
        <f>'State Senate'!A12</f>
        <v>Larry Taylor</v>
      </c>
      <c r="AU37" s="38" t="str">
        <f>'State Senate'!A16</f>
        <v>John Whitmire</v>
      </c>
      <c r="AZ37" s="38" t="str">
        <f t="shared" si="0"/>
        <v xml:space="preserve">, </v>
      </c>
    </row>
    <row r="38" spans="1:52" x14ac:dyDescent="0.3">
      <c r="C38" s="49"/>
      <c r="D38" s="49"/>
      <c r="E38" s="49"/>
      <c r="F38" s="49"/>
      <c r="G38" s="49"/>
      <c r="H38" s="49"/>
      <c r="I38" s="49"/>
      <c r="J38" s="50"/>
      <c r="AD38" s="28" t="str">
        <f>'State House'!A37</f>
        <v>Sergio Muñoz</v>
      </c>
      <c r="AE38" s="28">
        <v>36</v>
      </c>
      <c r="AF38" s="48" t="s">
        <v>48</v>
      </c>
      <c r="AG38" s="28">
        <v>28</v>
      </c>
      <c r="AH38" s="28" t="str">
        <f>Congress!A29</f>
        <v>Henry Cuellar</v>
      </c>
      <c r="AI38" s="28">
        <v>20</v>
      </c>
      <c r="AJ38" s="28" t="str">
        <f>'State Senate'!A21</f>
        <v>Juan Hinojosa</v>
      </c>
      <c r="AZ38" s="38" t="str">
        <f t="shared" si="0"/>
        <v xml:space="preserve">, </v>
      </c>
    </row>
    <row r="39" spans="1:52" x14ac:dyDescent="0.3">
      <c r="AD39" s="28" t="str">
        <f>'State House'!A38</f>
        <v>Alex Dominguez</v>
      </c>
      <c r="AE39" s="28">
        <v>37</v>
      </c>
      <c r="AF39" s="48" t="s">
        <v>48</v>
      </c>
      <c r="AG39" s="28">
        <v>34</v>
      </c>
      <c r="AH39" s="28" t="str">
        <f>Congress!A35</f>
        <v>Filemon Vela</v>
      </c>
      <c r="AI39" s="28">
        <v>27</v>
      </c>
      <c r="AJ39" s="28" t="str">
        <f>'State Senate'!A28</f>
        <v>Eddie Lucio Jr</v>
      </c>
      <c r="AL39" s="36" t="s">
        <v>0</v>
      </c>
      <c r="AM39" s="36" t="s">
        <v>1</v>
      </c>
      <c r="AN39" s="36" t="s">
        <v>2</v>
      </c>
      <c r="AO39" s="36"/>
      <c r="AP39" s="36" t="s">
        <v>140</v>
      </c>
      <c r="AQ39" s="36"/>
      <c r="AR39" s="36"/>
      <c r="AS39" s="36"/>
      <c r="AT39" s="36"/>
      <c r="AU39" s="36"/>
      <c r="AV39" s="36"/>
      <c r="AW39" s="36"/>
      <c r="AZ39" s="38" t="str">
        <f t="shared" si="0"/>
        <v xml:space="preserve">, </v>
      </c>
    </row>
    <row r="40" spans="1:52" x14ac:dyDescent="0.3">
      <c r="AD40" s="28" t="str">
        <f>'State House'!A39</f>
        <v>Eddie Lucio III</v>
      </c>
      <c r="AE40" s="28">
        <v>38</v>
      </c>
      <c r="AF40" s="48" t="s">
        <v>48</v>
      </c>
      <c r="AG40" s="28">
        <v>34</v>
      </c>
      <c r="AH40" s="28" t="str">
        <f>Congress!A35</f>
        <v>Filemon Vela</v>
      </c>
      <c r="AI40" s="28">
        <v>27</v>
      </c>
      <c r="AJ40" s="28" t="str">
        <f>'State Senate'!A28</f>
        <v>Eddie Lucio Jr</v>
      </c>
      <c r="AL40" s="53" t="str">
        <f>'State Senate'!A2</f>
        <v>Bryan Hughes</v>
      </c>
      <c r="AM40" s="53" t="s">
        <v>11</v>
      </c>
      <c r="AN40" s="54" t="s">
        <v>47</v>
      </c>
      <c r="AO40" s="39" t="str">
        <f>AP40 &amp; ", " &amp;AQ40</f>
        <v>Louie Gohmert, Pat Fallon</v>
      </c>
      <c r="AP40" s="36" t="str">
        <f>AL2</f>
        <v>Louie Gohmert</v>
      </c>
      <c r="AQ40" s="36" t="str">
        <f>AL5</f>
        <v>Pat Fallon</v>
      </c>
      <c r="AR40" s="36"/>
      <c r="AS40" s="36"/>
      <c r="AT40" s="36"/>
      <c r="AU40" s="36"/>
      <c r="AV40" s="36"/>
      <c r="AW40" s="36"/>
      <c r="AX40" s="36"/>
      <c r="AZ40" s="38" t="str">
        <f t="shared" si="0"/>
        <v xml:space="preserve">, </v>
      </c>
    </row>
    <row r="41" spans="1:52" x14ac:dyDescent="0.3">
      <c r="AD41" s="28" t="str">
        <f>'State House'!A40</f>
        <v>Armando Martinez</v>
      </c>
      <c r="AE41" s="28">
        <v>39</v>
      </c>
      <c r="AF41" s="48" t="s">
        <v>48</v>
      </c>
      <c r="AG41" s="28">
        <v>15</v>
      </c>
      <c r="AH41" s="28" t="str">
        <f>Congress!A16</f>
        <v>Vicente Gonzalez</v>
      </c>
      <c r="AI41" s="28">
        <v>27</v>
      </c>
      <c r="AJ41" s="28" t="str">
        <f>'State Senate'!A28</f>
        <v>Eddie Lucio Jr</v>
      </c>
      <c r="AL41" s="53" t="str">
        <f>'State Senate'!A3</f>
        <v>Bob Hall</v>
      </c>
      <c r="AM41" s="53" t="s">
        <v>12</v>
      </c>
      <c r="AN41" s="54" t="s">
        <v>47</v>
      </c>
      <c r="AO41" s="39" t="str">
        <f>AP41 &amp; ", " &amp;AQ41 &amp; ", " &amp; AR41</f>
        <v>Lance Gooden, Eddie Johnson, Colin Allred</v>
      </c>
      <c r="AP41" s="36" t="str">
        <f>AL6</f>
        <v>Lance Gooden</v>
      </c>
      <c r="AQ41" s="36" t="str">
        <f>AL31</f>
        <v>Eddie Johnson</v>
      </c>
      <c r="AR41" s="36" t="str">
        <f>AL33</f>
        <v>Colin Allred</v>
      </c>
      <c r="AS41" s="36"/>
      <c r="AT41" s="36"/>
      <c r="AU41" s="36"/>
      <c r="AV41" s="36"/>
      <c r="AW41" s="36"/>
      <c r="AX41" s="36"/>
      <c r="AZ41" s="38" t="str">
        <f t="shared" si="0"/>
        <v xml:space="preserve">, </v>
      </c>
    </row>
    <row r="42" spans="1:52" x14ac:dyDescent="0.3">
      <c r="AD42" s="28" t="str">
        <f>'State House'!A41</f>
        <v>Terry Canales</v>
      </c>
      <c r="AE42" s="28">
        <v>40</v>
      </c>
      <c r="AF42" s="48" t="s">
        <v>48</v>
      </c>
      <c r="AG42" s="28">
        <v>15</v>
      </c>
      <c r="AH42" s="28" t="str">
        <f>Congress!A16</f>
        <v>Vicente Gonzalez</v>
      </c>
      <c r="AI42" s="28">
        <v>20</v>
      </c>
      <c r="AJ42" s="28" t="str">
        <f>'State Senate'!A21</f>
        <v>Juan Hinojosa</v>
      </c>
      <c r="AL42" s="53" t="str">
        <f>'State Senate'!A4</f>
        <v>Robert Nichols</v>
      </c>
      <c r="AM42" s="53" t="s">
        <v>13</v>
      </c>
      <c r="AN42" s="54" t="s">
        <v>47</v>
      </c>
      <c r="AO42" s="39" t="str">
        <f t="shared" ref="AO42:AO44" si="4">AP42 &amp; ", " &amp;AQ42 &amp; ", " &amp; AR42</f>
        <v>Louie Gohmert, Lance Gooden, Brian Babin</v>
      </c>
      <c r="AP42" s="36" t="str">
        <f>AL2</f>
        <v>Louie Gohmert</v>
      </c>
      <c r="AQ42" s="36" t="str">
        <f>AL6</f>
        <v>Lance Gooden</v>
      </c>
      <c r="AR42" s="36" t="str">
        <f>AL37</f>
        <v>Brian Babin</v>
      </c>
      <c r="AS42" s="36"/>
      <c r="AT42" s="36"/>
      <c r="AU42" s="36"/>
      <c r="AV42" s="36"/>
      <c r="AW42" s="36"/>
      <c r="AX42" s="36"/>
      <c r="AZ42" s="38" t="str">
        <f t="shared" si="0"/>
        <v xml:space="preserve">, </v>
      </c>
    </row>
    <row r="43" spans="1:52" x14ac:dyDescent="0.3">
      <c r="AD43" s="28" t="str">
        <f>'State House'!A42</f>
        <v>Robert Guerra</v>
      </c>
      <c r="AE43" s="28">
        <v>41</v>
      </c>
      <c r="AF43" s="48" t="s">
        <v>48</v>
      </c>
      <c r="AG43" s="28">
        <v>15</v>
      </c>
      <c r="AH43" s="28" t="str">
        <f>Congress!A16</f>
        <v>Vicente Gonzalez</v>
      </c>
      <c r="AI43" s="28">
        <v>20</v>
      </c>
      <c r="AJ43" s="28" t="str">
        <f>'State Senate'!A21</f>
        <v>Juan Hinojosa</v>
      </c>
      <c r="AL43" s="53" t="str">
        <f>'State Senate'!A5</f>
        <v>Brandon Creighton</v>
      </c>
      <c r="AM43" s="53" t="s">
        <v>14</v>
      </c>
      <c r="AN43" s="54" t="s">
        <v>47</v>
      </c>
      <c r="AO43" s="39" t="str">
        <f t="shared" si="4"/>
        <v>Dan Crenshaw, Randy Weber, Brian Babin</v>
      </c>
      <c r="AP43" s="36" t="str">
        <f>AL3</f>
        <v>Dan Crenshaw</v>
      </c>
      <c r="AQ43" s="36" t="str">
        <f>AL15</f>
        <v>Randy Weber</v>
      </c>
      <c r="AR43" s="36" t="str">
        <f>AL37</f>
        <v>Brian Babin</v>
      </c>
      <c r="AS43" s="36"/>
      <c r="AT43" s="36"/>
      <c r="AU43" s="36"/>
      <c r="AV43" s="36"/>
      <c r="AW43" s="36"/>
      <c r="AX43" s="36"/>
      <c r="AZ43" s="38" t="str">
        <f t="shared" si="0"/>
        <v xml:space="preserve">, </v>
      </c>
    </row>
    <row r="44" spans="1:52" x14ac:dyDescent="0.3">
      <c r="AD44" s="28" t="str">
        <f>'State House'!A43</f>
        <v>Richard Raymond</v>
      </c>
      <c r="AE44" s="28">
        <v>42</v>
      </c>
      <c r="AF44" s="48" t="s">
        <v>48</v>
      </c>
      <c r="AG44" s="28">
        <v>28</v>
      </c>
      <c r="AH44" s="28" t="str">
        <f>Congress!A29</f>
        <v>Henry Cuellar</v>
      </c>
      <c r="AI44" s="28">
        <v>21</v>
      </c>
      <c r="AJ44" s="28" t="str">
        <f>'State Senate'!A22</f>
        <v>Judith Zaffirini</v>
      </c>
      <c r="AL44" s="53" t="str">
        <f>'State Senate'!A6</f>
        <v>Charles Schwertner</v>
      </c>
      <c r="AM44" s="53" t="s">
        <v>15</v>
      </c>
      <c r="AN44" s="54" t="s">
        <v>47</v>
      </c>
      <c r="AO44" s="39" t="str">
        <f t="shared" si="4"/>
        <v>Kevin Brady, Pete Sessions, John Carter</v>
      </c>
      <c r="AP44" s="36" t="str">
        <f>AL9</f>
        <v>Kevin Brady</v>
      </c>
      <c r="AQ44" s="36" t="str">
        <f>AL18</f>
        <v>Pete Sessions</v>
      </c>
      <c r="AR44" s="36" t="str">
        <f>AL32</f>
        <v>John Carter</v>
      </c>
      <c r="AS44" s="36"/>
      <c r="AT44" s="36"/>
      <c r="AU44" s="36"/>
      <c r="AV44" s="36"/>
      <c r="AW44" s="36"/>
      <c r="AX44" s="36"/>
      <c r="AZ44" s="38" t="str">
        <f t="shared" si="0"/>
        <v xml:space="preserve">, </v>
      </c>
    </row>
    <row r="45" spans="1:52" x14ac:dyDescent="0.3">
      <c r="AD45" s="28" t="str">
        <f>'State House'!A44</f>
        <v>J. M. Lozano</v>
      </c>
      <c r="AE45" s="28">
        <v>43</v>
      </c>
      <c r="AF45" s="44" t="s">
        <v>47</v>
      </c>
      <c r="AG45" s="28">
        <v>27</v>
      </c>
      <c r="AH45" s="28" t="str">
        <f>Congress!A28</f>
        <v>Michael Cloud</v>
      </c>
      <c r="AI45" s="28">
        <v>21</v>
      </c>
      <c r="AJ45" s="28" t="str">
        <f>'State Senate'!A22</f>
        <v>Judith Zaffirini</v>
      </c>
      <c r="AL45" s="53" t="str">
        <f>'State Senate'!A7</f>
        <v>Carol Alvarado</v>
      </c>
      <c r="AM45" s="53" t="s">
        <v>16</v>
      </c>
      <c r="AN45" s="55" t="s">
        <v>48</v>
      </c>
      <c r="AO45" s="39" t="str">
        <f>AP45 &amp; ", " &amp;AQ45&amp; ", " &amp;AR45&amp; ", " &amp;AS45&amp; ", " &amp;AT45</f>
        <v>Al Green, Sheila Jackson Lee, Troy Nehls, Sylvia Garcia, Brian Babin</v>
      </c>
      <c r="AP45" s="36" t="str">
        <f>AL10</f>
        <v>Al Green</v>
      </c>
      <c r="AQ45" s="36" t="str">
        <f>AL19</f>
        <v>Sheila Jackson Lee</v>
      </c>
      <c r="AR45" s="36" t="str">
        <f>AL23</f>
        <v>Troy Nehls</v>
      </c>
      <c r="AS45" s="36" t="str">
        <f>AL30</f>
        <v>Sylvia Garcia</v>
      </c>
      <c r="AT45" s="36" t="str">
        <f>AL37</f>
        <v>Brian Babin</v>
      </c>
      <c r="AU45" s="36"/>
      <c r="AV45" s="36"/>
      <c r="AW45" s="36"/>
      <c r="AX45" s="36"/>
      <c r="AZ45" s="38" t="str">
        <f t="shared" si="0"/>
        <v xml:space="preserve">, </v>
      </c>
    </row>
    <row r="46" spans="1:52" x14ac:dyDescent="0.3">
      <c r="AD46" s="28" t="str">
        <f>'State House'!A45</f>
        <v>John Kuempel</v>
      </c>
      <c r="AE46" s="28">
        <v>44</v>
      </c>
      <c r="AF46" s="44" t="s">
        <v>47</v>
      </c>
      <c r="AG46" s="28">
        <v>15</v>
      </c>
      <c r="AH46" s="28" t="str">
        <f>Congress!A16</f>
        <v>Vicente Gonzalez</v>
      </c>
      <c r="AI46" s="28">
        <v>21</v>
      </c>
      <c r="AJ46" s="28" t="str">
        <f>'State Senate'!A22</f>
        <v>Judith Zaffirini</v>
      </c>
      <c r="AL46" s="53" t="str">
        <f>'State Senate'!A8</f>
        <v>Paul Bettencourt</v>
      </c>
      <c r="AM46" s="53" t="s">
        <v>17</v>
      </c>
      <c r="AN46" s="54" t="s">
        <v>47</v>
      </c>
      <c r="AO46" s="39" t="str">
        <f>AP46 &amp; ", " &amp;AQ46&amp; ", " &amp;AR46&amp; ", " &amp;AS46&amp; ", " &amp;AT46</f>
        <v>Lizzie Fletcher, Dan Crenshaw, Kevin Brady, Michael McCaul, Sheila Jackson Lee</v>
      </c>
      <c r="AP46" s="36" t="str">
        <f>AL8</f>
        <v>Lizzie Fletcher</v>
      </c>
      <c r="AQ46" s="36" t="str">
        <f>AL3</f>
        <v>Dan Crenshaw</v>
      </c>
      <c r="AR46" s="36" t="str">
        <f>AL9</f>
        <v>Kevin Brady</v>
      </c>
      <c r="AS46" s="36" t="str">
        <f>AL11</f>
        <v>Michael McCaul</v>
      </c>
      <c r="AT46" s="36" t="str">
        <f>AL19</f>
        <v>Sheila Jackson Lee</v>
      </c>
      <c r="AU46" s="36"/>
      <c r="AV46" s="36"/>
      <c r="AW46" s="36"/>
      <c r="AX46" s="36"/>
      <c r="AZ46" s="38" t="str">
        <f t="shared" si="0"/>
        <v xml:space="preserve">, </v>
      </c>
    </row>
    <row r="47" spans="1:52" x14ac:dyDescent="0.3">
      <c r="AD47" s="28" t="str">
        <f>'State House'!A46</f>
        <v>Erin Zwiener</v>
      </c>
      <c r="AE47" s="28">
        <v>45</v>
      </c>
      <c r="AF47" s="48" t="s">
        <v>48</v>
      </c>
      <c r="AG47" s="28">
        <v>35</v>
      </c>
      <c r="AH47" s="28" t="str">
        <f>Congress!A36</f>
        <v>Lloyd Doggett</v>
      </c>
      <c r="AI47" s="28">
        <v>25</v>
      </c>
      <c r="AJ47" s="28" t="str">
        <f>'State Senate'!A26</f>
        <v>Donna Campbell</v>
      </c>
      <c r="AL47" s="53" t="str">
        <f>'State Senate'!A9</f>
        <v>Angela Paxton</v>
      </c>
      <c r="AM47" s="53" t="s">
        <v>18</v>
      </c>
      <c r="AN47" s="54" t="s">
        <v>47</v>
      </c>
      <c r="AO47" s="39" t="str">
        <f t="shared" ref="AO42:AO47" si="5">AP47 &amp; ", " &amp;AQ47</f>
        <v>Van Taylor, Colin Allred</v>
      </c>
      <c r="AP47" s="36" t="str">
        <f>AL4</f>
        <v>Van Taylor</v>
      </c>
      <c r="AQ47" s="36" t="str">
        <f>AL33</f>
        <v>Colin Allred</v>
      </c>
      <c r="AR47" s="36"/>
      <c r="AS47" s="36"/>
      <c r="AT47" s="36"/>
      <c r="AU47" s="36"/>
      <c r="AV47" s="36"/>
      <c r="AW47" s="36"/>
      <c r="AX47" s="36"/>
      <c r="AZ47" s="38" t="str">
        <f t="shared" si="0"/>
        <v xml:space="preserve">, </v>
      </c>
    </row>
    <row r="48" spans="1:52" x14ac:dyDescent="0.3">
      <c r="AD48" s="28" t="str">
        <f>'State House'!A47</f>
        <v>Sheryl Cole</v>
      </c>
      <c r="AE48" s="28">
        <v>46</v>
      </c>
      <c r="AF48" s="48" t="s">
        <v>48</v>
      </c>
      <c r="AG48" s="28">
        <v>25</v>
      </c>
      <c r="AH48" s="28" t="str">
        <f>Congress!A26</f>
        <v>Roger Williams</v>
      </c>
      <c r="AI48" s="28">
        <v>25</v>
      </c>
      <c r="AJ48" s="28" t="str">
        <f>'State Senate'!A26</f>
        <v>Donna Campbell</v>
      </c>
      <c r="AL48" s="53" t="str">
        <f>'State Senate'!A10</f>
        <v>Kelly Hancock</v>
      </c>
      <c r="AM48" s="53" t="s">
        <v>19</v>
      </c>
      <c r="AN48" s="54" t="s">
        <v>47</v>
      </c>
      <c r="AO48" s="39" t="str">
        <f>AP48 &amp; ", " &amp;AQ48&amp; ", " &amp;AR48&amp; ", " &amp;AS48&amp; ", " &amp;AT48&amp; ", " &amp;AU48</f>
        <v>Vacant, Kay Granger, Beth Van Duyne, Michael Burgess, Eddie Johnson, Marc Veasey</v>
      </c>
      <c r="AP48" s="36" t="str">
        <f>AL7</f>
        <v>Vacant</v>
      </c>
      <c r="AQ48" s="36" t="str">
        <f>AL13</f>
        <v>Kay Granger</v>
      </c>
      <c r="AR48" s="36" t="str">
        <f>AL25</f>
        <v>Beth Van Duyne</v>
      </c>
      <c r="AS48" s="36" t="str">
        <f>AL27</f>
        <v>Michael Burgess</v>
      </c>
      <c r="AT48" s="36" t="str">
        <f>AL31</f>
        <v>Eddie Johnson</v>
      </c>
      <c r="AU48" s="36" t="str">
        <f>AL34</f>
        <v>Marc Veasey</v>
      </c>
      <c r="AV48" s="36"/>
      <c r="AW48" s="36"/>
      <c r="AX48" s="36"/>
      <c r="AZ48" s="38" t="str">
        <f t="shared" si="0"/>
        <v xml:space="preserve">, </v>
      </c>
    </row>
    <row r="49" spans="30:52" x14ac:dyDescent="0.3">
      <c r="AD49" s="28" t="str">
        <f>'State House'!A48</f>
        <v>Vikki Goodwin</v>
      </c>
      <c r="AE49" s="28">
        <v>47</v>
      </c>
      <c r="AF49" s="48" t="s">
        <v>48</v>
      </c>
      <c r="AG49" s="28">
        <v>25</v>
      </c>
      <c r="AH49" s="28" t="str">
        <f>Congress!A26</f>
        <v>Roger Williams</v>
      </c>
      <c r="AI49" s="28">
        <v>24</v>
      </c>
      <c r="AJ49" s="28" t="str">
        <f>'State Senate'!A25</f>
        <v>Dawn Buckingham</v>
      </c>
      <c r="AL49" s="53" t="str">
        <f>'State Senate'!A11</f>
        <v>Beverly Powell</v>
      </c>
      <c r="AM49" s="53" t="s">
        <v>20</v>
      </c>
      <c r="AN49" s="55" t="s">
        <v>48</v>
      </c>
      <c r="AO49" s="39" t="str">
        <f>AP49 &amp; ", " &amp;AQ49&amp; ", " &amp;AR49&amp; ", " &amp;AS49&amp; ", " &amp;AT49</f>
        <v>Vacant, Kay Granger, Van Duyne, Williams, Veasey</v>
      </c>
      <c r="AP49" s="36" t="str">
        <f>AL7</f>
        <v>Vacant</v>
      </c>
      <c r="AQ49" s="36" t="str">
        <f>AL13</f>
        <v>Kay Granger</v>
      </c>
      <c r="AR49" s="36" t="s">
        <v>141</v>
      </c>
      <c r="AS49" s="36" t="s">
        <v>143</v>
      </c>
      <c r="AT49" s="36" t="s">
        <v>142</v>
      </c>
      <c r="AU49" s="36"/>
      <c r="AV49" s="36"/>
      <c r="AW49" s="36"/>
      <c r="AX49" s="36"/>
      <c r="AZ49" s="38" t="str">
        <f t="shared" si="0"/>
        <v xml:space="preserve">, </v>
      </c>
    </row>
    <row r="50" spans="30:52" x14ac:dyDescent="0.3">
      <c r="AD50" s="28" t="str">
        <f>'State House'!A49</f>
        <v>Donna Howard</v>
      </c>
      <c r="AE50" s="28">
        <v>48</v>
      </c>
      <c r="AF50" s="48" t="s">
        <v>48</v>
      </c>
      <c r="AG50" s="28">
        <v>25</v>
      </c>
      <c r="AH50" s="28" t="str">
        <f>Congress!A26</f>
        <v>Roger Williams</v>
      </c>
      <c r="AI50" s="28">
        <v>21</v>
      </c>
      <c r="AJ50" s="28" t="str">
        <f>'State Senate'!A22</f>
        <v>Judith Zaffirini</v>
      </c>
      <c r="AL50" s="53" t="str">
        <f>'State Senate'!A12</f>
        <v>Larry Taylor</v>
      </c>
      <c r="AM50" s="53" t="s">
        <v>21</v>
      </c>
      <c r="AN50" s="54" t="s">
        <v>47</v>
      </c>
      <c r="AO50" s="39" t="str">
        <f>AP50 &amp; ", " &amp;AQ50&amp; ", " &amp;AR50</f>
        <v>Randy Weber, Troy Nehls, Brian Babin</v>
      </c>
      <c r="AP50" s="36" t="str">
        <f>AL15</f>
        <v>Randy Weber</v>
      </c>
      <c r="AQ50" s="36" t="str">
        <f>AL23</f>
        <v>Troy Nehls</v>
      </c>
      <c r="AR50" s="36" t="str">
        <f>AL37</f>
        <v>Brian Babin</v>
      </c>
      <c r="AS50" s="36"/>
      <c r="AT50" s="36"/>
      <c r="AU50" s="36"/>
      <c r="AV50" s="36"/>
      <c r="AW50" s="36"/>
      <c r="AX50" s="36"/>
      <c r="AZ50" s="38" t="str">
        <f t="shared" si="0"/>
        <v xml:space="preserve">, </v>
      </c>
    </row>
    <row r="51" spans="30:52" x14ac:dyDescent="0.3">
      <c r="AD51" s="28" t="str">
        <f>'State House'!A50</f>
        <v>Gina Hinojosa</v>
      </c>
      <c r="AE51" s="28">
        <v>49</v>
      </c>
      <c r="AF51" s="48" t="s">
        <v>48</v>
      </c>
      <c r="AG51" s="28">
        <v>10</v>
      </c>
      <c r="AH51" s="28" t="str">
        <f>Congress!A11</f>
        <v>Michael McCaul</v>
      </c>
      <c r="AI51" s="28">
        <v>21</v>
      </c>
      <c r="AJ51" s="28" t="str">
        <f>'State Senate'!A22</f>
        <v>Judith Zaffirini</v>
      </c>
      <c r="AL51" s="53" t="str">
        <f>'State Senate'!A13</f>
        <v>Jane Nelson</v>
      </c>
      <c r="AM51" s="53" t="s">
        <v>22</v>
      </c>
      <c r="AN51" s="54" t="s">
        <v>47</v>
      </c>
      <c r="AO51" s="39" t="str">
        <f>AP51 &amp; ", " &amp;AQ51&amp; ", " &amp;AR51</f>
        <v>Kay Granger, Beth Van Duyne, Michael Burgess</v>
      </c>
      <c r="AP51" s="36" t="str">
        <f>AL13</f>
        <v>Kay Granger</v>
      </c>
      <c r="AQ51" s="36" t="str">
        <f>AL25</f>
        <v>Beth Van Duyne</v>
      </c>
      <c r="AR51" s="36" t="str">
        <f>AL27</f>
        <v>Michael Burgess</v>
      </c>
      <c r="AS51" s="36"/>
      <c r="AT51" s="36"/>
      <c r="AU51" s="36"/>
      <c r="AV51" s="36"/>
      <c r="AW51" s="36"/>
      <c r="AX51" s="36"/>
      <c r="AZ51" s="38" t="str">
        <f t="shared" si="0"/>
        <v xml:space="preserve">, </v>
      </c>
    </row>
    <row r="52" spans="30:52" x14ac:dyDescent="0.3">
      <c r="AD52" s="28" t="str">
        <f>'State House'!A51</f>
        <v>Celia Israel</v>
      </c>
      <c r="AE52" s="28">
        <v>50</v>
      </c>
      <c r="AF52" s="48" t="s">
        <v>48</v>
      </c>
      <c r="AG52" s="28">
        <v>17</v>
      </c>
      <c r="AH52" s="28" t="str">
        <f>Congress!A18</f>
        <v>Pete Sessions</v>
      </c>
      <c r="AI52" s="28"/>
      <c r="AJ52" s="28"/>
      <c r="AL52" s="53" t="str">
        <f>'State Senate'!A14</f>
        <v>Borris Miles</v>
      </c>
      <c r="AM52" s="53" t="s">
        <v>23</v>
      </c>
      <c r="AN52" s="55" t="s">
        <v>48</v>
      </c>
      <c r="AO52" s="39" t="str">
        <f>AP52 &amp; ", " &amp;AQ52&amp; ", " &amp;AR52&amp; ", " &amp;AS52&amp; ", " &amp;AT52</f>
        <v>Dan Crenshaw, Lizzie Fletcher, Al Green, Ronny Jackson, Troy Nehls</v>
      </c>
      <c r="AP52" s="36" t="str">
        <f>AL3</f>
        <v>Dan Crenshaw</v>
      </c>
      <c r="AQ52" s="36" t="str">
        <f>AL8</f>
        <v>Lizzie Fletcher</v>
      </c>
      <c r="AR52" s="36" t="str">
        <f>AL10</f>
        <v>Al Green</v>
      </c>
      <c r="AS52" s="36" t="str">
        <f>AL14</f>
        <v>Ronny Jackson</v>
      </c>
      <c r="AT52" s="36" t="str">
        <f>AL23</f>
        <v>Troy Nehls</v>
      </c>
      <c r="AU52" s="36"/>
      <c r="AV52" s="36"/>
      <c r="AW52" s="36"/>
      <c r="AX52" s="36"/>
      <c r="AZ52" s="38" t="str">
        <f t="shared" si="0"/>
        <v xml:space="preserve">, </v>
      </c>
    </row>
    <row r="53" spans="30:52" x14ac:dyDescent="0.3">
      <c r="AD53" s="28" t="str">
        <f>'State House'!A52</f>
        <v>Eddie Rodriguez</v>
      </c>
      <c r="AE53" s="28">
        <v>51</v>
      </c>
      <c r="AF53" s="48" t="s">
        <v>48</v>
      </c>
      <c r="AG53" s="28">
        <v>35</v>
      </c>
      <c r="AH53" s="28" t="str">
        <f>Congress!A36</f>
        <v>Lloyd Doggett</v>
      </c>
      <c r="AI53" s="28">
        <v>21</v>
      </c>
      <c r="AJ53" s="28" t="str">
        <f>'State Senate'!A22</f>
        <v>Judith Zaffirini</v>
      </c>
      <c r="AL53" s="53" t="str">
        <f>'State Senate'!A15</f>
        <v>Sarah Eckhardt</v>
      </c>
      <c r="AM53" s="53" t="s">
        <v>24</v>
      </c>
      <c r="AN53" s="55" t="s">
        <v>48</v>
      </c>
      <c r="AO53" s="39" t="str">
        <f>AP53 &amp; ", " &amp;AQ53&amp; ", " &amp;AR53&amp; ", " &amp;AS53&amp; ", " &amp;AT53&amp; ", " &amp;AU53</f>
        <v>Michael McCaul, Pete Sessions, Chip Roy, Roger Williams, Michael Cloud, Lloyd Doggett</v>
      </c>
      <c r="AP53" s="36" t="str">
        <f>AL11</f>
        <v>Michael McCaul</v>
      </c>
      <c r="AQ53" s="36" t="str">
        <f>AL18</f>
        <v>Pete Sessions</v>
      </c>
      <c r="AR53" s="36" t="str">
        <f>AL22</f>
        <v>Chip Roy</v>
      </c>
      <c r="AS53" s="36" t="str">
        <f>AL26</f>
        <v>Roger Williams</v>
      </c>
      <c r="AT53" s="36" t="str">
        <f>AL28</f>
        <v>Michael Cloud</v>
      </c>
      <c r="AU53" s="36" t="str">
        <f>AL36</f>
        <v>Lloyd Doggett</v>
      </c>
      <c r="AV53" s="36"/>
      <c r="AW53" s="36"/>
      <c r="AX53" s="36"/>
      <c r="AZ53" s="38" t="str">
        <f t="shared" si="0"/>
        <v xml:space="preserve">, </v>
      </c>
    </row>
    <row r="54" spans="30:52" x14ac:dyDescent="0.3">
      <c r="AD54" s="28" t="str">
        <f>'State House'!A53</f>
        <v>James Talarico</v>
      </c>
      <c r="AE54" s="28">
        <v>52</v>
      </c>
      <c r="AF54" s="48" t="s">
        <v>48</v>
      </c>
      <c r="AG54" s="28">
        <v>31</v>
      </c>
      <c r="AH54" s="28" t="str">
        <f>Congress!A32</f>
        <v>John Carter</v>
      </c>
      <c r="AI54" s="28">
        <v>5</v>
      </c>
      <c r="AJ54" s="28" t="str">
        <f>'State Senate'!A6</f>
        <v>Charles Schwertner</v>
      </c>
      <c r="AL54" s="53" t="str">
        <f>'State Senate'!A16</f>
        <v>John Whitmire</v>
      </c>
      <c r="AM54" s="53" t="s">
        <v>25</v>
      </c>
      <c r="AN54" s="55" t="s">
        <v>48</v>
      </c>
      <c r="AO54" s="39" t="str">
        <f>AP54 &amp; ", " &amp;AQ54&amp; ", " &amp;AR54&amp; ", " &amp;AS54</f>
        <v>Dan Crenshaw, Sheila Jackson Lee, Sylvia Garcia, Brian Babin</v>
      </c>
      <c r="AP54" s="36" t="str">
        <f>AL3</f>
        <v>Dan Crenshaw</v>
      </c>
      <c r="AQ54" s="36" t="str">
        <f>AL19</f>
        <v>Sheila Jackson Lee</v>
      </c>
      <c r="AR54" s="36" t="str">
        <f>AL30</f>
        <v>Sylvia Garcia</v>
      </c>
      <c r="AS54" s="36" t="str">
        <f>AL37</f>
        <v>Brian Babin</v>
      </c>
      <c r="AT54" s="36"/>
      <c r="AU54" s="36"/>
      <c r="AV54" s="36"/>
      <c r="AW54" s="36"/>
      <c r="AX54" s="36"/>
      <c r="AZ54" s="38" t="str">
        <f t="shared" si="0"/>
        <v xml:space="preserve">, </v>
      </c>
    </row>
    <row r="55" spans="30:52" x14ac:dyDescent="0.3">
      <c r="AD55" s="28" t="str">
        <f>'State House'!A54</f>
        <v>Andrew Murr</v>
      </c>
      <c r="AE55" s="28">
        <v>53</v>
      </c>
      <c r="AF55" s="44" t="s">
        <v>47</v>
      </c>
      <c r="AG55" s="28">
        <v>21</v>
      </c>
      <c r="AH55" s="28" t="str">
        <f>Congress!A22</f>
        <v>Chip Roy</v>
      </c>
      <c r="AI55" s="28">
        <v>24</v>
      </c>
      <c r="AJ55" s="28" t="str">
        <f>'State Senate'!A25</f>
        <v>Dawn Buckingham</v>
      </c>
      <c r="AL55" s="53" t="str">
        <f>'State Senate'!A17</f>
        <v>Nathan Johnson</v>
      </c>
      <c r="AM55" s="53" t="s">
        <v>26</v>
      </c>
      <c r="AN55" s="55" t="s">
        <v>48</v>
      </c>
      <c r="AO55" s="39" t="str">
        <f>AP55 &amp; ", " &amp;AQ55&amp; ", " &amp;AR55&amp; ", " &amp;AS55&amp; ", " &amp;AT55&amp; ", " &amp;AU55</f>
        <v>Lance Gooden, Beth Van Duyne, Michael Burgess, Eddie Johnson, Colin Allred, Marc Veasey</v>
      </c>
      <c r="AP55" s="36" t="str">
        <f>AL6</f>
        <v>Lance Gooden</v>
      </c>
      <c r="AQ55" s="36" t="str">
        <f>AL25</f>
        <v>Beth Van Duyne</v>
      </c>
      <c r="AR55" s="36" t="str">
        <f>AL27</f>
        <v>Michael Burgess</v>
      </c>
      <c r="AS55" s="36" t="str">
        <f>AL31</f>
        <v>Eddie Johnson</v>
      </c>
      <c r="AT55" s="36" t="str">
        <f>AL33</f>
        <v>Colin Allred</v>
      </c>
      <c r="AU55" s="36" t="str">
        <f>AL34</f>
        <v>Marc Veasey</v>
      </c>
      <c r="AV55" s="36"/>
      <c r="AW55" s="36"/>
      <c r="AX55" s="36"/>
      <c r="AZ55" s="38" t="str">
        <f t="shared" si="0"/>
        <v xml:space="preserve">, </v>
      </c>
    </row>
    <row r="56" spans="30:52" x14ac:dyDescent="0.3">
      <c r="AD56" s="28" t="str">
        <f>'State House'!A55</f>
        <v>Brad Buckley</v>
      </c>
      <c r="AE56" s="28">
        <v>54</v>
      </c>
      <c r="AF56" s="44" t="s">
        <v>47</v>
      </c>
      <c r="AG56" s="28">
        <v>31</v>
      </c>
      <c r="AH56" s="28" t="str">
        <f>Congress!A32</f>
        <v>John Carter</v>
      </c>
      <c r="AI56" s="28">
        <v>24</v>
      </c>
      <c r="AJ56" s="28" t="str">
        <f>'State Senate'!A25</f>
        <v>Dawn Buckingham</v>
      </c>
      <c r="AL56" s="53" t="str">
        <f>'State Senate'!A18</f>
        <v>Joan Huffman</v>
      </c>
      <c r="AM56" s="53" t="s">
        <v>27</v>
      </c>
      <c r="AN56" s="54" t="s">
        <v>47</v>
      </c>
      <c r="AO56" s="39" t="str">
        <f>AP56 &amp; ", " &amp;AQ56&amp; ", " &amp;AR56&amp; ", " &amp;AS56&amp; ", " &amp;AT56&amp; ", " &amp;AU56</f>
        <v>Dan Crenshaw, Lizzie Fletcher, Al Green, Michael McCaul, Randy Weber, Troy Nehls</v>
      </c>
      <c r="AP56" s="36" t="str">
        <f>AL3</f>
        <v>Dan Crenshaw</v>
      </c>
      <c r="AQ56" s="36" t="str">
        <f>AL8</f>
        <v>Lizzie Fletcher</v>
      </c>
      <c r="AR56" s="36" t="str">
        <f>AL10</f>
        <v>Al Green</v>
      </c>
      <c r="AS56" s="36" t="str">
        <f>AL11</f>
        <v>Michael McCaul</v>
      </c>
      <c r="AT56" s="36" t="str">
        <f>AL15</f>
        <v>Randy Weber</v>
      </c>
      <c r="AU56" s="36" t="str">
        <f>AL23</f>
        <v>Troy Nehls</v>
      </c>
      <c r="AV56" s="36"/>
      <c r="AW56" s="36"/>
      <c r="AX56" s="36"/>
      <c r="AZ56" s="38" t="str">
        <f t="shared" si="0"/>
        <v xml:space="preserve">, </v>
      </c>
    </row>
    <row r="57" spans="30:52" x14ac:dyDescent="0.3">
      <c r="AD57" s="28" t="str">
        <f>'State House'!A56</f>
        <v>Hugh Shine</v>
      </c>
      <c r="AE57" s="28">
        <v>55</v>
      </c>
      <c r="AF57" s="44" t="s">
        <v>47</v>
      </c>
      <c r="AG57" s="28">
        <v>31</v>
      </c>
      <c r="AH57" s="28" t="str">
        <f>Congress!A32</f>
        <v>John Carter</v>
      </c>
      <c r="AI57" s="28">
        <v>24</v>
      </c>
      <c r="AJ57" s="28" t="str">
        <f>'State Senate'!A25</f>
        <v>Dawn Buckingham</v>
      </c>
      <c r="AL57" s="53" t="str">
        <f>'State Senate'!A19</f>
        <v>Lois Kolkhorst</v>
      </c>
      <c r="AM57" s="53" t="s">
        <v>28</v>
      </c>
      <c r="AN57" s="54" t="s">
        <v>47</v>
      </c>
      <c r="AO57" s="39" t="str">
        <f>AP57 &amp; ", " &amp;AQ57&amp; ", " &amp;AR57&amp; ", " &amp;AS57&amp; ", " &amp;AT57</f>
        <v>Michael McCaul, Pete Sessions, Troy Nehls, Michael Cloud, Filemon Vela</v>
      </c>
      <c r="AP57" s="36" t="str">
        <f>AL11</f>
        <v>Michael McCaul</v>
      </c>
      <c r="AQ57" s="36" t="str">
        <f>AL18</f>
        <v>Pete Sessions</v>
      </c>
      <c r="AR57" s="36" t="str">
        <f>AL23</f>
        <v>Troy Nehls</v>
      </c>
      <c r="AS57" s="36" t="str">
        <f>AL28</f>
        <v>Michael Cloud</v>
      </c>
      <c r="AT57" s="36" t="str">
        <f>AL35</f>
        <v>Filemon Vela</v>
      </c>
      <c r="AU57" s="36"/>
      <c r="AV57" s="36"/>
      <c r="AW57" s="36"/>
      <c r="AX57" s="36"/>
      <c r="AZ57" s="38" t="str">
        <f t="shared" si="0"/>
        <v xml:space="preserve">, </v>
      </c>
    </row>
    <row r="58" spans="30:52" x14ac:dyDescent="0.3">
      <c r="AD58" s="28" t="str">
        <f>'State House'!A57</f>
        <v>Charles Anderson</v>
      </c>
      <c r="AE58" s="28">
        <v>56</v>
      </c>
      <c r="AF58" s="44" t="s">
        <v>47</v>
      </c>
      <c r="AG58" s="28">
        <v>17</v>
      </c>
      <c r="AH58" s="28" t="str">
        <f>Congress!A18</f>
        <v>Pete Sessions</v>
      </c>
      <c r="AI58" s="28">
        <v>22</v>
      </c>
      <c r="AJ58" s="28" t="str">
        <f>'State Senate'!A23</f>
        <v>Brian Birdwell</v>
      </c>
      <c r="AL58" s="53" t="str">
        <f>'State Senate'!A20</f>
        <v>Roland Gutierrez</v>
      </c>
      <c r="AM58" s="53" t="s">
        <v>29</v>
      </c>
      <c r="AN58" s="55" t="s">
        <v>48</v>
      </c>
      <c r="AO58" s="39" t="str">
        <f t="shared" ref="AO58:AO59" si="6">AP58 &amp; ", " &amp;AQ58&amp; ", " &amp;AR58&amp; ", " &amp;AS58&amp; ", " &amp;AT58</f>
        <v>Joaquin Castro, Chip Roy, Ernest Gonzales, Henry Cuellar, Lloyd Doggett</v>
      </c>
      <c r="AP58" s="36" t="str">
        <f>AL21</f>
        <v>Joaquin Castro</v>
      </c>
      <c r="AQ58" s="36" t="str">
        <f>AL22</f>
        <v>Chip Roy</v>
      </c>
      <c r="AR58" s="36" t="str">
        <f>AL24</f>
        <v>Ernest Gonzales</v>
      </c>
      <c r="AS58" s="36" t="str">
        <f>AL29</f>
        <v>Henry Cuellar</v>
      </c>
      <c r="AT58" s="36" t="str">
        <f>AL36</f>
        <v>Lloyd Doggett</v>
      </c>
      <c r="AU58" s="36"/>
      <c r="AV58" s="36"/>
      <c r="AW58" s="36"/>
      <c r="AX58" s="36"/>
      <c r="AZ58" s="38" t="str">
        <f t="shared" si="0"/>
        <v xml:space="preserve">, </v>
      </c>
    </row>
    <row r="59" spans="30:52" x14ac:dyDescent="0.3">
      <c r="AD59" s="28" t="str">
        <f>'State House'!A58</f>
        <v>Trent Ashby</v>
      </c>
      <c r="AE59" s="28">
        <v>57</v>
      </c>
      <c r="AF59" s="44" t="s">
        <v>47</v>
      </c>
      <c r="AG59" s="28">
        <v>1</v>
      </c>
      <c r="AH59" s="28" t="str">
        <f>Congress!A2</f>
        <v>Louie Gohmert</v>
      </c>
      <c r="AI59" s="28">
        <v>3</v>
      </c>
      <c r="AJ59" s="28" t="str">
        <f>'State Senate'!A4</f>
        <v>Robert Nichols</v>
      </c>
      <c r="AL59" s="53" t="str">
        <f>'State Senate'!A21</f>
        <v>Juan Hinojosa</v>
      </c>
      <c r="AM59" s="53" t="s">
        <v>30</v>
      </c>
      <c r="AN59" s="55" t="s">
        <v>48</v>
      </c>
      <c r="AO59" s="39" t="str">
        <f>AP59 &amp; ", " &amp;AQ59&amp; ", " &amp;AR59&amp; ", " &amp;AS59</f>
        <v>Vicente Gonzalez, Michael Cloud, Henry Cuellar, Filemon Vela</v>
      </c>
      <c r="AP59" s="36" t="str">
        <f>AL16</f>
        <v>Vicente Gonzalez</v>
      </c>
      <c r="AQ59" s="36" t="str">
        <f>AL28</f>
        <v>Michael Cloud</v>
      </c>
      <c r="AR59" s="36" t="str">
        <f>AL29</f>
        <v>Henry Cuellar</v>
      </c>
      <c r="AS59" s="36" t="str">
        <f>AL35</f>
        <v>Filemon Vela</v>
      </c>
      <c r="AT59" s="36"/>
      <c r="AU59" s="36"/>
      <c r="AV59" s="36"/>
      <c r="AW59" s="36"/>
      <c r="AX59" s="36"/>
      <c r="AZ59" s="38" t="str">
        <f t="shared" si="0"/>
        <v xml:space="preserve">, </v>
      </c>
    </row>
    <row r="60" spans="30:52" x14ac:dyDescent="0.3">
      <c r="AD60" s="28" t="str">
        <f>'State House'!A59</f>
        <v>DeWayne Burns</v>
      </c>
      <c r="AE60" s="28">
        <v>58</v>
      </c>
      <c r="AF60" s="44" t="s">
        <v>47</v>
      </c>
      <c r="AG60" s="28">
        <v>25</v>
      </c>
      <c r="AH60" s="28" t="str">
        <f>Congress!A26</f>
        <v>Roger Williams</v>
      </c>
      <c r="AI60" s="28">
        <v>22</v>
      </c>
      <c r="AJ60" s="28" t="str">
        <f>'State Senate'!A23</f>
        <v>Brian Birdwell</v>
      </c>
      <c r="AL60" s="53" t="str">
        <f>'State Senate'!A22</f>
        <v>Judith Zaffirini</v>
      </c>
      <c r="AM60" s="53" t="s">
        <v>31</v>
      </c>
      <c r="AN60" s="55" t="s">
        <v>48</v>
      </c>
      <c r="AO60" s="39" t="str">
        <f>AP60 &amp; ", " &amp;AQ60&amp; ", " &amp;AR60&amp; ", " &amp;AS60&amp; ", " &amp;AT60&amp; ", " &amp;AU60&amp; ", " &amp;AV60</f>
        <v>Vicente Gonzalez, Chip Roy, Ernest Gonzales, Michael Cloud, Henry Cuellar, Filemon Vela, Lloyd Doggett</v>
      </c>
      <c r="AP60" s="36" t="str">
        <f>AL16</f>
        <v>Vicente Gonzalez</v>
      </c>
      <c r="AQ60" s="36" t="str">
        <f>AL22</f>
        <v>Chip Roy</v>
      </c>
      <c r="AR60" s="36" t="str">
        <f>AL24</f>
        <v>Ernest Gonzales</v>
      </c>
      <c r="AS60" s="36" t="str">
        <f>AL28</f>
        <v>Michael Cloud</v>
      </c>
      <c r="AT60" s="36" t="str">
        <f>AL29</f>
        <v>Henry Cuellar</v>
      </c>
      <c r="AU60" s="36" t="str">
        <f>AL35</f>
        <v>Filemon Vela</v>
      </c>
      <c r="AV60" s="36" t="str">
        <f>AL36</f>
        <v>Lloyd Doggett</v>
      </c>
      <c r="AW60" s="36"/>
      <c r="AX60" s="36"/>
      <c r="AZ60" s="38" t="str">
        <f t="shared" si="0"/>
        <v xml:space="preserve">, </v>
      </c>
    </row>
    <row r="61" spans="30:52" x14ac:dyDescent="0.3">
      <c r="AD61" s="28" t="str">
        <f>'State House'!A60</f>
        <v>Shelby Slawson</v>
      </c>
      <c r="AE61" s="28">
        <v>59</v>
      </c>
      <c r="AF61" s="44" t="s">
        <v>47</v>
      </c>
      <c r="AG61" s="28">
        <v>25</v>
      </c>
      <c r="AH61" s="28" t="str">
        <f>Congress!A26</f>
        <v>Roger Williams</v>
      </c>
      <c r="AI61" s="28">
        <v>24</v>
      </c>
      <c r="AJ61" s="28" t="str">
        <f>'State Senate'!A25</f>
        <v>Dawn Buckingham</v>
      </c>
      <c r="AL61" s="53" t="str">
        <f>'State Senate'!A23</f>
        <v>Brian Birdwell</v>
      </c>
      <c r="AM61" s="53" t="s">
        <v>32</v>
      </c>
      <c r="AN61" s="54" t="s">
        <v>47</v>
      </c>
      <c r="AO61" s="39" t="str">
        <f>AP61 &amp; ", " &amp;AQ61&amp; ", " &amp;AR61&amp; ", " &amp;AS61</f>
        <v>Vacant, August Pfluger, Pete Sessions, Roger Williams</v>
      </c>
      <c r="AP61" s="36" t="str">
        <f>AL7</f>
        <v>Vacant</v>
      </c>
      <c r="AQ61" s="36" t="str">
        <f>AL12</f>
        <v>August Pfluger</v>
      </c>
      <c r="AR61" s="36" t="str">
        <f>AL18</f>
        <v>Pete Sessions</v>
      </c>
      <c r="AS61" s="36" t="str">
        <f>AL26</f>
        <v>Roger Williams</v>
      </c>
      <c r="AT61" s="36"/>
      <c r="AU61" s="36"/>
      <c r="AV61" s="36"/>
      <c r="AW61" s="36"/>
      <c r="AX61" s="36"/>
      <c r="AZ61" s="38" t="str">
        <f t="shared" si="0"/>
        <v xml:space="preserve">, </v>
      </c>
    </row>
    <row r="62" spans="30:52" x14ac:dyDescent="0.3">
      <c r="AD62" s="28" t="str">
        <f>'State House'!A61</f>
        <v>Glenn Rogers</v>
      </c>
      <c r="AE62" s="28">
        <v>60</v>
      </c>
      <c r="AF62" s="44" t="s">
        <v>47</v>
      </c>
      <c r="AG62" s="28">
        <v>11</v>
      </c>
      <c r="AH62" s="28" t="str">
        <f>Congress!A12</f>
        <v>August Pfluger</v>
      </c>
      <c r="AI62" s="28">
        <v>22</v>
      </c>
      <c r="AJ62" s="28" t="str">
        <f>'State Senate'!A23</f>
        <v>Brian Birdwell</v>
      </c>
      <c r="AL62" s="53" t="str">
        <f>'State Senate'!A24</f>
        <v>Royce West</v>
      </c>
      <c r="AM62" s="53" t="s">
        <v>33</v>
      </c>
      <c r="AN62" s="55" t="s">
        <v>48</v>
      </c>
      <c r="AO62" s="39" t="str">
        <f>AP62 &amp; ", " &amp;AQ62&amp; ", " &amp;AR62&amp; ", " &amp;AS62</f>
        <v>Vacant, Eddie Johnson, Colin Allred, Marc Veasey</v>
      </c>
      <c r="AP62" s="36" t="str">
        <f>AL7</f>
        <v>Vacant</v>
      </c>
      <c r="AQ62" s="36" t="str">
        <f>AL31</f>
        <v>Eddie Johnson</v>
      </c>
      <c r="AR62" s="36" t="str">
        <f>AL33</f>
        <v>Colin Allred</v>
      </c>
      <c r="AS62" s="36" t="str">
        <f>AL34</f>
        <v>Marc Veasey</v>
      </c>
      <c r="AT62" s="36"/>
      <c r="AU62" s="36"/>
      <c r="AV62" s="36"/>
      <c r="AW62" s="36"/>
      <c r="AX62" s="36"/>
      <c r="AZ62" s="38" t="str">
        <f t="shared" si="0"/>
        <v xml:space="preserve">, </v>
      </c>
    </row>
    <row r="63" spans="30:52" x14ac:dyDescent="0.3">
      <c r="AD63" s="28" t="str">
        <f>'State House'!A62</f>
        <v>Phil King</v>
      </c>
      <c r="AE63" s="28">
        <v>61</v>
      </c>
      <c r="AF63" s="44" t="s">
        <v>47</v>
      </c>
      <c r="AG63" s="28">
        <v>12</v>
      </c>
      <c r="AH63" s="28" t="str">
        <f>Congress!A13</f>
        <v>Kay Granger</v>
      </c>
      <c r="AI63" s="28">
        <v>30</v>
      </c>
      <c r="AJ63" s="28" t="str">
        <f>'State Senate'!A31</f>
        <v>Drew Springer</v>
      </c>
      <c r="AL63" s="53" t="str">
        <f>'State Senate'!A25</f>
        <v>Dawn Buckingham</v>
      </c>
      <c r="AM63" s="53" t="s">
        <v>34</v>
      </c>
      <c r="AN63" s="54" t="s">
        <v>47</v>
      </c>
      <c r="AO63" s="39" t="str">
        <f>AP63 &amp; ", " &amp;AQ63&amp; ", " &amp;AR63&amp; ", " &amp;AS63&amp; ", " &amp;AT63&amp; ", " &amp;AU63&amp; ", " &amp;AV63</f>
        <v>August Pfluger, Jodey Arrington, Joaquin Castro, Chip Roy, Ernest Gonzales, Roger Williams, John Carter</v>
      </c>
      <c r="AP63" s="36" t="str">
        <f>AL12</f>
        <v>August Pfluger</v>
      </c>
      <c r="AQ63" s="36" t="str">
        <f>AL20</f>
        <v>Jodey Arrington</v>
      </c>
      <c r="AR63" s="36" t="str">
        <f>AL21</f>
        <v>Joaquin Castro</v>
      </c>
      <c r="AS63" s="36" t="str">
        <f>AL22</f>
        <v>Chip Roy</v>
      </c>
      <c r="AT63" s="36" t="str">
        <f>AL24</f>
        <v>Ernest Gonzales</v>
      </c>
      <c r="AU63" s="36" t="str">
        <f>AL26</f>
        <v>Roger Williams</v>
      </c>
      <c r="AV63" s="36" t="str">
        <f>AL32</f>
        <v>John Carter</v>
      </c>
      <c r="AW63" s="36"/>
      <c r="AX63" s="36"/>
      <c r="AZ63" s="38" t="str">
        <f t="shared" si="0"/>
        <v xml:space="preserve">, </v>
      </c>
    </row>
    <row r="64" spans="30:52" x14ac:dyDescent="0.3">
      <c r="AD64" s="28" t="str">
        <f>'State House'!A63</f>
        <v>Reggie Smith</v>
      </c>
      <c r="AE64" s="28">
        <v>62</v>
      </c>
      <c r="AF64" s="44" t="s">
        <v>47</v>
      </c>
      <c r="AG64" s="28">
        <v>4</v>
      </c>
      <c r="AH64" s="28" t="str">
        <f>Congress!A5</f>
        <v>Pat Fallon</v>
      </c>
      <c r="AI64" s="28">
        <v>30</v>
      </c>
      <c r="AJ64" s="28" t="str">
        <f>'State Senate'!A31</f>
        <v>Drew Springer</v>
      </c>
      <c r="AL64" s="53" t="str">
        <f>'State Senate'!A26</f>
        <v>Donna Campbell</v>
      </c>
      <c r="AM64" s="53" t="s">
        <v>35</v>
      </c>
      <c r="AN64" s="54" t="s">
        <v>47</v>
      </c>
      <c r="AO64" s="39" t="str">
        <f>AP64 &amp; ", " &amp;AQ64&amp; ", " &amp;AR64&amp; ", " &amp;AS64&amp; ", " &amp;AT64&amp; ", " &amp;AU64</f>
        <v>Vicente Gonzalez, Chip Roy, Ernest Gonzales, Roger Williams, Henry Cuellar, Lloyd Doggett</v>
      </c>
      <c r="AP64" s="36" t="str">
        <f>AL16</f>
        <v>Vicente Gonzalez</v>
      </c>
      <c r="AQ64" s="36" t="str">
        <f>AL22</f>
        <v>Chip Roy</v>
      </c>
      <c r="AR64" s="36" t="str">
        <f>AL24</f>
        <v>Ernest Gonzales</v>
      </c>
      <c r="AS64" s="36" t="str">
        <f>AL26</f>
        <v>Roger Williams</v>
      </c>
      <c r="AT64" s="36" t="str">
        <f>AL29</f>
        <v>Henry Cuellar</v>
      </c>
      <c r="AU64" s="36" t="str">
        <f>AL36</f>
        <v>Lloyd Doggett</v>
      </c>
      <c r="AV64" s="36"/>
      <c r="AW64" s="36"/>
      <c r="AX64" s="36"/>
      <c r="AZ64" s="38" t="str">
        <f t="shared" si="0"/>
        <v xml:space="preserve">, </v>
      </c>
    </row>
    <row r="65" spans="30:52" x14ac:dyDescent="0.3">
      <c r="AD65" s="28" t="str">
        <f>'State House'!A64</f>
        <v>Tan Parker</v>
      </c>
      <c r="AE65" s="28">
        <v>63</v>
      </c>
      <c r="AF65" s="44" t="s">
        <v>47</v>
      </c>
      <c r="AG65" s="28">
        <v>26</v>
      </c>
      <c r="AH65" s="28" t="str">
        <f>Congress!A27</f>
        <v>Michael Burgess</v>
      </c>
      <c r="AI65" s="28">
        <v>12</v>
      </c>
      <c r="AJ65" s="28" t="str">
        <f>'State Senate'!A13</f>
        <v>Jane Nelson</v>
      </c>
      <c r="AL65" s="53" t="str">
        <f>'State Senate'!A27</f>
        <v>Jose Menendez</v>
      </c>
      <c r="AM65" s="53" t="s">
        <v>36</v>
      </c>
      <c r="AN65" s="55" t="s">
        <v>48</v>
      </c>
      <c r="AO65" s="39" t="str">
        <f>AP65 &amp; ", " &amp;AQ65&amp; ", " &amp;AR65&amp; ", " &amp;AS65&amp; ", " &amp;AT65</f>
        <v>Joaquin Castro, Chip Roy, Ernest Gonzales, Henry Cuellar, Lloyd Doggett</v>
      </c>
      <c r="AP65" s="36" t="str">
        <f>AL21</f>
        <v>Joaquin Castro</v>
      </c>
      <c r="AQ65" s="36" t="str">
        <f>AL22</f>
        <v>Chip Roy</v>
      </c>
      <c r="AR65" s="36" t="str">
        <f>AL24</f>
        <v>Ernest Gonzales</v>
      </c>
      <c r="AS65" s="36" t="str">
        <f>AL29</f>
        <v>Henry Cuellar</v>
      </c>
      <c r="AT65" s="36" t="str">
        <f>AL36</f>
        <v>Lloyd Doggett</v>
      </c>
      <c r="AU65" s="36"/>
      <c r="AV65" s="36"/>
      <c r="AW65" s="36"/>
      <c r="AX65" s="36"/>
      <c r="AZ65" s="38" t="str">
        <f t="shared" si="0"/>
        <v xml:space="preserve">, </v>
      </c>
    </row>
    <row r="66" spans="30:52" x14ac:dyDescent="0.3">
      <c r="AD66" s="28" t="str">
        <f>'State House'!A65</f>
        <v>Lynn Stucky</v>
      </c>
      <c r="AE66" s="28">
        <v>64</v>
      </c>
      <c r="AF66" s="44" t="s">
        <v>47</v>
      </c>
      <c r="AG66" s="28">
        <v>26</v>
      </c>
      <c r="AH66" s="28" t="str">
        <f>Congress!A27</f>
        <v>Michael Burgess</v>
      </c>
      <c r="AI66" s="28">
        <v>30</v>
      </c>
      <c r="AJ66" s="28" t="str">
        <f>'State Senate'!A31</f>
        <v>Drew Springer</v>
      </c>
      <c r="AL66" s="53" t="str">
        <f>'State Senate'!A28</f>
        <v>Eddie Lucio Jr</v>
      </c>
      <c r="AM66" s="53" t="s">
        <v>37</v>
      </c>
      <c r="AN66" s="55" t="s">
        <v>48</v>
      </c>
      <c r="AO66" s="39" t="str">
        <f>AP66 &amp; ", " &amp;AQ66</f>
        <v>Vicente Gonzalez, Filemon Vela</v>
      </c>
      <c r="AP66" s="36" t="str">
        <f>AL16</f>
        <v>Vicente Gonzalez</v>
      </c>
      <c r="AQ66" s="36" t="str">
        <f>AL35</f>
        <v>Filemon Vela</v>
      </c>
      <c r="AR66" s="36"/>
      <c r="AS66" s="36"/>
      <c r="AT66" s="36"/>
      <c r="AU66" s="36"/>
      <c r="AV66" s="36"/>
      <c r="AW66" s="36"/>
      <c r="AX66" s="36"/>
      <c r="AZ66" s="38" t="str">
        <f t="shared" si="0"/>
        <v xml:space="preserve">, </v>
      </c>
    </row>
    <row r="67" spans="30:52" x14ac:dyDescent="0.3">
      <c r="AD67" s="28" t="str">
        <f>'State House'!A66</f>
        <v>Michelle Beckley</v>
      </c>
      <c r="AE67" s="28">
        <v>65</v>
      </c>
      <c r="AF67" s="48" t="s">
        <v>48</v>
      </c>
      <c r="AG67" s="28">
        <v>24</v>
      </c>
      <c r="AH67" s="28" t="str">
        <f>Congress!A25</f>
        <v>Beth Van Duyne</v>
      </c>
      <c r="AI67" s="28">
        <v>12</v>
      </c>
      <c r="AJ67" s="28" t="str">
        <f>'State Senate'!A13</f>
        <v>Jane Nelson</v>
      </c>
      <c r="AL67" s="53" t="str">
        <f>'State Senate'!A29</f>
        <v>Charles Perry</v>
      </c>
      <c r="AM67" s="53" t="s">
        <v>38</v>
      </c>
      <c r="AN67" s="54" t="s">
        <v>47</v>
      </c>
      <c r="AO67" s="39" t="str">
        <f>AP67 &amp; ", " &amp;AQ67&amp; ", " &amp;AR67&amp; ", " &amp;AS67</f>
        <v>August Pfluger, Ronny Jackson, Jodey Arrington, Ernest Gonzales</v>
      </c>
      <c r="AP67" s="36" t="str">
        <f>AL12</f>
        <v>August Pfluger</v>
      </c>
      <c r="AQ67" s="36" t="str">
        <f>AL14</f>
        <v>Ronny Jackson</v>
      </c>
      <c r="AR67" s="36" t="str">
        <f>AL20</f>
        <v>Jodey Arrington</v>
      </c>
      <c r="AS67" s="36" t="str">
        <f>AL24</f>
        <v>Ernest Gonzales</v>
      </c>
      <c r="AT67" s="36"/>
      <c r="AU67" s="36"/>
      <c r="AV67" s="36"/>
      <c r="AW67" s="36"/>
      <c r="AX67" s="36"/>
      <c r="AZ67" s="38" t="str">
        <f t="shared" ref="AZ67:AZ70" si="7">BA67&amp;", "&amp;BB67</f>
        <v xml:space="preserve">, </v>
      </c>
    </row>
    <row r="68" spans="30:52" x14ac:dyDescent="0.3">
      <c r="AD68" s="28" t="str">
        <f>'State House'!A67</f>
        <v>Matt Shaheen</v>
      </c>
      <c r="AE68" s="28">
        <v>66</v>
      </c>
      <c r="AF68" s="44" t="s">
        <v>47</v>
      </c>
      <c r="AG68" s="28">
        <v>3</v>
      </c>
      <c r="AH68" s="28" t="str">
        <f>Congress!A4</f>
        <v>Van Taylor</v>
      </c>
      <c r="AI68" s="28">
        <v>8</v>
      </c>
      <c r="AJ68" s="28" t="str">
        <f>'State Senate'!A9</f>
        <v>Angela Paxton</v>
      </c>
      <c r="AL68" s="53" t="str">
        <f>'State Senate'!A30</f>
        <v>Cesar Blanco</v>
      </c>
      <c r="AM68" s="53" t="s">
        <v>39</v>
      </c>
      <c r="AN68" s="55" t="s">
        <v>48</v>
      </c>
      <c r="AO68" s="39" t="str">
        <f>AP68 &amp; ", " &amp;AQ68</f>
        <v>Veronica Escobar, Ernest Gonzales</v>
      </c>
      <c r="AP68" s="36" t="str">
        <f>AL17</f>
        <v>Veronica Escobar</v>
      </c>
      <c r="AQ68" s="36" t="str">
        <f>AL24</f>
        <v>Ernest Gonzales</v>
      </c>
      <c r="AR68" s="36"/>
      <c r="AS68" s="36"/>
      <c r="AT68" s="36"/>
      <c r="AU68" s="36"/>
      <c r="AV68" s="36"/>
      <c r="AW68" s="36"/>
      <c r="AX68" s="36"/>
      <c r="AZ68" s="38" t="str">
        <f t="shared" si="7"/>
        <v xml:space="preserve">, </v>
      </c>
    </row>
    <row r="69" spans="30:52" x14ac:dyDescent="0.3">
      <c r="AD69" s="28" t="str">
        <f>'State House'!A68</f>
        <v>Jeff Leach</v>
      </c>
      <c r="AE69" s="28">
        <v>67</v>
      </c>
      <c r="AF69" s="44" t="s">
        <v>47</v>
      </c>
      <c r="AG69" s="28">
        <v>3</v>
      </c>
      <c r="AH69" s="28" t="str">
        <f>Congress!A4</f>
        <v>Van Taylor</v>
      </c>
      <c r="AI69" s="28">
        <v>8</v>
      </c>
      <c r="AJ69" s="28" t="str">
        <f>'State Senate'!A9</f>
        <v>Angela Paxton</v>
      </c>
      <c r="AL69" s="53" t="str">
        <f>'State Senate'!A31</f>
        <v>Drew Springer</v>
      </c>
      <c r="AM69" s="53" t="s">
        <v>40</v>
      </c>
      <c r="AN69" s="54" t="s">
        <v>47</v>
      </c>
      <c r="AO69" s="39" t="str">
        <f>AP69 &amp; ", " &amp;AQ69&amp; ", " &amp;AR69&amp; ", " &amp;AS69&amp; ", " &amp;AT69&amp; ", " &amp;AU69&amp; ", " &amp;AV69&amp; ", " &amp;AW69&amp; ", " &amp;AX69</f>
        <v>Van Taylor, Pat Fallon, August Pfluger, Kay Granger, Ronny Jackson, Jodey Arrington, Roger Williams, Michael Burgess, Colin Allred</v>
      </c>
      <c r="AP69" s="36" t="str">
        <f>AL4</f>
        <v>Van Taylor</v>
      </c>
      <c r="AQ69" s="36" t="str">
        <f>AL5</f>
        <v>Pat Fallon</v>
      </c>
      <c r="AR69" s="36" t="str">
        <f>AL12</f>
        <v>August Pfluger</v>
      </c>
      <c r="AS69" s="36" t="str">
        <f>AL13</f>
        <v>Kay Granger</v>
      </c>
      <c r="AT69" s="36" t="str">
        <f>AL14</f>
        <v>Ronny Jackson</v>
      </c>
      <c r="AU69" s="36" t="str">
        <f>AL20</f>
        <v>Jodey Arrington</v>
      </c>
      <c r="AV69" s="36" t="str">
        <f>AL26</f>
        <v>Roger Williams</v>
      </c>
      <c r="AW69" s="36" t="str">
        <f>AL27</f>
        <v>Michael Burgess</v>
      </c>
      <c r="AX69" s="36" t="str">
        <f>AL33</f>
        <v>Colin Allred</v>
      </c>
      <c r="AZ69" s="38" t="str">
        <f t="shared" si="7"/>
        <v xml:space="preserve">, </v>
      </c>
    </row>
    <row r="70" spans="30:52" x14ac:dyDescent="0.3">
      <c r="AD70" s="28" t="str">
        <f>'State House'!A69</f>
        <v>David Spiller</v>
      </c>
      <c r="AE70" s="28">
        <v>68</v>
      </c>
      <c r="AF70" s="44" t="s">
        <v>47</v>
      </c>
      <c r="AG70" s="28">
        <v>13</v>
      </c>
      <c r="AH70" s="28" t="str">
        <f>Congress!A14</f>
        <v>Ronny Jackson</v>
      </c>
      <c r="AI70" s="28">
        <v>28</v>
      </c>
      <c r="AJ70" s="28" t="str">
        <f>'State Senate'!A29</f>
        <v>Charles Perry</v>
      </c>
      <c r="AL70" s="53" t="str">
        <f>'State Senate'!A32</f>
        <v>Kel Seliger</v>
      </c>
      <c r="AM70" s="53" t="s">
        <v>41</v>
      </c>
      <c r="AN70" s="54" t="s">
        <v>47</v>
      </c>
      <c r="AO70" s="39" t="str">
        <f>AP70 &amp; ", " &amp;AQ70&amp; ", " &amp;AR70&amp; ", " &amp;AS70</f>
        <v>August Pfluger, Ronny Jackson, Jodey Arrington, Ernest Gonzales</v>
      </c>
      <c r="AP70" s="36" t="str">
        <f>AL12</f>
        <v>August Pfluger</v>
      </c>
      <c r="AQ70" s="36" t="str">
        <f>AL14</f>
        <v>Ronny Jackson</v>
      </c>
      <c r="AR70" s="36" t="str">
        <f>AL20</f>
        <v>Jodey Arrington</v>
      </c>
      <c r="AS70" s="36" t="str">
        <f>AL24</f>
        <v>Ernest Gonzales</v>
      </c>
      <c r="AT70" s="36"/>
      <c r="AU70" s="36"/>
      <c r="AV70" s="36"/>
      <c r="AW70" s="36"/>
      <c r="AX70" s="36"/>
      <c r="AZ70" s="38" t="str">
        <f t="shared" si="7"/>
        <v xml:space="preserve">, </v>
      </c>
    </row>
    <row r="71" spans="30:52" x14ac:dyDescent="0.3">
      <c r="AD71" s="28" t="str">
        <f>'State House'!A70</f>
        <v>James Frank</v>
      </c>
      <c r="AE71" s="28">
        <v>69</v>
      </c>
      <c r="AF71" s="44" t="s">
        <v>47</v>
      </c>
      <c r="AG71" s="28">
        <v>13</v>
      </c>
      <c r="AH71" s="28" t="str">
        <f>Congress!A14</f>
        <v>Ronny Jackson</v>
      </c>
      <c r="AI71" s="28">
        <v>30</v>
      </c>
      <c r="AJ71" s="28" t="str">
        <f>'State Senate'!A31</f>
        <v>Drew Springer</v>
      </c>
      <c r="AO71" s="40" t="str">
        <f t="shared" ref="AO57:AO73" si="8">AP71 &amp; ", " &amp;AQ71&amp; ", " &amp;AR71&amp; ", " &amp;AS71</f>
        <v xml:space="preserve">, , , </v>
      </c>
    </row>
    <row r="72" spans="30:52" x14ac:dyDescent="0.3">
      <c r="AD72" s="28" t="str">
        <f>'State House'!A71</f>
        <v>Scott Sanford</v>
      </c>
      <c r="AE72" s="28">
        <v>70</v>
      </c>
      <c r="AF72" s="44" t="s">
        <v>47</v>
      </c>
      <c r="AG72" s="28">
        <v>3</v>
      </c>
      <c r="AH72" s="28" t="str">
        <f>Congress!A4</f>
        <v>Van Taylor</v>
      </c>
      <c r="AI72" s="28">
        <v>8</v>
      </c>
      <c r="AJ72" s="28" t="str">
        <f>'State Senate'!A9</f>
        <v>Angela Paxton</v>
      </c>
      <c r="AO72" s="40" t="str">
        <f t="shared" si="8"/>
        <v xml:space="preserve">, , , </v>
      </c>
    </row>
    <row r="73" spans="30:52" x14ac:dyDescent="0.3">
      <c r="AD73" s="28" t="str">
        <f>'State House'!A72</f>
        <v>Stan Lambert</v>
      </c>
      <c r="AE73" s="28">
        <v>71</v>
      </c>
      <c r="AF73" s="44" t="s">
        <v>47</v>
      </c>
      <c r="AG73" s="28">
        <v>19</v>
      </c>
      <c r="AH73" s="28" t="str">
        <f>Congress!A20</f>
        <v>Jodey Arrington</v>
      </c>
      <c r="AI73" s="28">
        <v>28</v>
      </c>
      <c r="AJ73" s="28" t="str">
        <f>'State Senate'!A29</f>
        <v>Charles Perry</v>
      </c>
      <c r="AO73" s="40" t="str">
        <f t="shared" si="8"/>
        <v xml:space="preserve">, , , </v>
      </c>
    </row>
    <row r="74" spans="30:52" x14ac:dyDescent="0.3">
      <c r="AD74" s="28" t="str">
        <f>'State House'!A73</f>
        <v>Drew Darby</v>
      </c>
      <c r="AE74" s="28">
        <v>72</v>
      </c>
      <c r="AF74" s="44" t="s">
        <v>47</v>
      </c>
      <c r="AG74" s="28">
        <v>11</v>
      </c>
      <c r="AH74" s="28" t="str">
        <f>Congress!A12</f>
        <v>August Pfluger</v>
      </c>
      <c r="AI74" s="28">
        <v>28</v>
      </c>
      <c r="AJ74" s="28" t="str">
        <f>'State Senate'!A29</f>
        <v>Charles Perry</v>
      </c>
      <c r="AO74" s="40" t="str">
        <f>AP74 &amp; ", " &amp;AQ74&amp; ", " &amp;AR74&amp; ", " &amp;AS74&amp; ", " &amp;AT74</f>
        <v xml:space="preserve">, , , , </v>
      </c>
    </row>
    <row r="75" spans="30:52" x14ac:dyDescent="0.3">
      <c r="AD75" s="28" t="str">
        <f>'State House'!A74</f>
        <v>Kyle Biedermann</v>
      </c>
      <c r="AE75" s="28">
        <v>73</v>
      </c>
      <c r="AF75" s="44" t="s">
        <v>47</v>
      </c>
      <c r="AG75" s="28">
        <v>21</v>
      </c>
      <c r="AH75" s="28" t="str">
        <f>Congress!A22</f>
        <v>Chip Roy</v>
      </c>
      <c r="AI75" s="28">
        <v>24</v>
      </c>
      <c r="AJ75" s="28" t="str">
        <f>'State Senate'!A25</f>
        <v>Dawn Buckingham</v>
      </c>
      <c r="AO75" s="40" t="str">
        <f>AP75 &amp; ", " &amp;AQ75&amp; ", " &amp;AR75&amp; ", " &amp;AS75&amp; ", " &amp;AT75&amp; ", " &amp;AU75</f>
        <v xml:space="preserve">, , , , , </v>
      </c>
    </row>
    <row r="76" spans="30:52" x14ac:dyDescent="0.3">
      <c r="AD76" s="28" t="str">
        <f>'State House'!A75</f>
        <v>Eddie Morales</v>
      </c>
      <c r="AE76" s="28">
        <v>74</v>
      </c>
      <c r="AF76" s="48" t="s">
        <v>48</v>
      </c>
      <c r="AG76" s="28">
        <v>23</v>
      </c>
      <c r="AH76" s="28" t="str">
        <f>Congress!A24</f>
        <v>Ernest Gonzales</v>
      </c>
      <c r="AI76" s="28">
        <v>29</v>
      </c>
      <c r="AJ76" s="28" t="str">
        <f>'State Senate'!A30</f>
        <v>Cesar Blanco</v>
      </c>
    </row>
    <row r="77" spans="30:52" x14ac:dyDescent="0.3">
      <c r="AD77" s="28" t="str">
        <f>'State House'!A76</f>
        <v>Mary González</v>
      </c>
      <c r="AE77" s="28">
        <v>75</v>
      </c>
      <c r="AF77" s="48" t="s">
        <v>48</v>
      </c>
      <c r="AG77" s="28">
        <v>23</v>
      </c>
      <c r="AH77" s="28" t="str">
        <f>Congress!A24</f>
        <v>Ernest Gonzales</v>
      </c>
      <c r="AI77" s="28">
        <v>29</v>
      </c>
      <c r="AJ77" s="28" t="str">
        <f>'State Senate'!A30</f>
        <v>Cesar Blanco</v>
      </c>
    </row>
    <row r="78" spans="30:52" x14ac:dyDescent="0.3">
      <c r="AD78" s="28" t="str">
        <f>'State House'!A77</f>
        <v>Claudia Ordaz Perez</v>
      </c>
      <c r="AE78" s="28">
        <v>76</v>
      </c>
      <c r="AF78" s="48" t="s">
        <v>48</v>
      </c>
      <c r="AG78" s="28">
        <v>16</v>
      </c>
      <c r="AH78" s="28" t="str">
        <f>Congress!A17</f>
        <v>Veronica Escobar</v>
      </c>
      <c r="AI78" s="28">
        <v>29</v>
      </c>
      <c r="AJ78" s="28" t="str">
        <f>'State Senate'!A30</f>
        <v>Cesar Blanco</v>
      </c>
    </row>
    <row r="79" spans="30:52" x14ac:dyDescent="0.3">
      <c r="AD79" s="28" t="str">
        <f>'State House'!A78</f>
        <v>Evelina Ortega</v>
      </c>
      <c r="AE79" s="28">
        <v>77</v>
      </c>
      <c r="AF79" s="48" t="s">
        <v>48</v>
      </c>
      <c r="AG79" s="28">
        <v>16</v>
      </c>
      <c r="AH79" s="28" t="str">
        <f>Congress!A17</f>
        <v>Veronica Escobar</v>
      </c>
      <c r="AI79" s="28">
        <v>29</v>
      </c>
      <c r="AJ79" s="28" t="str">
        <f>'State Senate'!A30</f>
        <v>Cesar Blanco</v>
      </c>
    </row>
    <row r="80" spans="30:52" x14ac:dyDescent="0.3">
      <c r="AD80" s="28" t="str">
        <f>'State House'!A79</f>
        <v>Joe Moody</v>
      </c>
      <c r="AE80" s="28">
        <v>78</v>
      </c>
      <c r="AF80" s="48" t="s">
        <v>48</v>
      </c>
      <c r="AG80" s="28">
        <v>16</v>
      </c>
      <c r="AH80" s="28" t="str">
        <f>Congress!A17</f>
        <v>Veronica Escobar</v>
      </c>
      <c r="AI80" s="28">
        <v>29</v>
      </c>
      <c r="AJ80" s="28" t="str">
        <f>'State Senate'!A30</f>
        <v>Cesar Blanco</v>
      </c>
    </row>
    <row r="81" spans="30:36" x14ac:dyDescent="0.3">
      <c r="AD81" s="28" t="str">
        <f>'State House'!A80</f>
        <v>Art Fierro</v>
      </c>
      <c r="AE81" s="28">
        <v>79</v>
      </c>
      <c r="AF81" s="48" t="s">
        <v>48</v>
      </c>
      <c r="AG81" s="28">
        <v>16</v>
      </c>
      <c r="AH81" s="28" t="str">
        <f>Congress!A17</f>
        <v>Veronica Escobar</v>
      </c>
      <c r="AI81" s="28">
        <v>29</v>
      </c>
      <c r="AJ81" s="28" t="str">
        <f>'State Senate'!A30</f>
        <v>Cesar Blanco</v>
      </c>
    </row>
    <row r="82" spans="30:36" x14ac:dyDescent="0.3">
      <c r="AD82" s="28" t="str">
        <f>'State House'!A81</f>
        <v>Tracy King</v>
      </c>
      <c r="AE82" s="27">
        <v>80</v>
      </c>
      <c r="AF82" s="56" t="s">
        <v>48</v>
      </c>
      <c r="AG82" s="27">
        <v>28</v>
      </c>
      <c r="AH82" s="28" t="str">
        <f>Congress!A29</f>
        <v>Henry Cuellar</v>
      </c>
      <c r="AI82" s="28">
        <v>21</v>
      </c>
      <c r="AJ82" s="28" t="str">
        <f>'State Senate'!A22</f>
        <v>Judith Zaffirini</v>
      </c>
    </row>
    <row r="83" spans="30:36" x14ac:dyDescent="0.3">
      <c r="AD83" s="28" t="str">
        <f>'State House'!A82</f>
        <v>Brooks Landgraf</v>
      </c>
      <c r="AE83" s="28">
        <v>81</v>
      </c>
      <c r="AF83" s="44" t="s">
        <v>47</v>
      </c>
      <c r="AG83" s="28">
        <v>11</v>
      </c>
      <c r="AH83" s="28" t="str">
        <f>Congress!A12</f>
        <v>August Pfluger</v>
      </c>
      <c r="AI83" s="28">
        <v>28</v>
      </c>
      <c r="AJ83" s="28" t="str">
        <f>'State Senate'!A29</f>
        <v>Charles Perry</v>
      </c>
    </row>
    <row r="84" spans="30:36" x14ac:dyDescent="0.3">
      <c r="AD84" s="28" t="str">
        <f>'State House'!A83</f>
        <v>Tom Craddick</v>
      </c>
      <c r="AE84" s="28">
        <v>82</v>
      </c>
      <c r="AF84" s="44" t="s">
        <v>47</v>
      </c>
      <c r="AG84" s="28">
        <v>11</v>
      </c>
      <c r="AH84" s="28" t="str">
        <f>Congress!A12</f>
        <v>August Pfluger</v>
      </c>
      <c r="AI84" s="28">
        <v>31</v>
      </c>
      <c r="AJ84" s="28" t="str">
        <f>'State Senate'!A32</f>
        <v>Kel Seliger</v>
      </c>
    </row>
    <row r="85" spans="30:36" x14ac:dyDescent="0.3">
      <c r="AD85" s="28" t="str">
        <f>'State House'!A84</f>
        <v>Dustin Burrows</v>
      </c>
      <c r="AE85" s="28">
        <v>83</v>
      </c>
      <c r="AF85" s="44" t="s">
        <v>47</v>
      </c>
      <c r="AG85" s="28">
        <v>19</v>
      </c>
      <c r="AH85" s="28" t="str">
        <f>Congress!A20</f>
        <v>Jodey Arrington</v>
      </c>
      <c r="AI85" s="28">
        <v>28</v>
      </c>
      <c r="AJ85" s="28" t="str">
        <f>'State Senate'!A29</f>
        <v>Charles Perry</v>
      </c>
    </row>
    <row r="86" spans="30:36" x14ac:dyDescent="0.3">
      <c r="AD86" s="28" t="str">
        <f>'State House'!A85</f>
        <v>John Frullo</v>
      </c>
      <c r="AE86" s="28">
        <v>84</v>
      </c>
      <c r="AF86" s="44" t="s">
        <v>47</v>
      </c>
      <c r="AG86" s="28">
        <v>19</v>
      </c>
      <c r="AH86" s="28" t="str">
        <f>Congress!A20</f>
        <v>Jodey Arrington</v>
      </c>
      <c r="AI86" s="28">
        <v>28</v>
      </c>
      <c r="AJ86" s="28" t="str">
        <f>'State Senate'!A29</f>
        <v>Charles Perry</v>
      </c>
    </row>
    <row r="87" spans="30:36" x14ac:dyDescent="0.3">
      <c r="AD87" s="28" t="str">
        <f>'State House'!A86</f>
        <v>Phil Stephenson</v>
      </c>
      <c r="AE87" s="28">
        <v>85</v>
      </c>
      <c r="AF87" s="44" t="s">
        <v>47</v>
      </c>
      <c r="AG87" s="28">
        <v>27</v>
      </c>
      <c r="AH87" s="28" t="str">
        <f>Congress!A28</f>
        <v>Michael Cloud</v>
      </c>
      <c r="AI87" s="28">
        <v>18</v>
      </c>
      <c r="AJ87" s="28" t="str">
        <f>'State Senate'!A19</f>
        <v>Lois Kolkhorst</v>
      </c>
    </row>
    <row r="88" spans="30:36" x14ac:dyDescent="0.3">
      <c r="AD88" s="28" t="str">
        <f>'State House'!A87</f>
        <v>John T. Smithee</v>
      </c>
      <c r="AE88" s="28">
        <v>86</v>
      </c>
      <c r="AF88" s="44" t="s">
        <v>47</v>
      </c>
      <c r="AG88" s="28">
        <v>13</v>
      </c>
      <c r="AH88" s="28" t="str">
        <f>Congress!A14</f>
        <v>Ronny Jackson</v>
      </c>
      <c r="AI88" s="28">
        <v>31</v>
      </c>
      <c r="AJ88" s="28" t="str">
        <f>'State Senate'!A32</f>
        <v>Kel Seliger</v>
      </c>
    </row>
    <row r="89" spans="30:36" x14ac:dyDescent="0.3">
      <c r="AD89" s="28" t="str">
        <f>'State House'!A88</f>
        <v>Four Price</v>
      </c>
      <c r="AE89" s="28">
        <v>87</v>
      </c>
      <c r="AF89" s="44" t="s">
        <v>47</v>
      </c>
      <c r="AG89" s="28">
        <v>13</v>
      </c>
      <c r="AH89" s="28" t="str">
        <f>Congress!A14</f>
        <v>Ronny Jackson</v>
      </c>
      <c r="AI89" s="28">
        <v>31</v>
      </c>
      <c r="AJ89" s="28" t="str">
        <f>'State Senate'!A32</f>
        <v>Kel Seliger</v>
      </c>
    </row>
    <row r="90" spans="30:36" x14ac:dyDescent="0.3">
      <c r="AD90" s="28" t="str">
        <f>'State House'!A89</f>
        <v>Ken King</v>
      </c>
      <c r="AE90" s="28">
        <v>88</v>
      </c>
      <c r="AF90" s="44" t="s">
        <v>47</v>
      </c>
      <c r="AG90" s="57">
        <v>13</v>
      </c>
      <c r="AH90" s="28" t="str">
        <f>Congress!A14</f>
        <v>Ronny Jackson</v>
      </c>
      <c r="AI90" s="28">
        <v>31</v>
      </c>
      <c r="AJ90" s="28" t="str">
        <f>'State Senate'!A32</f>
        <v>Kel Seliger</v>
      </c>
    </row>
    <row r="91" spans="30:36" x14ac:dyDescent="0.3">
      <c r="AD91" s="28" t="str">
        <f>'State House'!A90</f>
        <v>Candy Noble</v>
      </c>
      <c r="AE91" s="28">
        <v>89</v>
      </c>
      <c r="AF91" s="44" t="s">
        <v>47</v>
      </c>
      <c r="AG91" s="28">
        <v>3</v>
      </c>
      <c r="AH91" s="28" t="str">
        <f>Congress!A4</f>
        <v>Van Taylor</v>
      </c>
      <c r="AI91" s="28">
        <v>8</v>
      </c>
      <c r="AJ91" s="28" t="str">
        <f>'State Senate'!A9</f>
        <v>Angela Paxton</v>
      </c>
    </row>
    <row r="92" spans="30:36" x14ac:dyDescent="0.3">
      <c r="AD92" s="28" t="str">
        <f>'State House'!A91</f>
        <v>Ramon Romero Jr.</v>
      </c>
      <c r="AE92" s="28">
        <v>90</v>
      </c>
      <c r="AF92" s="48" t="s">
        <v>48</v>
      </c>
      <c r="AG92" s="28">
        <v>33</v>
      </c>
      <c r="AH92" s="28" t="str">
        <f>Congress!A34</f>
        <v>Marc Veasey</v>
      </c>
      <c r="AI92" s="28">
        <v>10</v>
      </c>
      <c r="AJ92" s="28" t="str">
        <f>'State Senate'!A11</f>
        <v>Beverly Powell</v>
      </c>
    </row>
    <row r="93" spans="30:36" x14ac:dyDescent="0.3">
      <c r="AD93" s="28" t="str">
        <f>'State House'!A92</f>
        <v>Stephanie Klick</v>
      </c>
      <c r="AE93" s="28">
        <v>91</v>
      </c>
      <c r="AF93" s="44" t="s">
        <v>47</v>
      </c>
      <c r="AG93" s="28">
        <v>12</v>
      </c>
      <c r="AH93" s="28" t="str">
        <f>Congress!A13</f>
        <v>Kay Granger</v>
      </c>
      <c r="AI93" s="28">
        <v>9</v>
      </c>
      <c r="AJ93" s="28" t="str">
        <f>'State Senate'!A10</f>
        <v>Kelly Hancock</v>
      </c>
    </row>
    <row r="94" spans="30:36" x14ac:dyDescent="0.3">
      <c r="AD94" s="28" t="str">
        <f>'State House'!A93</f>
        <v>Jeff Cason</v>
      </c>
      <c r="AE94" s="28">
        <v>92</v>
      </c>
      <c r="AF94" s="44" t="s">
        <v>47</v>
      </c>
      <c r="AG94" s="28">
        <v>24</v>
      </c>
      <c r="AH94" s="28" t="str">
        <f>Congress!A25</f>
        <v>Beth Van Duyne</v>
      </c>
      <c r="AI94" s="28">
        <v>10</v>
      </c>
      <c r="AJ94" s="28" t="str">
        <f>'State Senate'!A11</f>
        <v>Beverly Powell</v>
      </c>
    </row>
    <row r="95" spans="30:36" x14ac:dyDescent="0.3">
      <c r="AD95" s="28" t="str">
        <f>'State House'!A94</f>
        <v>Matt Krause</v>
      </c>
      <c r="AE95" s="28">
        <v>93</v>
      </c>
      <c r="AF95" s="44" t="s">
        <v>47</v>
      </c>
      <c r="AG95" s="28">
        <v>12</v>
      </c>
      <c r="AH95" s="28" t="str">
        <f>Congress!A13</f>
        <v>Kay Granger</v>
      </c>
      <c r="AI95" s="28">
        <v>9</v>
      </c>
      <c r="AJ95" s="28" t="str">
        <f>'State Senate'!A10</f>
        <v>Kelly Hancock</v>
      </c>
    </row>
    <row r="96" spans="30:36" x14ac:dyDescent="0.3">
      <c r="AD96" s="28" t="str">
        <f>'State House'!A95</f>
        <v>Tony Tinderholt</v>
      </c>
      <c r="AE96" s="28">
        <v>94</v>
      </c>
      <c r="AF96" s="44" t="s">
        <v>47</v>
      </c>
      <c r="AG96" s="28">
        <v>6</v>
      </c>
      <c r="AH96" s="28" t="str">
        <f>Congress!A7</f>
        <v>Vacant</v>
      </c>
      <c r="AI96" s="28">
        <v>10</v>
      </c>
      <c r="AJ96" s="28" t="str">
        <f>'State Senate'!A11</f>
        <v>Beverly Powell</v>
      </c>
    </row>
    <row r="97" spans="30:36" x14ac:dyDescent="0.3">
      <c r="AD97" s="28" t="str">
        <f>'State House'!A96</f>
        <v>Nicole Collier</v>
      </c>
      <c r="AE97" s="28">
        <v>95</v>
      </c>
      <c r="AF97" s="48" t="s">
        <v>48</v>
      </c>
      <c r="AG97" s="28">
        <v>12</v>
      </c>
      <c r="AH97" s="28" t="str">
        <f>Congress!A13</f>
        <v>Kay Granger</v>
      </c>
      <c r="AI97" s="28">
        <v>10</v>
      </c>
      <c r="AJ97" s="28" t="str">
        <f>'State Senate'!A11</f>
        <v>Beverly Powell</v>
      </c>
    </row>
    <row r="98" spans="30:36" x14ac:dyDescent="0.3">
      <c r="AD98" s="28" t="str">
        <f>'State House'!A97</f>
        <v>David Cook</v>
      </c>
      <c r="AE98" s="28">
        <v>96</v>
      </c>
      <c r="AF98" s="44" t="s">
        <v>47</v>
      </c>
      <c r="AG98" s="28">
        <v>6</v>
      </c>
      <c r="AH98" s="28" t="str">
        <f>Congress!A7</f>
        <v>Vacant</v>
      </c>
      <c r="AI98" s="28">
        <v>10</v>
      </c>
      <c r="AJ98" s="28" t="str">
        <f>'State Senate'!A11</f>
        <v>Beverly Powell</v>
      </c>
    </row>
    <row r="99" spans="30:36" x14ac:dyDescent="0.3">
      <c r="AD99" s="28" t="str">
        <f>'State House'!A98</f>
        <v>Craig Goldman</v>
      </c>
      <c r="AE99" s="28">
        <v>97</v>
      </c>
      <c r="AF99" s="44" t="s">
        <v>47</v>
      </c>
      <c r="AG99" s="28">
        <v>12</v>
      </c>
      <c r="AH99" s="28" t="str">
        <f>Congress!A13</f>
        <v>Kay Granger</v>
      </c>
      <c r="AI99" s="28">
        <v>10</v>
      </c>
      <c r="AJ99" s="28" t="str">
        <f>'State Senate'!A11</f>
        <v>Beverly Powell</v>
      </c>
    </row>
    <row r="100" spans="30:36" x14ac:dyDescent="0.3">
      <c r="AD100" s="28" t="str">
        <f>'State House'!A99</f>
        <v>Giovanni Capriglione</v>
      </c>
      <c r="AE100" s="28">
        <v>98</v>
      </c>
      <c r="AF100" s="44" t="s">
        <v>47</v>
      </c>
      <c r="AG100" s="28">
        <v>12</v>
      </c>
      <c r="AH100" s="28" t="str">
        <f>Congress!A13</f>
        <v>Kay Granger</v>
      </c>
      <c r="AI100" s="28">
        <v>12</v>
      </c>
      <c r="AJ100" s="28" t="str">
        <f>'State Senate'!A13</f>
        <v>Jane Nelson</v>
      </c>
    </row>
    <row r="101" spans="30:36" x14ac:dyDescent="0.3">
      <c r="AD101" s="28" t="str">
        <f>'State House'!A100</f>
        <v>Charlie Geren</v>
      </c>
      <c r="AE101" s="28">
        <v>99</v>
      </c>
      <c r="AF101" s="44" t="s">
        <v>47</v>
      </c>
      <c r="AG101" s="28">
        <v>12</v>
      </c>
      <c r="AH101" s="28" t="str">
        <f>Congress!A13</f>
        <v>Kay Granger</v>
      </c>
      <c r="AI101" s="28">
        <v>12</v>
      </c>
      <c r="AJ101" s="28" t="str">
        <f>'State Senate'!A13</f>
        <v>Jane Nelson</v>
      </c>
    </row>
    <row r="102" spans="30:36" x14ac:dyDescent="0.3">
      <c r="AD102" s="28" t="str">
        <f>'State House'!A101</f>
        <v>Jasmine Crockett</v>
      </c>
      <c r="AE102" s="28">
        <v>100</v>
      </c>
      <c r="AF102" s="48" t="s">
        <v>48</v>
      </c>
      <c r="AG102" s="28">
        <v>30</v>
      </c>
      <c r="AH102" s="28" t="str">
        <f>Congress!A31</f>
        <v>Eddie Johnson</v>
      </c>
      <c r="AI102" s="28">
        <v>23</v>
      </c>
      <c r="AJ102" s="28" t="str">
        <f>'State Senate'!A24</f>
        <v>Royce West</v>
      </c>
    </row>
    <row r="103" spans="30:36" x14ac:dyDescent="0.3">
      <c r="AD103" s="28" t="str">
        <f>'State House'!A102</f>
        <v>Chris Turner</v>
      </c>
      <c r="AE103" s="28">
        <v>101</v>
      </c>
      <c r="AF103" s="48" t="s">
        <v>48</v>
      </c>
      <c r="AG103" s="28">
        <v>6</v>
      </c>
      <c r="AH103" s="28" t="str">
        <f>Congress!A7</f>
        <v>Vacant</v>
      </c>
      <c r="AI103" s="28">
        <v>22</v>
      </c>
      <c r="AJ103" s="28" t="str">
        <f>'State Senate'!A23</f>
        <v>Brian Birdwell</v>
      </c>
    </row>
    <row r="104" spans="30:36" x14ac:dyDescent="0.3">
      <c r="AD104" s="28" t="str">
        <f>'State House'!A103</f>
        <v>Ana-Maria Ramos</v>
      </c>
      <c r="AE104" s="28">
        <v>102</v>
      </c>
      <c r="AF104" s="48" t="s">
        <v>48</v>
      </c>
      <c r="AG104" s="28">
        <v>32</v>
      </c>
      <c r="AH104" s="28" t="str">
        <f>Congress!A33</f>
        <v>Colin Allred</v>
      </c>
      <c r="AI104" s="28">
        <v>16</v>
      </c>
      <c r="AJ104" s="28" t="str">
        <f>'State Senate'!A17</f>
        <v>Nathan Johnson</v>
      </c>
    </row>
    <row r="105" spans="30:36" x14ac:dyDescent="0.3">
      <c r="AD105" s="28" t="str">
        <f>'State House'!A104</f>
        <v>Rafael Anchia</v>
      </c>
      <c r="AE105" s="28">
        <v>103</v>
      </c>
      <c r="AF105" s="48" t="s">
        <v>48</v>
      </c>
      <c r="AG105" s="28">
        <v>30</v>
      </c>
      <c r="AH105" s="28" t="str">
        <f>Congress!A31</f>
        <v>Eddie Johnson</v>
      </c>
      <c r="AI105" s="28">
        <v>23</v>
      </c>
      <c r="AJ105" s="28" t="str">
        <f>'State Senate'!A24</f>
        <v>Royce West</v>
      </c>
    </row>
    <row r="106" spans="30:36" x14ac:dyDescent="0.3">
      <c r="AD106" s="28" t="str">
        <f>'State House'!A105</f>
        <v>Jessica González</v>
      </c>
      <c r="AE106" s="28">
        <v>104</v>
      </c>
      <c r="AF106" s="48" t="s">
        <v>48</v>
      </c>
      <c r="AG106" s="28">
        <v>33</v>
      </c>
      <c r="AH106" s="28" t="str">
        <f>Congress!A34</f>
        <v>Marc Veasey</v>
      </c>
      <c r="AI106" s="28">
        <v>23</v>
      </c>
      <c r="AJ106" s="28" t="str">
        <f>'State Senate'!A24</f>
        <v>Royce West</v>
      </c>
    </row>
    <row r="107" spans="30:36" x14ac:dyDescent="0.3">
      <c r="AD107" s="28" t="str">
        <f>'State House'!A106</f>
        <v>Terry Meza</v>
      </c>
      <c r="AE107" s="28">
        <v>105</v>
      </c>
      <c r="AF107" s="48" t="s">
        <v>48</v>
      </c>
      <c r="AG107" s="28">
        <v>33</v>
      </c>
      <c r="AH107" s="28" t="str">
        <f>Congress!A34</f>
        <v>Marc Veasey</v>
      </c>
      <c r="AI107" s="28">
        <v>9</v>
      </c>
      <c r="AJ107" s="28" t="str">
        <f>'State Senate'!A10</f>
        <v>Kelly Hancock</v>
      </c>
    </row>
    <row r="108" spans="30:36" x14ac:dyDescent="0.3">
      <c r="AD108" s="28" t="str">
        <f>'State House'!A107</f>
        <v>Jared Patterson</v>
      </c>
      <c r="AE108" s="28">
        <v>106</v>
      </c>
      <c r="AF108" s="44" t="s">
        <v>47</v>
      </c>
      <c r="AG108" s="28">
        <v>26</v>
      </c>
      <c r="AH108" s="28" t="str">
        <f>Congress!A27</f>
        <v>Michael Burgess</v>
      </c>
      <c r="AI108" s="28">
        <v>12</v>
      </c>
      <c r="AJ108" s="28" t="str">
        <f>'State Senate'!A13</f>
        <v>Jane Nelson</v>
      </c>
    </row>
    <row r="109" spans="30:36" x14ac:dyDescent="0.3">
      <c r="AD109" s="28" t="str">
        <f>'State House'!A108</f>
        <v>Victoria Neave</v>
      </c>
      <c r="AE109" s="28">
        <v>107</v>
      </c>
      <c r="AF109" s="48" t="s">
        <v>48</v>
      </c>
      <c r="AG109" s="28">
        <v>5</v>
      </c>
      <c r="AH109" s="28" t="str">
        <f>Congress!A6</f>
        <v>Lance Gooden</v>
      </c>
      <c r="AI109" s="28">
        <v>2</v>
      </c>
      <c r="AJ109" s="28" t="str">
        <f>'State Senate'!A3</f>
        <v>Bob Hall</v>
      </c>
    </row>
    <row r="110" spans="30:36" x14ac:dyDescent="0.3">
      <c r="AD110" s="28" t="str">
        <f>'State House'!A109</f>
        <v>Morgan Meyer</v>
      </c>
      <c r="AE110" s="28">
        <v>108</v>
      </c>
      <c r="AF110" s="44" t="s">
        <v>47</v>
      </c>
      <c r="AG110" s="28">
        <v>32</v>
      </c>
      <c r="AH110" s="28" t="str">
        <f>Congress!A33</f>
        <v>Colin Allred</v>
      </c>
      <c r="AI110" s="28">
        <v>16</v>
      </c>
      <c r="AJ110" s="28" t="str">
        <f>'State Senate'!A17</f>
        <v>Nathan Johnson</v>
      </c>
    </row>
    <row r="111" spans="30:36" x14ac:dyDescent="0.3">
      <c r="AD111" s="28" t="str">
        <f>'State House'!A110</f>
        <v>Carl Sherman</v>
      </c>
      <c r="AE111" s="28">
        <v>109</v>
      </c>
      <c r="AF111" s="48" t="s">
        <v>48</v>
      </c>
      <c r="AG111" s="28">
        <v>30</v>
      </c>
      <c r="AH111" s="28" t="str">
        <f>Congress!A31</f>
        <v>Eddie Johnson</v>
      </c>
      <c r="AI111" s="28">
        <v>23</v>
      </c>
      <c r="AJ111" s="28" t="str">
        <f>'State Senate'!A24</f>
        <v>Royce West</v>
      </c>
    </row>
    <row r="112" spans="30:36" x14ac:dyDescent="0.3">
      <c r="AD112" s="28" t="str">
        <f>'State House'!A111</f>
        <v>Toni Rose</v>
      </c>
      <c r="AE112" s="28">
        <v>110</v>
      </c>
      <c r="AF112" s="48" t="s">
        <v>48</v>
      </c>
      <c r="AG112" s="28">
        <v>5</v>
      </c>
      <c r="AH112" s="28" t="str">
        <f>Congress!A6</f>
        <v>Lance Gooden</v>
      </c>
      <c r="AI112" s="28">
        <v>2</v>
      </c>
      <c r="AJ112" s="28" t="str">
        <f>'State Senate'!A3</f>
        <v>Bob Hall</v>
      </c>
    </row>
    <row r="113" spans="30:36" x14ac:dyDescent="0.3">
      <c r="AD113" s="28" t="str">
        <f>'State House'!A112</f>
        <v>Yvonne Davis</v>
      </c>
      <c r="AE113" s="28">
        <v>111</v>
      </c>
      <c r="AF113" s="48" t="s">
        <v>48</v>
      </c>
      <c r="AG113" s="28">
        <v>30</v>
      </c>
      <c r="AH113" s="28" t="str">
        <f>Congress!A31</f>
        <v>Eddie Johnson</v>
      </c>
      <c r="AI113" s="28">
        <v>23</v>
      </c>
      <c r="AJ113" s="28" t="str">
        <f>'State Senate'!A24</f>
        <v>Royce West</v>
      </c>
    </row>
    <row r="114" spans="30:36" x14ac:dyDescent="0.3">
      <c r="AD114" s="28" t="str">
        <f>'State House'!A113</f>
        <v>Angie Chen Button</v>
      </c>
      <c r="AE114" s="28">
        <v>112</v>
      </c>
      <c r="AF114" s="44" t="s">
        <v>47</v>
      </c>
      <c r="AG114" s="28">
        <v>32</v>
      </c>
      <c r="AH114" s="28" t="str">
        <f>Congress!A33</f>
        <v>Colin Allred</v>
      </c>
      <c r="AI114" s="28">
        <v>8</v>
      </c>
      <c r="AJ114" s="28" t="str">
        <f>'State Senate'!A9</f>
        <v>Angela Paxton</v>
      </c>
    </row>
    <row r="115" spans="30:36" x14ac:dyDescent="0.3">
      <c r="AD115" s="28" t="str">
        <f>'State House'!A114</f>
        <v>Rhetta Bowers</v>
      </c>
      <c r="AE115" s="28">
        <v>113</v>
      </c>
      <c r="AF115" s="48" t="s">
        <v>48</v>
      </c>
      <c r="AG115" s="28">
        <v>32</v>
      </c>
      <c r="AH115" s="28" t="str">
        <f>Congress!A33</f>
        <v>Colin Allred</v>
      </c>
      <c r="AI115" s="28">
        <v>2</v>
      </c>
      <c r="AJ115" s="28" t="str">
        <f>'State Senate'!A3</f>
        <v>Bob Hall</v>
      </c>
    </row>
    <row r="116" spans="30:36" x14ac:dyDescent="0.3">
      <c r="AD116" s="28" t="str">
        <f>'State House'!A115</f>
        <v>John Turner</v>
      </c>
      <c r="AE116" s="28">
        <v>114</v>
      </c>
      <c r="AF116" s="48" t="s">
        <v>48</v>
      </c>
      <c r="AG116" s="28">
        <v>32</v>
      </c>
      <c r="AH116" s="28" t="str">
        <f>Congress!A33</f>
        <v>Colin Allred</v>
      </c>
      <c r="AI116" s="28">
        <v>16</v>
      </c>
      <c r="AJ116" s="28" t="str">
        <f>'State Senate'!A17</f>
        <v>Nathan Johnson</v>
      </c>
    </row>
    <row r="117" spans="30:36" x14ac:dyDescent="0.3">
      <c r="AD117" s="28" t="str">
        <f>'State House'!A116</f>
        <v>Julie Johnson</v>
      </c>
      <c r="AE117" s="28">
        <v>115</v>
      </c>
      <c r="AF117" s="48" t="s">
        <v>48</v>
      </c>
      <c r="AG117" s="28">
        <v>24</v>
      </c>
      <c r="AH117" s="28" t="str">
        <f>Congress!A25</f>
        <v>Beth Van Duyne</v>
      </c>
      <c r="AI117" s="28"/>
      <c r="AJ117" s="28"/>
    </row>
    <row r="118" spans="30:36" x14ac:dyDescent="0.3">
      <c r="AD118" s="28" t="str">
        <f>'State House'!A117</f>
        <v>Trey Martinez Fischer</v>
      </c>
      <c r="AE118" s="28">
        <v>116</v>
      </c>
      <c r="AF118" s="48" t="s">
        <v>48</v>
      </c>
      <c r="AG118" s="28">
        <v>20</v>
      </c>
      <c r="AH118" s="28" t="str">
        <f>Congress!A21</f>
        <v>Joaquin Castro</v>
      </c>
      <c r="AI118" s="28">
        <v>26</v>
      </c>
      <c r="AJ118" s="28" t="str">
        <f>'State Senate'!A27</f>
        <v>Jose Menendez</v>
      </c>
    </row>
    <row r="119" spans="30:36" x14ac:dyDescent="0.3">
      <c r="AD119" s="28" t="str">
        <f>'State House'!A118</f>
        <v>Philip Cortez</v>
      </c>
      <c r="AE119" s="28">
        <v>117</v>
      </c>
      <c r="AF119" s="48" t="s">
        <v>48</v>
      </c>
      <c r="AG119" s="18">
        <v>20</v>
      </c>
      <c r="AH119" s="18" t="str">
        <f>Congress!A21</f>
        <v>Joaquin Castro</v>
      </c>
      <c r="AI119" s="18">
        <v>19</v>
      </c>
      <c r="AJ119" s="18" t="str">
        <f>'State Senate'!A20</f>
        <v>Roland Gutierrez</v>
      </c>
    </row>
    <row r="120" spans="30:36" x14ac:dyDescent="0.3">
      <c r="AD120" s="28" t="str">
        <f>'State House'!A119</f>
        <v>Leo Pacheco</v>
      </c>
      <c r="AE120" s="28">
        <v>118</v>
      </c>
      <c r="AF120" s="48" t="s">
        <v>48</v>
      </c>
      <c r="AG120" s="18">
        <v>23</v>
      </c>
      <c r="AH120" s="18" t="str">
        <f>Congress!A24</f>
        <v>Ernest Gonzales</v>
      </c>
      <c r="AI120" s="18">
        <v>19</v>
      </c>
      <c r="AJ120" s="18" t="str">
        <f>'State Senate'!A20</f>
        <v>Roland Gutierrez</v>
      </c>
    </row>
    <row r="121" spans="30:36" x14ac:dyDescent="0.3">
      <c r="AD121" s="28" t="str">
        <f>'State House'!A120</f>
        <v>Elizabeth Campos</v>
      </c>
      <c r="AE121" s="28">
        <v>119</v>
      </c>
      <c r="AF121" s="48" t="s">
        <v>48</v>
      </c>
      <c r="AG121" s="18">
        <v>28</v>
      </c>
      <c r="AH121" s="18" t="str">
        <f>Congress!A29</f>
        <v>Henry Cuellar</v>
      </c>
      <c r="AI121" s="18">
        <v>19</v>
      </c>
      <c r="AJ121" s="18" t="str">
        <f>'State Senate'!A20</f>
        <v>Roland Gutierrez</v>
      </c>
    </row>
    <row r="122" spans="30:36" x14ac:dyDescent="0.3">
      <c r="AD122" s="28" t="str">
        <f>'State House'!A121</f>
        <v>Barbara Gervin-Hawkins</v>
      </c>
      <c r="AE122" s="28">
        <v>120</v>
      </c>
      <c r="AF122" s="48" t="s">
        <v>48</v>
      </c>
      <c r="AG122" s="18">
        <v>35</v>
      </c>
      <c r="AH122" s="18" t="str">
        <f>Congress!A36</f>
        <v>Lloyd Doggett</v>
      </c>
      <c r="AI122" s="18">
        <v>25</v>
      </c>
      <c r="AJ122" s="18" t="str">
        <f>'State Senate'!A26</f>
        <v>Donna Campbell</v>
      </c>
    </row>
    <row r="123" spans="30:36" x14ac:dyDescent="0.3">
      <c r="AD123" s="28" t="str">
        <f>'State House'!A122</f>
        <v>Steve Allison</v>
      </c>
      <c r="AE123" s="28">
        <v>121</v>
      </c>
      <c r="AF123" s="44" t="s">
        <v>47</v>
      </c>
      <c r="AG123" s="18">
        <v>21</v>
      </c>
      <c r="AH123" s="18" t="str">
        <f>Congress!A22</f>
        <v>Chip Roy</v>
      </c>
      <c r="AI123" s="18">
        <v>25</v>
      </c>
      <c r="AJ123" s="18" t="str">
        <f>'State Senate'!A26</f>
        <v>Donna Campbell</v>
      </c>
    </row>
    <row r="124" spans="30:36" ht="11.4" customHeight="1" x14ac:dyDescent="0.3">
      <c r="AD124" s="28" t="str">
        <f>'State House'!A123</f>
        <v>Lyle Larson</v>
      </c>
      <c r="AE124" s="28">
        <v>122</v>
      </c>
      <c r="AF124" s="44" t="s">
        <v>47</v>
      </c>
      <c r="AG124" s="18">
        <v>23</v>
      </c>
      <c r="AH124" s="18" t="str">
        <f>Congress!A24</f>
        <v>Ernest Gonzales</v>
      </c>
      <c r="AI124" s="18">
        <v>25</v>
      </c>
      <c r="AJ124" s="18" t="str">
        <f>'State Senate'!A26</f>
        <v>Donna Campbell</v>
      </c>
    </row>
    <row r="125" spans="30:36" x14ac:dyDescent="0.3">
      <c r="AD125" s="28" t="str">
        <f>'State House'!A124</f>
        <v>Diego Bernal</v>
      </c>
      <c r="AE125" s="28">
        <v>123</v>
      </c>
      <c r="AF125" s="48" t="s">
        <v>48</v>
      </c>
      <c r="AG125" s="18">
        <v>20</v>
      </c>
      <c r="AH125" s="18" t="str">
        <f>Congress!A21</f>
        <v>Joaquin Castro</v>
      </c>
      <c r="AI125" s="18">
        <v>26</v>
      </c>
      <c r="AJ125" s="18" t="str">
        <f>'State Senate'!A27</f>
        <v>Jose Menendez</v>
      </c>
    </row>
    <row r="126" spans="30:36" x14ac:dyDescent="0.3">
      <c r="AD126" s="28" t="str">
        <f>'State House'!A125</f>
        <v>Ina Minjarez</v>
      </c>
      <c r="AE126" s="28">
        <v>124</v>
      </c>
      <c r="AF126" s="48" t="s">
        <v>48</v>
      </c>
      <c r="AG126" s="18">
        <v>20</v>
      </c>
      <c r="AH126" s="18" t="str">
        <f>Congress!A21</f>
        <v>Joaquin Castro</v>
      </c>
      <c r="AI126" s="18">
        <v>26</v>
      </c>
      <c r="AJ126" s="18" t="str">
        <f>'State Senate'!A27</f>
        <v>Jose Menendez</v>
      </c>
    </row>
    <row r="127" spans="30:36" x14ac:dyDescent="0.3">
      <c r="AD127" s="28" t="str">
        <f>'State House'!A126</f>
        <v>Ray Lopez</v>
      </c>
      <c r="AE127" s="28">
        <v>125</v>
      </c>
      <c r="AF127" s="48" t="s">
        <v>48</v>
      </c>
      <c r="AG127" s="18">
        <v>20</v>
      </c>
      <c r="AH127" s="18" t="str">
        <f>Congress!A21</f>
        <v>Joaquin Castro</v>
      </c>
      <c r="AI127" s="18">
        <v>26</v>
      </c>
      <c r="AJ127" s="18" t="str">
        <f>'State Senate'!A27</f>
        <v>Jose Menendez</v>
      </c>
    </row>
    <row r="128" spans="30:36" x14ac:dyDescent="0.3">
      <c r="AD128" s="28" t="str">
        <f>'State House'!A127</f>
        <v>Sam Harless</v>
      </c>
      <c r="AE128" s="28">
        <v>126</v>
      </c>
      <c r="AF128" s="44" t="s">
        <v>47</v>
      </c>
      <c r="AG128" s="28">
        <v>2</v>
      </c>
      <c r="AH128" s="28" t="str">
        <f>Congress!A3</f>
        <v>Dan Crenshaw</v>
      </c>
      <c r="AI128" s="28">
        <v>7</v>
      </c>
      <c r="AJ128" s="28" t="str">
        <f>'State Senate'!A8</f>
        <v>Paul Bettencourt</v>
      </c>
    </row>
    <row r="129" spans="30:36" x14ac:dyDescent="0.3">
      <c r="AD129" s="28" t="str">
        <f>'State House'!A128</f>
        <v>Dan Huberty</v>
      </c>
      <c r="AE129" s="28">
        <v>127</v>
      </c>
      <c r="AF129" s="44" t="s">
        <v>47</v>
      </c>
      <c r="AG129" s="28">
        <v>2</v>
      </c>
      <c r="AH129" s="28" t="str">
        <f>Congress!A3</f>
        <v>Dan Crenshaw</v>
      </c>
      <c r="AI129" s="28">
        <v>4</v>
      </c>
      <c r="AJ129" s="28" t="str">
        <f>'State Senate'!A5</f>
        <v>Brandon Creighton</v>
      </c>
    </row>
    <row r="130" spans="30:36" x14ac:dyDescent="0.3">
      <c r="AD130" s="28" t="str">
        <f>'State House'!A129</f>
        <v>Briscoe Cain</v>
      </c>
      <c r="AE130" s="28">
        <v>128</v>
      </c>
      <c r="AF130" s="44" t="s">
        <v>47</v>
      </c>
      <c r="AG130" s="28">
        <v>36</v>
      </c>
      <c r="AH130" s="28" t="str">
        <f>Congress!A37</f>
        <v>Brian Babin</v>
      </c>
      <c r="AI130" s="28">
        <v>11</v>
      </c>
      <c r="AJ130" s="28" t="str">
        <f>'State Senate'!A12</f>
        <v>Larry Taylor</v>
      </c>
    </row>
    <row r="131" spans="30:36" x14ac:dyDescent="0.3">
      <c r="AD131" s="28" t="str">
        <f>'State House'!A130</f>
        <v>Dennis Paul</v>
      </c>
      <c r="AE131" s="28">
        <v>129</v>
      </c>
      <c r="AF131" s="44" t="s">
        <v>47</v>
      </c>
      <c r="AG131" s="28">
        <v>36</v>
      </c>
      <c r="AH131" s="28" t="str">
        <f>Congress!A37</f>
        <v>Brian Babin</v>
      </c>
      <c r="AI131" s="28">
        <v>11</v>
      </c>
      <c r="AJ131" s="28" t="str">
        <f>'State Senate'!A12</f>
        <v>Larry Taylor</v>
      </c>
    </row>
    <row r="132" spans="30:36" x14ac:dyDescent="0.3">
      <c r="AD132" s="28" t="str">
        <f>'State House'!A131</f>
        <v>Tom Oliverson</v>
      </c>
      <c r="AE132" s="28">
        <v>130</v>
      </c>
      <c r="AF132" s="44" t="s">
        <v>47</v>
      </c>
      <c r="AG132" s="18">
        <v>10</v>
      </c>
      <c r="AH132" s="18" t="str">
        <f>Congress!A11</f>
        <v>Michael McCaul</v>
      </c>
      <c r="AI132" s="18">
        <v>7</v>
      </c>
      <c r="AJ132" s="18" t="str">
        <f>'State Senate'!A8</f>
        <v>Paul Bettencourt</v>
      </c>
    </row>
    <row r="133" spans="30:36" x14ac:dyDescent="0.3">
      <c r="AD133" s="28" t="str">
        <f>'State House'!A132</f>
        <v>Alma Allen</v>
      </c>
      <c r="AE133" s="28">
        <v>131</v>
      </c>
      <c r="AF133" s="48" t="s">
        <v>48</v>
      </c>
      <c r="AG133" s="18">
        <v>9</v>
      </c>
      <c r="AH133" s="18" t="str">
        <f>Congress!A10</f>
        <v>Al Green</v>
      </c>
      <c r="AI133" s="18">
        <v>13</v>
      </c>
      <c r="AJ133" s="18" t="str">
        <f>'State Senate'!A14</f>
        <v>Borris Miles</v>
      </c>
    </row>
    <row r="134" spans="30:36" x14ac:dyDescent="0.3">
      <c r="AD134" s="28" t="str">
        <f>'State House'!A133</f>
        <v>Mike Schofield</v>
      </c>
      <c r="AE134" s="28">
        <v>132</v>
      </c>
      <c r="AF134" s="48" t="s">
        <v>48</v>
      </c>
      <c r="AG134" s="18">
        <v>7</v>
      </c>
      <c r="AH134" s="18" t="str">
        <f>Congress!A8</f>
        <v>Lizzie Fletcher</v>
      </c>
      <c r="AI134" s="18">
        <v>17</v>
      </c>
      <c r="AJ134" s="18" t="str">
        <f>'State Senate'!A18</f>
        <v>Joan Huffman</v>
      </c>
    </row>
    <row r="135" spans="30:36" x14ac:dyDescent="0.3">
      <c r="AD135" s="28" t="str">
        <f>'State House'!A134</f>
        <v>Jim Murphy</v>
      </c>
      <c r="AE135" s="28">
        <v>133</v>
      </c>
      <c r="AF135" s="44" t="s">
        <v>47</v>
      </c>
      <c r="AG135" s="18">
        <v>7</v>
      </c>
      <c r="AH135" s="18" t="str">
        <f>Congress!A8</f>
        <v>Lizzie Fletcher</v>
      </c>
      <c r="AI135" s="18">
        <v>7</v>
      </c>
      <c r="AJ135" s="18" t="str">
        <f>'State Senate'!A8</f>
        <v>Paul Bettencourt</v>
      </c>
    </row>
    <row r="136" spans="30:36" x14ac:dyDescent="0.3">
      <c r="AD136" s="28" t="str">
        <f>'State House'!A135</f>
        <v>Ann Johnson</v>
      </c>
      <c r="AE136" s="28">
        <v>134</v>
      </c>
      <c r="AF136" s="48" t="s">
        <v>48</v>
      </c>
      <c r="AG136" s="18">
        <v>7</v>
      </c>
      <c r="AH136" s="18" t="str">
        <f>Congress!A8</f>
        <v>Lizzie Fletcher</v>
      </c>
      <c r="AI136" s="18">
        <v>17</v>
      </c>
      <c r="AJ136" s="18" t="str">
        <f>'State Senate'!A18</f>
        <v>Joan Huffman</v>
      </c>
    </row>
    <row r="137" spans="30:36" x14ac:dyDescent="0.3">
      <c r="AD137" s="28" t="str">
        <f>'State House'!A136</f>
        <v>Jon Rosenthal</v>
      </c>
      <c r="AE137" s="28">
        <v>135</v>
      </c>
      <c r="AF137" s="48" t="s">
        <v>48</v>
      </c>
      <c r="AG137" s="18">
        <v>2</v>
      </c>
      <c r="AH137" s="18" t="str">
        <f>Congress!A3</f>
        <v>Dan Crenshaw</v>
      </c>
      <c r="AI137" s="18">
        <v>7</v>
      </c>
      <c r="AJ137" s="18" t="str">
        <f>'State Senate'!A8</f>
        <v>Paul Bettencourt</v>
      </c>
    </row>
    <row r="138" spans="30:36" x14ac:dyDescent="0.3">
      <c r="AD138" s="28" t="str">
        <f>'State House'!A137</f>
        <v>John Bucy III</v>
      </c>
      <c r="AE138" s="28">
        <v>136</v>
      </c>
      <c r="AF138" s="48" t="s">
        <v>48</v>
      </c>
      <c r="AG138" s="28">
        <v>31</v>
      </c>
      <c r="AH138" s="28" t="str">
        <f>Congress!A32</f>
        <v>John Carter</v>
      </c>
      <c r="AI138" s="28">
        <v>5</v>
      </c>
      <c r="AJ138" s="28" t="str">
        <f>'State Senate'!A6</f>
        <v>Charles Schwertner</v>
      </c>
    </row>
    <row r="139" spans="30:36" x14ac:dyDescent="0.3">
      <c r="AD139" s="28" t="str">
        <f>'State House'!A138</f>
        <v>Gene Wu</v>
      </c>
      <c r="AE139" s="28">
        <v>137</v>
      </c>
      <c r="AF139" s="48" t="s">
        <v>48</v>
      </c>
      <c r="AG139" s="18">
        <v>7</v>
      </c>
      <c r="AH139" s="18" t="str">
        <f>Congress!A8</f>
        <v>Lizzie Fletcher</v>
      </c>
      <c r="AI139" s="18">
        <v>13</v>
      </c>
      <c r="AJ139" s="18" t="str">
        <f>'State Senate'!A14</f>
        <v>Borris Miles</v>
      </c>
    </row>
    <row r="140" spans="30:36" x14ac:dyDescent="0.3">
      <c r="AD140" s="28" t="str">
        <f>'State House'!A139</f>
        <v>Lacy Hull</v>
      </c>
      <c r="AE140" s="28">
        <v>138</v>
      </c>
      <c r="AF140" s="44" t="s">
        <v>47</v>
      </c>
      <c r="AG140" s="18"/>
      <c r="AH140" s="18"/>
      <c r="AI140" s="18"/>
      <c r="AJ140" s="18"/>
    </row>
    <row r="141" spans="30:36" x14ac:dyDescent="0.3">
      <c r="AD141" s="28" t="str">
        <f>'State House'!A140</f>
        <v>Jarvis Johnson</v>
      </c>
      <c r="AE141" s="28">
        <v>139</v>
      </c>
      <c r="AF141" s="48" t="s">
        <v>48</v>
      </c>
      <c r="AG141" s="18">
        <v>18</v>
      </c>
      <c r="AH141" s="18" t="str">
        <f>Congress!A19</f>
        <v>Sheila Jackson Lee</v>
      </c>
      <c r="AI141" s="18">
        <v>15</v>
      </c>
      <c r="AJ141" s="18" t="str">
        <f>'State Senate'!A16</f>
        <v>John Whitmire</v>
      </c>
    </row>
    <row r="142" spans="30:36" x14ac:dyDescent="0.3">
      <c r="AD142" s="28" t="str">
        <f>'State House'!A141</f>
        <v>Armando Walle</v>
      </c>
      <c r="AE142" s="28">
        <v>140</v>
      </c>
      <c r="AF142" s="48" t="s">
        <v>48</v>
      </c>
      <c r="AG142" s="18">
        <v>29</v>
      </c>
      <c r="AH142" s="18" t="str">
        <f>Congress!A30</f>
        <v>Sylvia Garcia</v>
      </c>
      <c r="AI142" s="18">
        <v>6</v>
      </c>
      <c r="AJ142" s="18" t="str">
        <f>'State Senate'!A7</f>
        <v>Carol Alvarado</v>
      </c>
    </row>
    <row r="143" spans="30:36" x14ac:dyDescent="0.3">
      <c r="AD143" s="28" t="str">
        <f>'State House'!A142</f>
        <v>Senfronia Thompson</v>
      </c>
      <c r="AE143" s="28">
        <v>141</v>
      </c>
      <c r="AF143" s="48" t="s">
        <v>48</v>
      </c>
      <c r="AG143" s="18">
        <v>18</v>
      </c>
      <c r="AH143" s="18" t="str">
        <f>Congress!A19</f>
        <v>Sheila Jackson Lee</v>
      </c>
      <c r="AI143" s="18">
        <v>13</v>
      </c>
      <c r="AJ143" s="18" t="str">
        <f>'State Senate'!A14</f>
        <v>Borris Miles</v>
      </c>
    </row>
    <row r="144" spans="30:36" x14ac:dyDescent="0.3">
      <c r="AD144" s="28" t="str">
        <f>'State House'!A143</f>
        <v>Harold Dutton Jr.</v>
      </c>
      <c r="AE144" s="28">
        <v>142</v>
      </c>
      <c r="AF144" s="48" t="s">
        <v>48</v>
      </c>
      <c r="AG144" s="18">
        <v>18</v>
      </c>
      <c r="AH144" s="18" t="str">
        <f>Congress!A19</f>
        <v>Sheila Jackson Lee</v>
      </c>
      <c r="AI144" s="18">
        <v>15</v>
      </c>
      <c r="AJ144" s="18" t="str">
        <f>'State Senate'!A16</f>
        <v>John Whitmire</v>
      </c>
    </row>
    <row r="145" spans="30:36" x14ac:dyDescent="0.3">
      <c r="AD145" s="28" t="str">
        <f>'State House'!A144</f>
        <v>Ana Hernandez</v>
      </c>
      <c r="AE145" s="28">
        <v>143</v>
      </c>
      <c r="AF145" s="48" t="s">
        <v>48</v>
      </c>
      <c r="AG145" s="18">
        <v>18</v>
      </c>
      <c r="AH145" s="18" t="str">
        <f>Congress!A19</f>
        <v>Sheila Jackson Lee</v>
      </c>
      <c r="AI145" s="18">
        <v>6</v>
      </c>
      <c r="AJ145" s="18" t="str">
        <f>'State Senate'!A7</f>
        <v>Carol Alvarado</v>
      </c>
    </row>
    <row r="146" spans="30:36" x14ac:dyDescent="0.3">
      <c r="AD146" s="28" t="str">
        <f>'State House'!A145</f>
        <v>Mary Ann Perez</v>
      </c>
      <c r="AE146" s="28">
        <v>144</v>
      </c>
      <c r="AF146" s="48" t="s">
        <v>48</v>
      </c>
      <c r="AG146" s="18">
        <v>29</v>
      </c>
      <c r="AH146" s="18" t="str">
        <f>Congress!A30</f>
        <v>Sylvia Garcia</v>
      </c>
      <c r="AI146" s="18">
        <v>6</v>
      </c>
      <c r="AJ146" s="18" t="str">
        <f>'State Senate'!A7</f>
        <v>Carol Alvarado</v>
      </c>
    </row>
    <row r="147" spans="30:36" x14ac:dyDescent="0.3">
      <c r="AD147" s="28" t="str">
        <f>'State House'!A146</f>
        <v>Christina Morales</v>
      </c>
      <c r="AE147" s="28">
        <v>145</v>
      </c>
      <c r="AF147" s="48" t="s">
        <v>48</v>
      </c>
      <c r="AG147" s="18">
        <v>29</v>
      </c>
      <c r="AH147" s="18" t="str">
        <f>Congress!A30</f>
        <v>Sylvia Garcia</v>
      </c>
      <c r="AI147" s="18">
        <v>6</v>
      </c>
      <c r="AJ147" s="18" t="str">
        <f>'State Senate'!A7</f>
        <v>Carol Alvarado</v>
      </c>
    </row>
    <row r="148" spans="30:36" x14ac:dyDescent="0.3">
      <c r="AD148" s="28" t="str">
        <f>'State House'!A147</f>
        <v>Shawn Thierry</v>
      </c>
      <c r="AE148" s="28">
        <v>146</v>
      </c>
      <c r="AF148" s="48" t="s">
        <v>48</v>
      </c>
      <c r="AG148" s="18">
        <v>9</v>
      </c>
      <c r="AH148" s="18" t="str">
        <f>Congress!A10</f>
        <v>Al Green</v>
      </c>
      <c r="AI148" s="18">
        <v>13</v>
      </c>
      <c r="AJ148" s="18" t="str">
        <f>'State Senate'!A14</f>
        <v>Borris Miles</v>
      </c>
    </row>
    <row r="149" spans="30:36" x14ac:dyDescent="0.3">
      <c r="AD149" s="28" t="str">
        <f>'State House'!A148</f>
        <v>Garnet Coleman</v>
      </c>
      <c r="AE149" s="28">
        <v>147</v>
      </c>
      <c r="AF149" s="48" t="s">
        <v>48</v>
      </c>
      <c r="AG149" s="18">
        <v>18</v>
      </c>
      <c r="AH149" s="18" t="str">
        <f>Congress!A19</f>
        <v>Sheila Jackson Lee</v>
      </c>
      <c r="AI149" s="18">
        <v>13</v>
      </c>
      <c r="AJ149" s="18" t="str">
        <f>'State Senate'!A14</f>
        <v>Borris Miles</v>
      </c>
    </row>
    <row r="150" spans="30:36" x14ac:dyDescent="0.3">
      <c r="AD150" s="28" t="str">
        <f>'State House'!A149</f>
        <v>Penny Morales Shaw</v>
      </c>
      <c r="AE150" s="28">
        <v>148</v>
      </c>
      <c r="AF150" s="48" t="s">
        <v>48</v>
      </c>
      <c r="AG150" s="18"/>
      <c r="AH150" s="18"/>
      <c r="AI150" s="18"/>
      <c r="AJ150" s="18"/>
    </row>
    <row r="151" spans="30:36" x14ac:dyDescent="0.3">
      <c r="AD151" s="28" t="str">
        <f>'State House'!A150</f>
        <v>Hubert Vo</v>
      </c>
      <c r="AE151" s="28">
        <v>149</v>
      </c>
      <c r="AF151" s="48" t="s">
        <v>48</v>
      </c>
      <c r="AG151" s="18">
        <v>9</v>
      </c>
      <c r="AH151" s="18" t="str">
        <f>Congress!A10</f>
        <v>Al Green</v>
      </c>
      <c r="AI151" s="18">
        <v>13</v>
      </c>
      <c r="AJ151" s="18" t="str">
        <f>'State Senate'!A14</f>
        <v>Borris Miles</v>
      </c>
    </row>
    <row r="152" spans="30:36" x14ac:dyDescent="0.3">
      <c r="AD152" s="28" t="str">
        <f>'State House'!A151</f>
        <v>Valoree Swanson</v>
      </c>
      <c r="AE152" s="28">
        <v>150</v>
      </c>
      <c r="AF152" s="44" t="s">
        <v>47</v>
      </c>
      <c r="AG152" s="28">
        <v>10</v>
      </c>
      <c r="AH152" s="28" t="str">
        <f>Congress!A11</f>
        <v>Michael McCaul</v>
      </c>
      <c r="AI152" s="28">
        <v>7</v>
      </c>
      <c r="AJ152" s="28" t="str">
        <f>'State Senate'!A8</f>
        <v>Paul Bettencourt</v>
      </c>
    </row>
  </sheetData>
  <conditionalFormatting sqref="AG2:AJ2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AP39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N40:AN70">
    <cfRule type="containsText" dxfId="1" priority="1" operator="containsText" text="D">
      <formula>NOT(ISERROR(SEARCH("D",AN40)))</formula>
    </cfRule>
    <cfRule type="containsText" dxfId="0" priority="2" operator="containsText" text="R">
      <formula>NOT(ISERROR(SEARCH("R",AN40)))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Congress</vt:lpstr>
      <vt:lpstr>State Senate</vt:lpstr>
      <vt:lpstr>State House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Parham</dc:creator>
  <cp:lastModifiedBy>Clay Parham</cp:lastModifiedBy>
  <dcterms:created xsi:type="dcterms:W3CDTF">2021-05-24T20:21:48Z</dcterms:created>
  <dcterms:modified xsi:type="dcterms:W3CDTF">2021-05-28T15:59:57Z</dcterms:modified>
</cp:coreProperties>
</file>