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drawings/drawing4.xml" ContentType="application/vnd.openxmlformats-officedocument.drawing+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fd1918b2b25dbd31/Desktop/data analytics reading material/"/>
    </mc:Choice>
  </mc:AlternateContent>
  <xr:revisionPtr revIDLastSave="814" documentId="8_{A698C4EA-EE64-44EB-9524-BF9FD26FB73A}" xr6:coauthVersionLast="47" xr6:coauthVersionMax="47" xr10:uidLastSave="{E287F401-059E-4F17-9C4A-D9D28DE30E36}"/>
  <bookViews>
    <workbookView xWindow="-120" yWindow="-120" windowWidth="29040" windowHeight="15720" activeTab="4" xr2:uid="{FFF71AC2-4746-4B6D-9318-6DCA113BC788}"/>
  </bookViews>
  <sheets>
    <sheet name="Sales By Person By Country" sheetId="6" r:id="rId1"/>
    <sheet name="Sales by country " sheetId="4" r:id="rId2"/>
    <sheet name="sales by Product" sheetId="7" r:id="rId3"/>
    <sheet name="Main Dataset" sheetId="1" r:id="rId4"/>
    <sheet name="Dashboard" sheetId="2" r:id="rId5"/>
  </sheets>
  <definedNames>
    <definedName name="_xlcn.WorksheetConnection_Salesdataanalysis.xlsxdatat1" hidden="1">datat[]</definedName>
    <definedName name="Slicer_Geography">#N/A</definedName>
    <definedName name="Slicer_Geography1">#N/A</definedName>
    <definedName name="Slicer_Sales_Person">#N/A</definedName>
  </definedNames>
  <calcPr calcId="191029"/>
  <pivotCaches>
    <pivotCache cacheId="739" r:id="rId6"/>
    <pivotCache cacheId="832" r:id="rId7"/>
    <pivotCache cacheId="835" r:id="rId8"/>
    <pivotCache cacheId="838" r:id="rId9"/>
    <pivotCache cacheId="841" r:id="rId10"/>
    <pivotCache cacheId="844" r:id="rId11"/>
    <pivotCache cacheId="847" r:id="rId12"/>
  </pivotCaches>
  <extLst>
    <ext xmlns:x14="http://schemas.microsoft.com/office/spreadsheetml/2009/9/main" uri="{876F7934-8845-4945-9796-88D515C7AA90}">
      <x14:pivotCaches>
        <pivotCache cacheId="716" r:id="rId13"/>
        <pivotCache cacheId="735"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t" name="datat" connection="WorksheetConnection_Sales data analysis.xlsx!data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E2" i="1"/>
  <c r="F2" i="1" s="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4F864F-6117-4D72-86DC-9CC8E569FB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74C2FC1-8024-43A8-AEE4-ADD92E062D26}" name="WorksheetConnection_Sales data analysis.xlsx!datat" type="102" refreshedVersion="8" minRefreshableVersion="5">
    <extLst>
      <ext xmlns:x15="http://schemas.microsoft.com/office/spreadsheetml/2010/11/main" uri="{DE250136-89BD-433C-8126-D09CA5730AF9}">
        <x15:connection id="datat" autoDelete="1">
          <x15:rangePr sourceName="_xlcn.WorksheetConnection_Salesdataanalysis.xlsxdatat1"/>
        </x15:connection>
      </ext>
    </extLst>
  </connection>
</connections>
</file>

<file path=xl/sharedStrings.xml><?xml version="1.0" encoding="utf-8"?>
<sst xmlns="http://schemas.openxmlformats.org/spreadsheetml/2006/main" count="1072" uniqueCount="61">
  <si>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</si>
  <si>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</si>
  <si>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</si>
  <si>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</si>
  <si>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</si>
  <si>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</si>
  <si>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</si>
  <si>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</si>
  <si>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</si>
  <si>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</si>
  <si>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</si>
  <si>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</si>
  <si>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</si>
  <si>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</si>
  <si>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</si>
  <si>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</si>
  <si>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</si>
  <si>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</si>
  <si>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</si>
  <si>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</si>
  <si>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</si>
  <si>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</si>
  <si>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</si>
  <si>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</si>
  <si>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</si>
  <si>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</si>
  <si>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</si>
  <si>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</si>
  <si>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</si>
  <si>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</si>
  <si>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</si>
  <si>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</si>
  <si>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</si>
  <si>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</si>
  <si>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</si>
  <si>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</si>
  <si>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</si>
  <si>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</si>
  <si>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</si>
  <si>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</si>
  <si>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</si>
  <si>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</si>
  <si>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</si>
  <si>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Questions</t>
  </si>
  <si>
    <t>Top 5 products by $ per unit</t>
  </si>
  <si>
    <t>Best Sales person by country</t>
  </si>
  <si>
    <t>Which products to discontinue?</t>
  </si>
  <si>
    <t xml:space="preserve">Sales by country </t>
  </si>
  <si>
    <t xml:space="preserve">Profits by product </t>
  </si>
  <si>
    <t>Cost per unit</t>
  </si>
  <si>
    <t>Cost Per Unit</t>
  </si>
  <si>
    <t>Cost</t>
  </si>
  <si>
    <t>Row Labels</t>
  </si>
  <si>
    <t>Grand Total</t>
  </si>
  <si>
    <t>Sum of Amount</t>
  </si>
  <si>
    <t>Sum of Units</t>
  </si>
  <si>
    <t>Country</t>
  </si>
  <si>
    <t>Total proft</t>
  </si>
  <si>
    <t>Sum of Total proft</t>
  </si>
  <si>
    <t>Sales  Data Analysis</t>
  </si>
  <si>
    <t>percentage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</si>
</sst>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0%;\-0%;0%"/>
  </numFmts>
  <fonts count="4" x14ac:knownFonts="1">
    <font>
      <sz val="11"/>
      <color theme="1"/>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8"/>
        <bgColor indexed="64"/>
      </patternFill>
    </fill>
    <fill>
      <patternFill patternType="solid">
        <fgColor theme="4"/>
        <bgColor indexed="64"/>
      </patternFill>
    </fill>
    <fill>
      <patternFill patternType="solid">
        <fgColor rgb="FF00CCFF"/>
        <bgColor indexed="64"/>
      </patternFill>
    </fill>
  </fills>
  <borders count="2">
    <border>
      <left/>
      <right/>
      <top/>
      <bottom/>
      <diagonal/>
    </border>
    <border>
      <left/>
      <right/>
      <top style="dotted">
        <color theme="0" tint="-0.24994659260841701"/>
      </top>
      <bottom style="dotted">
        <color theme="0" tint="-0.24994659260841701"/>
      </bottom>
      <diagonal/>
    </border>
  </borders>
  <cellStyleXfs count="1">
    <xf numFmtId="0" fontId="0" fillId="0" borderId="0"/>
  </cellStyleXfs>
  <cellXfs count="24">
    <xf numFmtId="0" fontId="0" fillId="0" borderId="0" xfId="0"/>
    <xf numFmtId="0" fontId="1" fillId="0" borderId="0" xfId="0" applyFont="1"/>
    <xf numFmtId="0" fontId="1" fillId="2" borderId="0" xfId="0" applyFont="1" applyFill="1"/>
    <xf numFmtId="0" fontId="0" fillId="2" borderId="0" xfId="0" applyFill="1"/>
    <xf numFmtId="0" fontId="1" fillId="0" borderId="1" xfId="0" applyFont="1" applyBorder="1"/>
    <xf numFmtId="0" fontId="0" fillId="0" borderId="1" xfId="0" applyBorder="1"/>
    <xf numFmtId="164" fontId="0" fillId="0" borderId="0" xfId="0" applyNumberFormat="1"/>
    <xf numFmtId="1" fontId="1" fillId="0" borderId="0" xfId="0" applyNumberFormat="1" applyFont="1" applyAlignment="1">
      <alignment horizontal="right"/>
    </xf>
    <xf numFmtId="1" fontId="0" fillId="0" borderId="0" xfId="0" applyNumberFormat="1"/>
    <xf numFmtId="4" fontId="1" fillId="0" borderId="0" xfId="0" applyNumberFormat="1" applyFont="1" applyAlignment="1">
      <alignment horizontal="right"/>
    </xf>
    <xf numFmtId="4" fontId="0" fillId="0" borderId="0" xfId="0" applyNumberFormat="1"/>
    <xf numFmtId="0" fontId="0" fillId="3" borderId="0" xfId="0" applyFill="1"/>
    <xf numFmtId="0" fontId="1" fillId="4" borderId="0" xfId="0" applyFont="1" applyFill="1"/>
    <xf numFmtId="0" fontId="0" fillId="0" borderId="0" xfId="0" pivotButton="1"/>
    <xf numFmtId="0" fontId="0" fillId="0" borderId="0" xfId="0" applyAlignment="1">
      <alignment horizontal="left"/>
    </xf>
    <xf numFmtId="0" fontId="0" fillId="5" borderId="0" xfId="0" applyFill="1"/>
    <xf numFmtId="0" fontId="0" fillId="0" borderId="0" xfId="0" applyNumberFormat="1"/>
    <xf numFmtId="0" fontId="0" fillId="0" borderId="0" xfId="0" applyAlignment="1">
      <alignment horizontal="left" indent="1"/>
    </xf>
    <xf numFmtId="0" fontId="0" fillId="0" borderId="0" xfId="0" applyBorder="1"/>
    <xf numFmtId="0" fontId="0" fillId="3" borderId="0" xfId="0" applyFill="1" applyBorder="1"/>
    <xf numFmtId="0" fontId="2" fillId="3" borderId="0" xfId="0" applyFont="1" applyFill="1" applyBorder="1"/>
    <xf numFmtId="0" fontId="0" fillId="6" borderId="0" xfId="0" applyFont="1" applyFill="1" applyBorder="1"/>
    <xf numFmtId="0" fontId="3" fillId="6" borderId="0" xfId="0" applyFont="1" applyFill="1" applyBorder="1"/>
    <xf numFmtId="165" fontId="0" fillId="0" borderId="0" xfId="0" applyNumberFormat="1"/>
  </cellXfs>
  <cellStyles count="1">
    <cellStyle name="Normal" xfId="0" builtinId="0"/>
  </cellStyles>
  <dxfs count="5">
    <dxf>
      <numFmt numFmtId="4" formatCode="#,##0.00"/>
    </dxf>
    <dxf>
      <numFmt numFmtId="0" formatCode="General"/>
    </dxf>
    <dxf>
      <numFmt numFmtId="0" formatCode="General"/>
    </dxf>
    <dxf>
      <numFmt numFmtId="1" formatCode="0"/>
    </dxf>
    <dxf>
      <numFmt numFmtId="4" formatCode="#,##0.00"/>
    </dxf>
  </dxfs>
  <tableStyles count="0" defaultTableStyle="TableStyleMedium2" defaultPivotStyle="PivotStyleLight16"/>
  <colors>
    <mruColors>
      <color rgb="FF00CC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by country !PivotTable3</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 '!$D$15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'Sales by country '!$C$16:$C$22</c:f>
              <c:strCache>
                <c:ptCount val="6"/>
                <c:pt idx="0">
                  <c:v>Australia</c:v>
                </c:pt>
                <c:pt idx="1">
                  <c:v>Canada</c:v>
                </c:pt>
                <c:pt idx="2">
                  <c:v>India</c:v>
                </c:pt>
                <c:pt idx="3">
                  <c:v>New Zealand</c:v>
                </c:pt>
                <c:pt idx="4">
                  <c:v>UK</c:v>
                </c:pt>
                <c:pt idx="5">
                  <c:v>USA</c:v>
                </c:pt>
              </c:strCache>
            </c:strRef>
          </c:cat>
          <c:val>
            <c:numRef>
              <c:f>'Sales by country '!$D$16:$D$22</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3AA1-4588-A476-DE8D9EFCDA1D}"/>
            </c:ext>
          </c:extLst>
        </c:ser>
        <c:dLbls>
          <c:showLegendKey val="0"/>
          <c:showVal val="0"/>
          <c:showCatName val="0"/>
          <c:showSerName val="0"/>
          <c:showPercent val="0"/>
          <c:showBubbleSize val="0"/>
        </c:dLbls>
        <c:gapWidth val="164"/>
        <c:overlap val="-22"/>
        <c:axId val="373982511"/>
        <c:axId val="373984591"/>
      </c:barChart>
      <c:catAx>
        <c:axId val="373982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84591"/>
        <c:crosses val="autoZero"/>
        <c:auto val="1"/>
        <c:lblAlgn val="ctr"/>
        <c:lblOffset val="100"/>
        <c:noMultiLvlLbl val="0"/>
      </c:catAx>
      <c:valAx>
        <c:axId val="3739845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Sales 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8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By Person By Country!PivotTable2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Person By Country'!$E$16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Person By Country'!$D$17:$D$27</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'Sales By Person By Country'!$E$17:$E$27</c:f>
              <c:numCache>
                <c:formatCode>General</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smooth val="0"/>
          <c:extLst>
            <c:ext xmlns:c16="http://schemas.microsoft.com/office/drawing/2014/chart" uri="{C3380CC4-5D6E-409C-BE32-E72D297353CC}">
              <c16:uniqueId val="{00000000-821A-4F55-BDB5-B2C4786CA175}"/>
            </c:ext>
          </c:extLst>
        </c:ser>
        <c:dLbls>
          <c:showLegendKey val="0"/>
          <c:showVal val="0"/>
          <c:showCatName val="0"/>
          <c:showSerName val="0"/>
          <c:showPercent val="0"/>
          <c:showBubbleSize val="0"/>
        </c:dLbls>
        <c:marker val="1"/>
        <c:smooth val="0"/>
        <c:axId val="639072160"/>
        <c:axId val="639084224"/>
      </c:lineChart>
      <c:catAx>
        <c:axId val="63907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84224"/>
        <c:crosses val="autoZero"/>
        <c:auto val="1"/>
        <c:lblAlgn val="ctr"/>
        <c:lblOffset val="100"/>
        <c:noMultiLvlLbl val="0"/>
      </c:catAx>
      <c:valAx>
        <c:axId val="6390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721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by Product!PivotTable4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a:t>
            </a:r>
            <a:r>
              <a:rPr lang="en-US" baseline="0"/>
              <a:t> Profit By Product</a:t>
            </a:r>
            <a:endParaRPr lang="en-US"/>
          </a:p>
        </c:rich>
      </c:tx>
      <c:layout>
        <c:manualLayout>
          <c:xMode val="edge"/>
          <c:yMode val="edge"/>
          <c:x val="0.46030317693775114"/>
          <c:y val="1.587223556384875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33460682632926E-2"/>
          <c:y val="0.11806962244202247"/>
          <c:w val="0.84271915147882803"/>
          <c:h val="0.559200039327582"/>
        </c:manualLayout>
      </c:layout>
      <c:lineChart>
        <c:grouping val="stacked"/>
        <c:varyColors val="0"/>
        <c:ser>
          <c:idx val="0"/>
          <c:order val="0"/>
          <c:tx>
            <c:strRef>
              <c:f>'sales by Product'!$B$3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'sales by Product'!$A$4:$A$26</c:f>
              <c:strCache>
                <c:ptCount val="22"/>
                <c:pt idx="0">
                  <c:v>Baker's Choco Chips</c:v>
                </c:pt>
                <c:pt idx="1">
                  <c:v>Eclairs</c:v>
                </c:pt>
                <c:pt idx="2">
                  <c:v>Choco Coated Almonds</c:v>
                </c:pt>
                <c:pt idx="3">
                  <c:v>Raspberry Choco</c:v>
                </c:pt>
                <c:pt idx="4">
                  <c:v>After Nines</c:v>
                </c:pt>
                <c:pt idx="5">
                  <c:v>Peanut Butter Cubes</c:v>
                </c:pt>
                <c:pt idx="6">
                  <c:v>Fruit &amp; Nut Bars</c:v>
                </c:pt>
                <c:pt idx="7">
                  <c:v>Mint Chip Choco</c:v>
                </c:pt>
                <c:pt idx="8">
                  <c:v>Drinking Coco</c:v>
                </c:pt>
                <c:pt idx="9">
                  <c:v>Caramel Stuffed Bars</c:v>
                </c:pt>
                <c:pt idx="10">
                  <c:v>Manuka Honey Choco</c:v>
                </c:pt>
                <c:pt idx="11">
                  <c:v>Orange Choco</c:v>
                </c:pt>
                <c:pt idx="12">
                  <c:v>85% Dark Bars</c:v>
                </c:pt>
                <c:pt idx="13">
                  <c:v>99% Dark &amp; Pure</c:v>
                </c:pt>
                <c:pt idx="14">
                  <c:v>Milk Bars</c:v>
                </c:pt>
                <c:pt idx="15">
                  <c:v>White Choc</c:v>
                </c:pt>
                <c:pt idx="16">
                  <c:v>Smooth Sliky Salty</c:v>
                </c:pt>
                <c:pt idx="17">
                  <c:v>Spicy Special Slims</c:v>
                </c:pt>
                <c:pt idx="18">
                  <c:v>70% Dark Bites</c:v>
                </c:pt>
                <c:pt idx="19">
                  <c:v>Organic Choco Syrup</c:v>
                </c:pt>
                <c:pt idx="20">
                  <c:v>50% Dark Bites</c:v>
                </c:pt>
                <c:pt idx="21">
                  <c:v>Almond Choco</c:v>
                </c:pt>
              </c:strCache>
            </c:strRef>
          </c:cat>
          <c:val>
            <c:numRef>
              <c:f>'sales by Product'!$B$4:$B$26</c:f>
              <c:numCache>
                <c:formatCode>General</c:formatCode>
                <c:ptCount val="22"/>
                <c:pt idx="0">
                  <c:v>58277.8</c:v>
                </c:pt>
                <c:pt idx="1">
                  <c:v>56471.59</c:v>
                </c:pt>
                <c:pt idx="2">
                  <c:v>52063.35</c:v>
                </c:pt>
                <c:pt idx="3">
                  <c:v>50988.910000000018</c:v>
                </c:pt>
                <c:pt idx="4">
                  <c:v>46234.960000000006</c:v>
                </c:pt>
                <c:pt idx="5">
                  <c:v>46226.02</c:v>
                </c:pt>
                <c:pt idx="6">
                  <c:v>44884.119999999995</c:v>
                </c:pt>
                <c:pt idx="7">
                  <c:v>43177.34</c:v>
                </c:pt>
                <c:pt idx="8">
                  <c:v>40814.55999999999</c:v>
                </c:pt>
                <c:pt idx="9">
                  <c:v>39084.339999999997</c:v>
                </c:pt>
                <c:pt idx="10">
                  <c:v>36700.840000000004</c:v>
                </c:pt>
                <c:pt idx="11">
                  <c:v>31390.479999999996</c:v>
                </c:pt>
                <c:pt idx="12">
                  <c:v>30189.319999999996</c:v>
                </c:pt>
                <c:pt idx="13">
                  <c:v>29800.159999999996</c:v>
                </c:pt>
                <c:pt idx="14">
                  <c:v>29721.270000000004</c:v>
                </c:pt>
                <c:pt idx="15">
                  <c:v>29678.1</c:v>
                </c:pt>
                <c:pt idx="16">
                  <c:v>29518.43</c:v>
                </c:pt>
                <c:pt idx="17">
                  <c:v>26000</c:v>
                </c:pt>
                <c:pt idx="18">
                  <c:v>25899.020000000008</c:v>
                </c:pt>
                <c:pt idx="19">
                  <c:v>19572.14</c:v>
                </c:pt>
                <c:pt idx="20">
                  <c:v>19525.600000000002</c:v>
                </c:pt>
                <c:pt idx="21">
                  <c:v>14946.919999999998</c:v>
                </c:pt>
              </c:numCache>
            </c:numRef>
          </c:val>
          <c:smooth val="0"/>
          <c:extLst>
            <c:ext xmlns:c16="http://schemas.microsoft.com/office/drawing/2014/chart" uri="{C3380CC4-5D6E-409C-BE32-E72D297353CC}">
              <c16:uniqueId val="{00000000-D985-4059-B73A-85E229AD9228}"/>
            </c:ext>
          </c:extLst>
        </c:ser>
        <c:dLbls>
          <c:showLegendKey val="0"/>
          <c:showVal val="0"/>
          <c:showCatName val="0"/>
          <c:showSerName val="0"/>
          <c:showPercent val="0"/>
          <c:showBubbleSize val="0"/>
        </c:dLbls>
        <c:marker val="1"/>
        <c:smooth val="0"/>
        <c:axId val="782450048"/>
        <c:axId val="782454624"/>
      </c:lineChart>
      <c:catAx>
        <c:axId val="78245004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54624"/>
        <c:crosses val="autoZero"/>
        <c:auto val="1"/>
        <c:lblAlgn val="ctr"/>
        <c:lblOffset val="100"/>
        <c:noMultiLvlLbl val="0"/>
      </c:catAx>
      <c:valAx>
        <c:axId val="78245462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500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by country !PivotTable7</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profit By County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'Sales by country '!$H$19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4F4-421E-878C-3DC04D9A9CE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4F4-421E-878C-3DC04D9A9CE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4F4-421E-878C-3DC04D9A9CE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4F4-421E-878C-3DC04D9A9CE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4F4-421E-878C-3DC04D9A9CE4}"/>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14F4-421E-878C-3DC04D9A9C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country '!$G$20:$G$26</c:f>
              <c:strCache>
                <c:ptCount val="6"/>
                <c:pt idx="0">
                  <c:v>Australia</c:v>
                </c:pt>
                <c:pt idx="1">
                  <c:v>Canada</c:v>
                </c:pt>
                <c:pt idx="2">
                  <c:v>India</c:v>
                </c:pt>
                <c:pt idx="3">
                  <c:v>New Zealand</c:v>
                </c:pt>
                <c:pt idx="4">
                  <c:v>UK</c:v>
                </c:pt>
                <c:pt idx="5">
                  <c:v>USA</c:v>
                </c:pt>
              </c:strCache>
            </c:strRef>
          </c:cat>
          <c:val>
            <c:numRef>
              <c:f>'Sales by country '!$H$20:$H$26</c:f>
              <c:numCache>
                <c:formatCode>General</c:formatCode>
                <c:ptCount val="6"/>
                <c:pt idx="0">
                  <c:v>107994.28000000003</c:v>
                </c:pt>
                <c:pt idx="1">
                  <c:v>169684.15999999997</c:v>
                </c:pt>
                <c:pt idx="2">
                  <c:v>171787.60000000003</c:v>
                </c:pt>
                <c:pt idx="3">
                  <c:v>149890.03999999995</c:v>
                </c:pt>
                <c:pt idx="4">
                  <c:v>119591.46999999999</c:v>
                </c:pt>
                <c:pt idx="5">
                  <c:v>82217.719999999987</c:v>
                </c:pt>
              </c:numCache>
            </c:numRef>
          </c:val>
          <c:extLst>
            <c:ext xmlns:c16="http://schemas.microsoft.com/office/drawing/2014/chart" uri="{C3380CC4-5D6E-409C-BE32-E72D297353CC}">
              <c16:uniqueId val="{0000000C-14F4-421E-878C-3DC04D9A9CE4}"/>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17</xdr:col>
      <xdr:colOff>85725</xdr:colOff>
      <xdr:row>2</xdr:row>
      <xdr:rowOff>104775</xdr:rowOff>
    </xdr:from>
    <xdr:to>
      <xdr:col>20</xdr:col>
      <xdr:colOff>85725</xdr:colOff>
      <xdr:row>15</xdr:row>
      <xdr:rowOff>152400</xdr:rowOff>
    </xdr:to>
    <mc:AlternateContent xmlns:mc="http://schemas.openxmlformats.org/markup-compatibility/2006">
      <mc:Choice xmlns:a14="http://schemas.microsoft.com/office/drawing/2010/main" Requires="a14">
        <xdr:graphicFrame macro="">
          <xdr:nvGraphicFramePr>
            <xdr:cNvPr id="4" name="Geography 2">
              <a:extLst>
                <a:ext uri="{FF2B5EF4-FFF2-40B4-BE49-F238E27FC236}">
                  <a16:creationId xmlns:a16="http://schemas.microsoft.com/office/drawing/2014/main" id="{793EA807-D08F-3072-E936-FB984199AFA7}"/>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15097125" y="48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666750</xdr:colOff>
      <xdr:row>12</xdr:row>
      <xdr:rowOff>28575</xdr:rowOff>
    </xdr:from>
    <xdr:to>
      <xdr:col>10</xdr:col>
      <xdr:colOff>142875</xdr:colOff>
      <xdr:row>25</xdr:row>
      <xdr:rowOff>76200</xdr:rowOff>
    </xdr:to>
    <mc:AlternateContent xmlns:mc="http://schemas.openxmlformats.org/markup-compatibility/2006">
      <mc:Choice xmlns:a14="http://schemas.microsoft.com/office/drawing/2010/main" Requires="a14">
        <xdr:graphicFrame macro="">
          <xdr:nvGraphicFramePr>
            <xdr:cNvPr id="7" name="Sales Person">
              <a:extLst>
                <a:ext uri="{FF2B5EF4-FFF2-40B4-BE49-F238E27FC236}">
                  <a16:creationId xmlns:a16="http://schemas.microsoft.com/office/drawing/2014/main" id="{84A026F8-E942-C730-3DBD-E2309715D7D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457950" y="231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209550</xdr:colOff>
      <xdr:row>12</xdr:row>
      <xdr:rowOff>28575</xdr:rowOff>
    </xdr:from>
    <xdr:to>
      <xdr:col>11</xdr:col>
      <xdr:colOff>209550</xdr:colOff>
      <xdr:row>25</xdr:row>
      <xdr:rowOff>76200</xdr:rowOff>
    </xdr:to>
    <mc:AlternateContent xmlns:mc="http://schemas.openxmlformats.org/markup-compatibility/2006">
      <mc:Choice xmlns:a14="http://schemas.microsoft.com/office/drawing/2010/main" Requires="a14">
        <xdr:graphicFrame macro="">
          <xdr:nvGraphicFramePr>
            <xdr:cNvPr id="5" name="Geography">
              <a:extLst>
                <a:ext uri="{FF2B5EF4-FFF2-40B4-BE49-F238E27FC236}">
                  <a16:creationId xmlns:a16="http://schemas.microsoft.com/office/drawing/2014/main" id="{A9DC8C23-9410-919E-A1A3-1E44AFA1C80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6457950" y="231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12</xdr:row>
      <xdr:rowOff>28575</xdr:rowOff>
    </xdr:from>
    <xdr:to>
      <xdr:col>11</xdr:col>
      <xdr:colOff>314325</xdr:colOff>
      <xdr:row>25</xdr:row>
      <xdr:rowOff>76200</xdr:rowOff>
    </xdr:to>
    <mc:AlternateContent xmlns:mc="http://schemas.openxmlformats.org/markup-compatibility/2006">
      <mc:Choice xmlns:a14="http://schemas.microsoft.com/office/drawing/2010/main" Requires="a14">
        <xdr:graphicFrame macro="">
          <xdr:nvGraphicFramePr>
            <xdr:cNvPr id="6" name="Sales Person 2">
              <a:extLst>
                <a:ext uri="{FF2B5EF4-FFF2-40B4-BE49-F238E27FC236}">
                  <a16:creationId xmlns:a16="http://schemas.microsoft.com/office/drawing/2014/main" id="{63E11E9C-62F0-4578-F713-DD8E3B27025B}"/>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dr:sp macro="" textlink="">
          <xdr:nvSpPr>
            <xdr:cNvPr id="0" name=""/>
            <xdr:cNvSpPr>
              <a:spLocks noTextEdit="1"/>
            </xdr:cNvSpPr>
          </xdr:nvSpPr>
          <xdr:spPr>
            <a:xfrm>
              <a:off x="6562725" y="231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95250</xdr:colOff>
      <xdr:row>1</xdr:row>
      <xdr:rowOff>175819</xdr:rowOff>
    </xdr:from>
    <xdr:to>
      <xdr:col>15</xdr:col>
      <xdr:colOff>400050</xdr:colOff>
      <xdr:row>16</xdr:row>
      <xdr:rowOff>63504</xdr:rowOff>
    </xdr:to>
    <xdr:graphicFrame macro="">
      <xdr:nvGraphicFramePr>
        <xdr:cNvPr id="2" name="Chart 1">
          <a:extLst>
            <a:ext uri="{FF2B5EF4-FFF2-40B4-BE49-F238E27FC236}">
              <a16:creationId xmlns:a16="http://schemas.microsoft.com/office/drawing/2014/main" id="{EA549F18-0D09-42BE-BB7A-232D7C32B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447676</xdr:colOff>
      <xdr:row>2</xdr:row>
      <xdr:rowOff>15878</xdr:rowOff>
    </xdr:from>
    <xdr:to>
      <xdr:col>23</xdr:col>
      <xdr:colOff>257176</xdr:colOff>
      <xdr:row>16</xdr:row>
      <xdr:rowOff>92079</xdr:rowOff>
    </xdr:to>
    <xdr:graphicFrame macro="">
      <xdr:nvGraphicFramePr>
        <xdr:cNvPr id="3" name="Chart 2">
          <a:extLst>
            <a:ext uri="{FF2B5EF4-FFF2-40B4-BE49-F238E27FC236}">
              <a16:creationId xmlns:a16="http://schemas.microsoft.com/office/drawing/2014/main" id="{F16A7181-B4F8-469B-A906-9B62F4DEF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17</xdr:row>
      <xdr:rowOff>15878</xdr:rowOff>
    </xdr:from>
    <xdr:to>
      <xdr:col>16</xdr:col>
      <xdr:colOff>38100</xdr:colOff>
      <xdr:row>31</xdr:row>
      <xdr:rowOff>109140</xdr:rowOff>
    </xdr:to>
    <xdr:graphicFrame macro="">
      <xdr:nvGraphicFramePr>
        <xdr:cNvPr id="4" name="Chart 3">
          <a:extLst>
            <a:ext uri="{FF2B5EF4-FFF2-40B4-BE49-F238E27FC236}">
              <a16:creationId xmlns:a16="http://schemas.microsoft.com/office/drawing/2014/main" id="{61853016-7753-416F-B145-2D074B86F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1</xdr:row>
      <xdr:rowOff>185344</xdr:rowOff>
    </xdr:from>
    <xdr:to>
      <xdr:col>8</xdr:col>
      <xdr:colOff>57150</xdr:colOff>
      <xdr:row>16</xdr:row>
      <xdr:rowOff>73029</xdr:rowOff>
    </xdr:to>
    <xdr:graphicFrame macro="">
      <xdr:nvGraphicFramePr>
        <xdr:cNvPr id="5" name="Chart 4">
          <a:extLst>
            <a:ext uri="{FF2B5EF4-FFF2-40B4-BE49-F238E27FC236}">
              <a16:creationId xmlns:a16="http://schemas.microsoft.com/office/drawing/2014/main" id="{770F7311-8EE0-4405-BA77-B863F6D85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66675</xdr:colOff>
      <xdr:row>2</xdr:row>
      <xdr:rowOff>34929</xdr:rowOff>
    </xdr:from>
    <xdr:to>
      <xdr:col>4</xdr:col>
      <xdr:colOff>66675</xdr:colOff>
      <xdr:row>12</xdr:row>
      <xdr:rowOff>128195</xdr:rowOff>
    </xdr:to>
    <mc:AlternateContent xmlns:mc="http://schemas.openxmlformats.org/markup-compatibility/2006">
      <mc:Choice xmlns:a14="http://schemas.microsoft.com/office/drawing/2010/main" Requires="a14">
        <xdr:graphicFrame macro="">
          <xdr:nvGraphicFramePr>
            <xdr:cNvPr id="9" name="Geography 1">
              <a:extLst>
                <a:ext uri="{FF2B5EF4-FFF2-40B4-BE49-F238E27FC236}">
                  <a16:creationId xmlns:a16="http://schemas.microsoft.com/office/drawing/2014/main" id="{5DFAAF4D-BBD1-44AB-AB67-F9D7DCA6028D}"/>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71909" y="620320"/>
              <a:ext cx="1815704" cy="1978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123825</xdr:colOff>
      <xdr:row>13</xdr:row>
      <xdr:rowOff>109143</xdr:rowOff>
    </xdr:from>
    <xdr:to>
      <xdr:col>4</xdr:col>
      <xdr:colOff>123825</xdr:colOff>
      <xdr:row>24</xdr:row>
      <xdr:rowOff>82554</xdr:rowOff>
    </xdr:to>
    <mc:AlternateContent xmlns:mc="http://schemas.openxmlformats.org/markup-compatibility/2006">
      <mc:Choice xmlns:a14="http://schemas.microsoft.com/office/drawing/2010/main" Requires="a14">
        <xdr:graphicFrame macro="">
          <xdr:nvGraphicFramePr>
            <xdr:cNvPr id="10" name="Sales Person 1">
              <a:extLst>
                <a:ext uri="{FF2B5EF4-FFF2-40B4-BE49-F238E27FC236}">
                  <a16:creationId xmlns:a16="http://schemas.microsoft.com/office/drawing/2014/main" id="{1BFAB041-A315-4BCB-9C85-FF65C6D12485}"/>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729059" y="2768206"/>
              <a:ext cx="1815704" cy="2047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148828</xdr:colOff>
      <xdr:row>17</xdr:row>
      <xdr:rowOff>99222</xdr:rowOff>
    </xdr:from>
    <xdr:to>
      <xdr:col>23</xdr:col>
      <xdr:colOff>89296</xdr:colOff>
      <xdr:row>31</xdr:row>
      <xdr:rowOff>89296</xdr:rowOff>
    </xdr:to>
    <xdr:sp macro="" textlink="">
      <xdr:nvSpPr>
        <xdr:cNvPr id="13" name="Rectangle: Rounded Corners 12">
          <a:extLst>
            <a:ext uri="{FF2B5EF4-FFF2-40B4-BE49-F238E27FC236}">
              <a16:creationId xmlns:a16="http://schemas.microsoft.com/office/drawing/2014/main" id="{024ADC55-BCE2-3A6E-2886-364D9318BAE2}"/>
            </a:ext>
          </a:extLst>
        </xdr:cNvPr>
        <xdr:cNvSpPr/>
      </xdr:nvSpPr>
      <xdr:spPr>
        <a:xfrm>
          <a:off x="10933906" y="3512347"/>
          <a:ext cx="4177109" cy="262929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400"/>
            <a:t>While the Profit by Product analysis and</a:t>
          </a:r>
          <a:r>
            <a:rPr lang="en-US" sz="1400" baseline="0"/>
            <a:t> Profit percentage points towars discontinuing </a:t>
          </a:r>
          <a:r>
            <a:rPr lang="en-US" sz="1400" b="1" baseline="0"/>
            <a:t>Almond Chooo</a:t>
          </a:r>
          <a:r>
            <a:rPr lang="en-US" sz="1400" baseline="0"/>
            <a:t>, the same product  is among the most profitable in New zealand and Australia.</a:t>
          </a:r>
        </a:p>
        <a:p>
          <a:pPr algn="l"/>
          <a:endParaRPr lang="en-US" sz="1400" baseline="0"/>
        </a:p>
        <a:p>
          <a:pPr algn="l"/>
          <a:r>
            <a:rPr lang="en-US" sz="1400" baseline="0"/>
            <a:t>Recomandation </a:t>
          </a:r>
          <a:r>
            <a:rPr lang="en-US" sz="1400" b="1" baseline="0"/>
            <a:t>is discontinue selected products  based on geographic perfomance</a:t>
          </a:r>
        </a:p>
        <a:p>
          <a:pPr algn="l"/>
          <a:endParaRPr lang="en-US" sz="1400" baseline="0"/>
        </a:p>
        <a:p>
          <a:pPr algn="l"/>
          <a:r>
            <a:rPr lang="en-US" sz="1400" baseline="0"/>
            <a:t>See sales by person by county</a:t>
          </a:r>
          <a:endParaRPr lang="en-US" sz="1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ton Kasiyandima" refreshedDate="44825.912684490744" backgroundQuery="1" createdVersion="8" refreshedVersion="8" minRefreshableVersion="3" recordCount="0" supportSubquery="1" supportAdvancedDrill="1" xr:uid="{A3F87DE1-567D-43FA-8AF1-BD1C67999116}">
  <cacheSource type="external" connectionId="1"/>
  <cacheFields count="5">
    <cacheField name="[datat].[Product].[Product]" caption="Product" numFmtId="0" hierarchy="1"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8" level="32767"/>
    <cacheField name="[Measures].[Sum of Units]" caption="Sum of Units" numFmtId="0" hierarchy="9" level="32767"/>
    <cacheField name="[Measures].[Sum of Total proft]" caption="Sum of Total proft" numFmtId="0" hierarchy="10" level="32767"/>
    <cacheField name="[Measures].[percentage profit((%)]" caption="percentage profit((%)" numFmtId="0" hierarchy="13" level="32767"/>
  </cacheFields>
  <cacheHierarchies count="16">
    <cacheHierarchy uniqueName="[datat].[Geography]" caption="Geography" attribute="1" defaultMemberUniqueName="[datat].[Geography].[All]" allUniqueName="[datat].[Geography].[All]" dimensionUniqueName="[datat]" displayFolder="" count="2" memberValueDatatype="130" unbalanced="0"/>
    <cacheHierarchy uniqueName="[datat].[Product]" caption="Product" attribute="1" defaultMemberUniqueName="[datat].[Product].[All]" allUniqueName="[datat].[Product].[All]" dimensionUniqueName="[datat]" displayFolder="" count="2" memberValueDatatype="130" unbalanced="0">
      <fieldsUsage count="2">
        <fieldUsage x="-1"/>
        <fieldUsage x="0"/>
      </fieldsUsage>
    </cacheHierarchy>
    <cacheHierarchy uniqueName="[datat].[Amount]" caption="Amount" attribute="1" defaultMemberUniqueName="[datat].[Amount].[All]" allUniqueName="[datat].[Amount].[All]" dimensionUniqueName="[datat]" displayFolder="" count="0" memberValueDatatype="20" unbalanced="0"/>
    <cacheHierarchy uniqueName="[datat].[Units]" caption="Units" attribute="1" defaultMemberUniqueName="[datat].[Units].[All]" allUniqueName="[datat].[Units].[All]" dimensionUniqueName="[datat]" displayFolder="" count="0" memberValueDatatype="20" unbalanced="0"/>
    <cacheHierarchy uniqueName="[datat].[Cost Per Unit]" caption="Cost Per Unit" attribute="1" defaultMemberUniqueName="[datat].[Cost Per Unit].[All]" allUniqueName="[datat].[Cost Per Unit].[All]" dimensionUniqueName="[datat]" displayFolder="" count="0" memberValueDatatype="5" unbalanced="0"/>
    <cacheHierarchy uniqueName="[datat].[Cost]" caption="Cost" attribute="1" defaultMemberUniqueName="[datat].[Cost].[All]" allUniqueName="[datat].[Cost].[All]" dimensionUniqueName="[datat]" displayFolder="" count="0" memberValueDatatype="5" unbalanced="0"/>
    <cacheHierarchy uniqueName="[datat].[Sales Person]" caption="Sales Person" attribute="1" defaultMemberUniqueName="[datat].[Sales Person].[All]" allUniqueName="[datat].[Sales Person].[All]" dimensionUniqueName="[datat]" displayFolder="" count="0" memberValueDatatype="130" unbalanced="0"/>
    <cacheHierarchy uniqueName="[datat].[Total proft]" caption="Total proft" attribute="1" defaultMemberUniqueName="[datat].[Total proft].[All]" allUniqueName="[datat].[Total proft].[All]" dimensionUniqueName="[datat]" displayFolder="" count="0" memberValueDatatype="5" unbalanced="0"/>
    <cacheHierarchy uniqueName="[Measures].[Sum of Amount]" caption="Sum of Amount" measure="1" displayFolder="" measureGroup="datat" count="0" oneField="1">
      <fieldsUsage count="1">
        <fieldUsage x="1"/>
      </fieldsUsage>
      <extLst>
        <ext xmlns:x15="http://schemas.microsoft.com/office/spreadsheetml/2010/11/main" uri="{B97F6D7D-B522-45F9-BDA1-12C45D357490}">
          <x15:cacheHierarchy aggregatedColumn="2"/>
        </ext>
      </extLst>
    </cacheHierarchy>
    <cacheHierarchy uniqueName="[Measures].[Sum of Units]" caption="Sum of Units" measure="1" displayFolder="" measureGroup="datat" count="0" oneField="1">
      <fieldsUsage count="1">
        <fieldUsage x="2"/>
      </fieldsUsage>
      <extLst>
        <ext xmlns:x15="http://schemas.microsoft.com/office/spreadsheetml/2010/11/main" uri="{B97F6D7D-B522-45F9-BDA1-12C45D357490}">
          <x15:cacheHierarchy aggregatedColumn="3"/>
        </ext>
      </extLst>
    </cacheHierarchy>
    <cacheHierarchy uniqueName="[Measures].[Sum of Total proft]" caption="Sum of Total proft" measure="1" displayFolder="" measureGroup="datat" count="0" oneField="1">
      <fieldsUsage count="1">
        <fieldUsage x="3"/>
      </fieldsUsage>
      <extLst>
        <ext xmlns:x15="http://schemas.microsoft.com/office/spreadsheetml/2010/11/main" uri="{B97F6D7D-B522-45F9-BDA1-12C45D357490}">
          <x15:cacheHierarchy aggregatedColumn="7"/>
        </ext>
      </extLst>
    </cacheHierarchy>
    <cacheHierarchy uniqueName="[Measures].[Sum of Cost]" caption="Sum of Cost" measure="1" displayFolder="" measureGroup="datat"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datat" count="0">
      <extLst>
        <ext xmlns:x15="http://schemas.microsoft.com/office/spreadsheetml/2010/11/main" uri="{B97F6D7D-B522-45F9-BDA1-12C45D357490}">
          <x15:cacheHierarchy aggregatedColumn="4"/>
        </ext>
      </extLst>
    </cacheHierarchy>
    <cacheHierarchy uniqueName="[Measures].[percentage profit((%)]" caption="percentage profit((%)" measure="1" displayFolder="" measureGroup="datat" count="0" oneField="1">
      <fieldsUsage count="1">
        <fieldUsage x="4"/>
      </fieldsUsage>
    </cacheHierarchy>
    <cacheHierarchy uniqueName="[Measures].[__XL_Count datat]" caption="__XL_Count datat" measure="1" displayFolder="" measureGroup="datat" count="0" hidden="1"/>
    <cacheHierarchy uniqueName="[Measures].[__No measures defined]" caption="__No measures defined" measure="1" displayFolder="" count="0" hidden="1"/>
  </cacheHierarchies>
  <kpis count="0"/>
  <dimensions count="2">
    <dimension name="datat" uniqueName="[datat]" caption="datat"/>
    <dimension measure="1" name="Measures" uniqueName="[Measures]" caption="Measures"/>
  </dimensions>
  <measureGroups count="1">
    <measureGroup name="datat" caption="data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ton Kasiyandima" refreshedDate="44825.921781018522" backgroundQuery="1" createdVersion="8" refreshedVersion="8" minRefreshableVersion="3" recordCount="0" supportSubquery="1" supportAdvancedDrill="1" xr:uid="{3767153E-F87F-4577-86F5-25E40C21FC36}">
  <cacheSource type="external" connectionId="1"/>
  <cacheFields count="3">
    <cacheField name="[datat].[Product].[Product]" caption="Product" numFmtId="0" hierarchy="1"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Total proft]" caption="Sum of Total proft" numFmtId="0" hierarchy="10" level="32767"/>
    <cacheField name="[datat].[Geography].[Geography]" caption="Geography" numFmtId="0" level="1">
      <sharedItems containsSemiMixedTypes="0" containsNonDate="0" containsString="0"/>
    </cacheField>
  </cacheFields>
  <cacheHierarchies count="16">
    <cacheHierarchy uniqueName="[datat].[Geography]" caption="Geography" attribute="1" defaultMemberUniqueName="[datat].[Geography].[All]" allUniqueName="[datat].[Geography].[All]" dimensionUniqueName="[datat]" displayFolder="" count="2" memberValueDatatype="130" unbalanced="0">
      <fieldsUsage count="2">
        <fieldUsage x="-1"/>
        <fieldUsage x="2"/>
      </fieldsUsage>
    </cacheHierarchy>
    <cacheHierarchy uniqueName="[datat].[Product]" caption="Product" attribute="1" defaultMemberUniqueName="[datat].[Product].[All]" allUniqueName="[datat].[Product].[All]" dimensionUniqueName="[datat]" displayFolder="" count="2" memberValueDatatype="130" unbalanced="0">
      <fieldsUsage count="2">
        <fieldUsage x="-1"/>
        <fieldUsage x="0"/>
      </fieldsUsage>
    </cacheHierarchy>
    <cacheHierarchy uniqueName="[datat].[Amount]" caption="Amount" attribute="1" defaultMemberUniqueName="[datat].[Amount].[All]" allUniqueName="[datat].[Amount].[All]" dimensionUniqueName="[datat]" displayFolder="" count="0" memberValueDatatype="20" unbalanced="0"/>
    <cacheHierarchy uniqueName="[datat].[Units]" caption="Units" attribute="1" defaultMemberUniqueName="[datat].[Units].[All]" allUniqueName="[datat].[Units].[All]" dimensionUniqueName="[datat]" displayFolder="" count="0" memberValueDatatype="20" unbalanced="0"/>
    <cacheHierarchy uniqueName="[datat].[Cost Per Unit]" caption="Cost Per Unit" attribute="1" defaultMemberUniqueName="[datat].[Cost Per Unit].[All]" allUniqueName="[datat].[Cost Per Unit].[All]" dimensionUniqueName="[datat]" displayFolder="" count="0" memberValueDatatype="5" unbalanced="0"/>
    <cacheHierarchy uniqueName="[datat].[Cost]" caption="Cost" attribute="1" defaultMemberUniqueName="[datat].[Cost].[All]" allUniqueName="[datat].[Cost].[All]" dimensionUniqueName="[datat]" displayFolder="" count="0" memberValueDatatype="5" unbalanced="0"/>
    <cacheHierarchy uniqueName="[datat].[Sales Person]" caption="Sales Person" attribute="1" defaultMemberUniqueName="[datat].[Sales Person].[All]" allUniqueName="[datat].[Sales Person].[All]" dimensionUniqueName="[datat]" displayFolder="" count="2" memberValueDatatype="130" unbalanced="0"/>
    <cacheHierarchy uniqueName="[datat].[Total proft]" caption="Total proft" attribute="1" defaultMemberUniqueName="[datat].[Total proft].[All]" allUniqueName="[datat].[Total proft].[All]" dimensionUniqueName="[datat]" displayFolder="" count="0" memberValueDatatype="5" unbalanced="0"/>
    <cacheHierarchy uniqueName="[Measures].[Sum of Amount]" caption="Sum of Amount" measure="1" displayFolder="" measureGroup="datat" count="0">
      <extLst>
        <ext xmlns:x15="http://schemas.microsoft.com/office/spreadsheetml/2010/11/main" uri="{B97F6D7D-B522-45F9-BDA1-12C45D357490}">
          <x15:cacheHierarchy aggregatedColumn="2"/>
        </ext>
      </extLst>
    </cacheHierarchy>
    <cacheHierarchy uniqueName="[Measures].[Sum of Units]" caption="Sum of Units" measure="1" displayFolder="" measureGroup="datat" count="0">
      <extLst>
        <ext xmlns:x15="http://schemas.microsoft.com/office/spreadsheetml/2010/11/main" uri="{B97F6D7D-B522-45F9-BDA1-12C45D357490}">
          <x15:cacheHierarchy aggregatedColumn="3"/>
        </ext>
      </extLst>
    </cacheHierarchy>
    <cacheHierarchy uniqueName="[Measures].[Sum of Total proft]" caption="Sum of Total proft" measure="1" displayFolder="" measureGroup="datat" count="0" oneField="1">
      <fieldsUsage count="1">
        <fieldUsage x="1"/>
      </fieldsUsage>
      <extLst>
        <ext xmlns:x15="http://schemas.microsoft.com/office/spreadsheetml/2010/11/main" uri="{B97F6D7D-B522-45F9-BDA1-12C45D357490}">
          <x15:cacheHierarchy aggregatedColumn="7"/>
        </ext>
      </extLst>
    </cacheHierarchy>
    <cacheHierarchy uniqueName="[Measures].[Sum of Cost]" caption="Sum of Cost" measure="1" displayFolder="" measureGroup="datat"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datat" count="0">
      <extLst>
        <ext xmlns:x15="http://schemas.microsoft.com/office/spreadsheetml/2010/11/main" uri="{B97F6D7D-B522-45F9-BDA1-12C45D357490}">
          <x15:cacheHierarchy aggregatedColumn="4"/>
        </ext>
      </extLst>
    </cacheHierarchy>
    <cacheHierarchy uniqueName="[Measures].[percentage profit((%)]" caption="percentage profit((%)" measure="1" displayFolder="" measureGroup="datat" count="0"/>
    <cacheHierarchy uniqueName="[Measures].[__XL_Count datat]" caption="__XL_Count datat" measure="1" displayFolder="" measureGroup="datat" count="0" hidden="1"/>
    <cacheHierarchy uniqueName="[Measures].[__No measures defined]" caption="__No measures defined" measure="1" displayFolder="" count="0" hidden="1"/>
  </cacheHierarchies>
  <kpis count="0"/>
  <dimensions count="2">
    <dimension name="datat" uniqueName="[datat]" caption="datat"/>
    <dimension measure="1" name="Measures" uniqueName="[Measures]" caption="Measures"/>
  </dimensions>
  <measureGroups count="1">
    <measureGroup name="datat" caption="data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ton Kasiyandima" refreshedDate="44825.921781597222" backgroundQuery="1" createdVersion="8" refreshedVersion="8" minRefreshableVersion="3" recordCount="0" supportSubquery="1" supportAdvancedDrill="1" xr:uid="{692B6FE7-3A11-4312-B8BB-B7982F4C95D0}">
  <cacheSource type="external" connectionId="1"/>
  <cacheFields count="4">
    <cacheField name="[datat].[Geography].[Geography]" caption="Geography" numFmtId="0" level="1">
      <sharedItems count="6">
        <s v="Australia"/>
        <s v="Canada"/>
        <s v="India"/>
        <s v="New Zealand"/>
        <s v="UK"/>
        <s v="USA"/>
      </sharedItems>
    </cacheField>
    <cacheField name="[Measures].[Sum of Amount]" caption="Sum of Amount" numFmtId="0" hierarchy="8" level="32767"/>
    <cacheField name="[Measures].[Sum of Units]" caption="Sum of Units" numFmtId="0" hierarchy="9" level="32767"/>
    <cacheField name="Dummy0" numFmtId="0" hierarchy="16" level="32767">
      <extLst>
        <ext xmlns:x14="http://schemas.microsoft.com/office/spreadsheetml/2009/9/main" uri="{63CAB8AC-B538-458d-9737-405883B0398D}">
          <x14:cacheField ignore="1"/>
        </ext>
      </extLst>
    </cacheField>
  </cacheFields>
  <cacheHierarchies count="17">
    <cacheHierarchy uniqueName="[datat].[Geography]" caption="Geography" attribute="1" defaultMemberUniqueName="[datat].[Geography].[All]" allUniqueName="[datat].[Geography].[All]" dimensionUniqueName="[datat]" displayFolder="" count="2" memberValueDatatype="130" unbalanced="0">
      <fieldsUsage count="2">
        <fieldUsage x="-1"/>
        <fieldUsage x="0"/>
      </fieldsUsage>
    </cacheHierarchy>
    <cacheHierarchy uniqueName="[datat].[Product]" caption="Product" attribute="1" defaultMemberUniqueName="[datat].[Product].[All]" allUniqueName="[datat].[Product].[All]" dimensionUniqueName="[datat]" displayFolder="" count="0" memberValueDatatype="130" unbalanced="0"/>
    <cacheHierarchy uniqueName="[datat].[Amount]" caption="Amount" attribute="1" defaultMemberUniqueName="[datat].[Amount].[All]" allUniqueName="[datat].[Amount].[All]" dimensionUniqueName="[datat]" displayFolder="" count="0" memberValueDatatype="20" unbalanced="0"/>
    <cacheHierarchy uniqueName="[datat].[Units]" caption="Units" attribute="1" defaultMemberUniqueName="[datat].[Units].[All]" allUniqueName="[datat].[Units].[All]" dimensionUniqueName="[datat]" displayFolder="" count="0" memberValueDatatype="20" unbalanced="0"/>
    <cacheHierarchy uniqueName="[datat].[Cost Per Unit]" caption="Cost Per Unit" attribute="1" defaultMemberUniqueName="[datat].[Cost Per Unit].[All]" allUniqueName="[datat].[Cost Per Unit].[All]" dimensionUniqueName="[datat]" displayFolder="" count="0" memberValueDatatype="5" unbalanced="0"/>
    <cacheHierarchy uniqueName="[datat].[Cost]" caption="Cost" attribute="1" defaultMemberUniqueName="[datat].[Cost].[All]" allUniqueName="[datat].[Cost].[All]" dimensionUniqueName="[datat]" displayFolder="" count="0" memberValueDatatype="5" unbalanced="0"/>
    <cacheHierarchy uniqueName="[datat].[Sales Person]" caption="Sales Person" attribute="1" defaultMemberUniqueName="[datat].[Sales Person].[All]" allUniqueName="[datat].[Sales Person].[All]" dimensionUniqueName="[datat]" displayFolder="" count="2" memberValueDatatype="130" unbalanced="0"/>
    <cacheHierarchy uniqueName="[datat].[Total proft]" caption="Total proft" attribute="1" defaultMemberUniqueName="[datat].[Total proft].[All]" allUniqueName="[datat].[Total proft].[All]" dimensionUniqueName="[datat]" displayFolder="" count="0" memberValueDatatype="5" unbalanced="0"/>
    <cacheHierarchy uniqueName="[Measures].[Sum of Amount]" caption="Sum of Amount" measure="1" displayFolder="" measureGroup="datat" count="0" oneField="1">
      <fieldsUsage count="1">
        <fieldUsage x="1"/>
      </fieldsUsage>
      <extLst>
        <ext xmlns:x15="http://schemas.microsoft.com/office/spreadsheetml/2010/11/main" uri="{B97F6D7D-B522-45F9-BDA1-12C45D357490}">
          <x15:cacheHierarchy aggregatedColumn="2"/>
        </ext>
      </extLst>
    </cacheHierarchy>
    <cacheHierarchy uniqueName="[Measures].[Sum of Units]" caption="Sum of Units" measure="1" displayFolder="" measureGroup="datat" count="0" oneField="1">
      <fieldsUsage count="1">
        <fieldUsage x="2"/>
      </fieldsUsage>
      <extLst>
        <ext xmlns:x15="http://schemas.microsoft.com/office/spreadsheetml/2010/11/main" uri="{B97F6D7D-B522-45F9-BDA1-12C45D357490}">
          <x15:cacheHierarchy aggregatedColumn="3"/>
        </ext>
      </extLst>
    </cacheHierarchy>
    <cacheHierarchy uniqueName="[Measures].[Sum of Total proft]" caption="Sum of Total proft" measure="1" displayFolder="" measureGroup="datat" count="0">
      <extLst>
        <ext xmlns:x15="http://schemas.microsoft.com/office/spreadsheetml/2010/11/main" uri="{B97F6D7D-B522-45F9-BDA1-12C45D357490}">
          <x15:cacheHierarchy aggregatedColumn="7"/>
        </ext>
      </extLst>
    </cacheHierarchy>
    <cacheHierarchy uniqueName="[Measures].[Sum of Cost]" caption="Sum of Cost" measure="1" displayFolder="" measureGroup="datat"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datat" count="0">
      <extLst>
        <ext xmlns:x15="http://schemas.microsoft.com/office/spreadsheetml/2010/11/main" uri="{B97F6D7D-B522-45F9-BDA1-12C45D357490}">
          <x15:cacheHierarchy aggregatedColumn="4"/>
        </ext>
      </extLst>
    </cacheHierarchy>
    <cacheHierarchy uniqueName="[Measures].[percentage profit((%)]" caption="percentage profit((%)" measure="1" displayFolder="" measureGroup="datat" count="0"/>
    <cacheHierarchy uniqueName="[Measures].[__XL_Count datat]" caption="__XL_Count datat" measure="1" displayFolder="" measureGroup="datat" count="0" hidden="1"/>
    <cacheHierarchy uniqueName="[Measures].[__No measures defined]" caption="__No measures defined" measure="1" displayFolder="" count="0" hidden="1"/>
    <cacheHierarchy uniqueName="Dummy0" caption="Geography" measure="1" count="0">
      <extLst>
        <ext xmlns:x14="http://schemas.microsoft.com/office/spreadsheetml/2009/9/main" uri="{8CF416AD-EC4C-4aba-99F5-12A058AE0983}">
          <x14:cacheHierarchy ignore="1"/>
        </ext>
      </extLst>
    </cacheHierarchy>
  </cacheHierarchies>
  <kpis count="0"/>
  <dimensions count="2">
    <dimension name="datat" uniqueName="[datat]" caption="datat"/>
    <dimension measure="1" name="Measures" uniqueName="[Measures]" caption="Measures"/>
  </dimensions>
  <measureGroups count="1">
    <measureGroup name="datat" caption="data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ton Kasiyandima" refreshedDate="44825.921782175923" backgroundQuery="1" createdVersion="8" refreshedVersion="8" minRefreshableVersion="3" recordCount="0" supportSubquery="1" supportAdvancedDrill="1" xr:uid="{0A484B71-71E8-4388-834D-6C7957204071}">
  <cacheSource type="external" connectionId="1"/>
  <cacheFields count="2">
    <cacheField name="[datat].[Geography].[Geography]" caption="Geography" numFmtId="0" level="1">
      <sharedItems count="6">
        <s v="Australia"/>
        <s v="Canada"/>
        <s v="India"/>
        <s v="New Zealand"/>
        <s v="UK"/>
        <s v="USA"/>
      </sharedItems>
    </cacheField>
    <cacheField name="[Measures].[Sum of Amount]" caption="Sum of Amount" numFmtId="0" hierarchy="8" level="32767"/>
  </cacheFields>
  <cacheHierarchies count="16">
    <cacheHierarchy uniqueName="[datat].[Geography]" caption="Geography" attribute="1" defaultMemberUniqueName="[datat].[Geography].[All]" allUniqueName="[datat].[Geography].[All]" dimensionUniqueName="[datat]" displayFolder="" count="2" memberValueDatatype="130" unbalanced="0">
      <fieldsUsage count="2">
        <fieldUsage x="-1"/>
        <fieldUsage x="0"/>
      </fieldsUsage>
    </cacheHierarchy>
    <cacheHierarchy uniqueName="[datat].[Product]" caption="Product" attribute="1" defaultMemberUniqueName="[datat].[Product].[All]" allUniqueName="[datat].[Product].[All]" dimensionUniqueName="[datat]" displayFolder="" count="0" memberValueDatatype="130" unbalanced="0"/>
    <cacheHierarchy uniqueName="[datat].[Amount]" caption="Amount" attribute="1" defaultMemberUniqueName="[datat].[Amount].[All]" allUniqueName="[datat].[Amount].[All]" dimensionUniqueName="[datat]" displayFolder="" count="0" memberValueDatatype="20" unbalanced="0"/>
    <cacheHierarchy uniqueName="[datat].[Units]" caption="Units" attribute="1" defaultMemberUniqueName="[datat].[Units].[All]" allUniqueName="[datat].[Units].[All]" dimensionUniqueName="[datat]" displayFolder="" count="0" memberValueDatatype="20" unbalanced="0"/>
    <cacheHierarchy uniqueName="[datat].[Cost Per Unit]" caption="Cost Per Unit" attribute="1" defaultMemberUniqueName="[datat].[Cost Per Unit].[All]" allUniqueName="[datat].[Cost Per Unit].[All]" dimensionUniqueName="[datat]" displayFolder="" count="0" memberValueDatatype="5" unbalanced="0"/>
    <cacheHierarchy uniqueName="[datat].[Cost]" caption="Cost" attribute="1" defaultMemberUniqueName="[datat].[Cost].[All]" allUniqueName="[datat].[Cost].[All]" dimensionUniqueName="[datat]" displayFolder="" count="0" memberValueDatatype="5" unbalanced="0"/>
    <cacheHierarchy uniqueName="[datat].[Sales Person]" caption="Sales Person" attribute="1" defaultMemberUniqueName="[datat].[Sales Person].[All]" allUniqueName="[datat].[Sales Person].[All]" dimensionUniqueName="[datat]" displayFolder="" count="2" memberValueDatatype="130" unbalanced="0"/>
    <cacheHierarchy uniqueName="[datat].[Total proft]" caption="Total proft" attribute="1" defaultMemberUniqueName="[datat].[Total proft].[All]" allUniqueName="[datat].[Total proft].[All]" dimensionUniqueName="[datat]" displayFolder="" count="0" memberValueDatatype="5" unbalanced="0"/>
    <cacheHierarchy uniqueName="[Measures].[Sum of Amount]" caption="Sum of Amount" measure="1" displayFolder="" measureGroup="datat" count="0" oneField="1">
      <fieldsUsage count="1">
        <fieldUsage x="1"/>
      </fieldsUsage>
      <extLst>
        <ext xmlns:x15="http://schemas.microsoft.com/office/spreadsheetml/2010/11/main" uri="{B97F6D7D-B522-45F9-BDA1-12C45D357490}">
          <x15:cacheHierarchy aggregatedColumn="2"/>
        </ext>
      </extLst>
    </cacheHierarchy>
    <cacheHierarchy uniqueName="[Measures].[Sum of Units]" caption="Sum of Units" measure="1" displayFolder="" measureGroup="datat" count="0">
      <extLst>
        <ext xmlns:x15="http://schemas.microsoft.com/office/spreadsheetml/2010/11/main" uri="{B97F6D7D-B522-45F9-BDA1-12C45D357490}">
          <x15:cacheHierarchy aggregatedColumn="3"/>
        </ext>
      </extLst>
    </cacheHierarchy>
    <cacheHierarchy uniqueName="[Measures].[Sum of Total proft]" caption="Sum of Total proft" measure="1" displayFolder="" measureGroup="datat" count="0">
      <extLst>
        <ext xmlns:x15="http://schemas.microsoft.com/office/spreadsheetml/2010/11/main" uri="{B97F6D7D-B522-45F9-BDA1-12C45D357490}">
          <x15:cacheHierarchy aggregatedColumn="7"/>
        </ext>
      </extLst>
    </cacheHierarchy>
    <cacheHierarchy uniqueName="[Measures].[Sum of Cost]" caption="Sum of Cost" measure="1" displayFolder="" measureGroup="datat"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datat" count="0">
      <extLst>
        <ext xmlns:x15="http://schemas.microsoft.com/office/spreadsheetml/2010/11/main" uri="{B97F6D7D-B522-45F9-BDA1-12C45D357490}">
          <x15:cacheHierarchy aggregatedColumn="4"/>
        </ext>
      </extLst>
    </cacheHierarchy>
    <cacheHierarchy uniqueName="[Measures].[percentage profit((%)]" caption="percentage profit((%)" measure="1" displayFolder="" measureGroup="datat" count="0"/>
    <cacheHierarchy uniqueName="[Measures].[__XL_Count datat]" caption="__XL_Count datat" measure="1" displayFolder="" measureGroup="datat" count="0" hidden="1"/>
    <cacheHierarchy uniqueName="[Measures].[__No measures defined]" caption="__No measures defined" measure="1" displayFolder="" count="0" hidden="1"/>
  </cacheHierarchies>
  <kpis count="0"/>
  <dimensions count="2">
    <dimension name="datat" uniqueName="[datat]" caption="datat"/>
    <dimension measure="1" name="Measures" uniqueName="[Measures]" caption="Measures"/>
  </dimensions>
  <measureGroups count="1">
    <measureGroup name="datat" caption="data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ton Kasiyandima" refreshedDate="44825.921782754631" backgroundQuery="1" createdVersion="8" refreshedVersion="8" minRefreshableVersion="3" recordCount="0" supportSubquery="1" supportAdvancedDrill="1" xr:uid="{166AA118-F374-4460-A2F4-9BD38AC50CE9}">
  <cacheSource type="external" connectionId="1"/>
  <cacheFields count="2">
    <cacheField name="[datat].[Geography].[Geography]" caption="Geography" numFmtId="0" level="1">
      <sharedItems count="6">
        <s v="Australia"/>
        <s v="Canada"/>
        <s v="India"/>
        <s v="New Zealand"/>
        <s v="UK"/>
        <s v="USA"/>
      </sharedItems>
    </cacheField>
    <cacheField name="[Measures].[Sum of Total proft]" caption="Sum of Total proft" numFmtId="0" hierarchy="10" level="32767"/>
  </cacheFields>
  <cacheHierarchies count="16">
    <cacheHierarchy uniqueName="[datat].[Geography]" caption="Geography" attribute="1" defaultMemberUniqueName="[datat].[Geography].[All]" allUniqueName="[datat].[Geography].[All]" dimensionUniqueName="[datat]" displayFolder="" count="2" memberValueDatatype="130" unbalanced="0">
      <fieldsUsage count="2">
        <fieldUsage x="-1"/>
        <fieldUsage x="0"/>
      </fieldsUsage>
    </cacheHierarchy>
    <cacheHierarchy uniqueName="[datat].[Product]" caption="Product" attribute="1" defaultMemberUniqueName="[datat].[Product].[All]" allUniqueName="[datat].[Product].[All]" dimensionUniqueName="[datat]" displayFolder="" count="0" memberValueDatatype="130" unbalanced="0"/>
    <cacheHierarchy uniqueName="[datat].[Amount]" caption="Amount" attribute="1" defaultMemberUniqueName="[datat].[Amount].[All]" allUniqueName="[datat].[Amount].[All]" dimensionUniqueName="[datat]" displayFolder="" count="0" memberValueDatatype="20" unbalanced="0"/>
    <cacheHierarchy uniqueName="[datat].[Units]" caption="Units" attribute="1" defaultMemberUniqueName="[datat].[Units].[All]" allUniqueName="[datat].[Units].[All]" dimensionUniqueName="[datat]" displayFolder="" count="0" memberValueDatatype="20" unbalanced="0"/>
    <cacheHierarchy uniqueName="[datat].[Cost Per Unit]" caption="Cost Per Unit" attribute="1" defaultMemberUniqueName="[datat].[Cost Per Unit].[All]" allUniqueName="[datat].[Cost Per Unit].[All]" dimensionUniqueName="[datat]" displayFolder="" count="0" memberValueDatatype="5" unbalanced="0"/>
    <cacheHierarchy uniqueName="[datat].[Cost]" caption="Cost" attribute="1" defaultMemberUniqueName="[datat].[Cost].[All]" allUniqueName="[datat].[Cost].[All]" dimensionUniqueName="[datat]" displayFolder="" count="0" memberValueDatatype="5" unbalanced="0"/>
    <cacheHierarchy uniqueName="[datat].[Sales Person]" caption="Sales Person" attribute="1" defaultMemberUniqueName="[datat].[Sales Person].[All]" allUniqueName="[datat].[Sales Person].[All]" dimensionUniqueName="[datat]" displayFolder="" count="2" memberValueDatatype="130" unbalanced="0"/>
    <cacheHierarchy uniqueName="[datat].[Total proft]" caption="Total proft" attribute="1" defaultMemberUniqueName="[datat].[Total proft].[All]" allUniqueName="[datat].[Total proft].[All]" dimensionUniqueName="[datat]" displayFolder="" count="0" memberValueDatatype="5" unbalanced="0"/>
    <cacheHierarchy uniqueName="[Measures].[Sum of Amount]" caption="Sum of Amount" measure="1" displayFolder="" measureGroup="datat" count="0">
      <extLst>
        <ext xmlns:x15="http://schemas.microsoft.com/office/spreadsheetml/2010/11/main" uri="{B97F6D7D-B522-45F9-BDA1-12C45D357490}">
          <x15:cacheHierarchy aggregatedColumn="2"/>
        </ext>
      </extLst>
    </cacheHierarchy>
    <cacheHierarchy uniqueName="[Measures].[Sum of Units]" caption="Sum of Units" measure="1" displayFolder="" measureGroup="datat" count="0">
      <extLst>
        <ext xmlns:x15="http://schemas.microsoft.com/office/spreadsheetml/2010/11/main" uri="{B97F6D7D-B522-45F9-BDA1-12C45D357490}">
          <x15:cacheHierarchy aggregatedColumn="3"/>
        </ext>
      </extLst>
    </cacheHierarchy>
    <cacheHierarchy uniqueName="[Measures].[Sum of Total proft]" caption="Sum of Total proft" measure="1" displayFolder="" measureGroup="datat" count="0" oneField="1">
      <fieldsUsage count="1">
        <fieldUsage x="1"/>
      </fieldsUsage>
      <extLst>
        <ext xmlns:x15="http://schemas.microsoft.com/office/spreadsheetml/2010/11/main" uri="{B97F6D7D-B522-45F9-BDA1-12C45D357490}">
          <x15:cacheHierarchy aggregatedColumn="7"/>
        </ext>
      </extLst>
    </cacheHierarchy>
    <cacheHierarchy uniqueName="[Measures].[Sum of Cost]" caption="Sum of Cost" measure="1" displayFolder="" measureGroup="datat"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datat" count="0">
      <extLst>
        <ext xmlns:x15="http://schemas.microsoft.com/office/spreadsheetml/2010/11/main" uri="{B97F6D7D-B522-45F9-BDA1-12C45D357490}">
          <x15:cacheHierarchy aggregatedColumn="4"/>
        </ext>
      </extLst>
    </cacheHierarchy>
    <cacheHierarchy uniqueName="[Measures].[percentage profit((%)]" caption="percentage profit((%)" measure="1" displayFolder="" measureGroup="datat" count="0"/>
    <cacheHierarchy uniqueName="[Measures].[__XL_Count datat]" caption="__XL_Count datat" measure="1" displayFolder="" measureGroup="datat" count="0" hidden="1"/>
    <cacheHierarchy uniqueName="[Measures].[__No measures defined]" caption="__No measures defined" measure="1" displayFolder="" count="0" hidden="1"/>
  </cacheHierarchies>
  <kpis count="0"/>
  <dimensions count="2">
    <dimension name="datat" uniqueName="[datat]" caption="datat"/>
    <dimension measure="1" name="Measures" uniqueName="[Measures]" caption="Measures"/>
  </dimensions>
  <measureGroups count="1">
    <measureGroup name="datat" caption="data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ton Kasiyandima" refreshedDate="44825.921783449077" backgroundQuery="1" createdVersion="8" refreshedVersion="8" minRefreshableVersion="3" recordCount="0" supportSubquery="1" supportAdvancedDrill="1" xr:uid="{0057AB53-90BA-4A9D-8984-B712E5FB4760}">
  <cacheSource type="external" connectionId="1"/>
  <cacheFields count="3">
    <cacheField name="[datat].[Sales Person].[Sales Person]" caption="Sales Person" numFmtId="0" hierarchy="6" level="1">
      <sharedItems count="10">
        <s v="Barr Faughny"/>
        <s v="Brien Boise"/>
        <s v="Carla Molina"/>
        <s v="Ches Bonnell"/>
        <s v="Curtice Advani"/>
        <s v="Gigi Bohling"/>
        <s v="Gunar Cockshoot"/>
        <s v="Husein Augar"/>
        <s v="Oby Sorrel"/>
        <s v="Ram Mahesh"/>
      </sharedItems>
    </cacheField>
    <cacheField name="[datat].[Geography].[Geography]" caption="Geography" numFmtId="0" level="1">
      <sharedItems count="6">
        <s v="Australia"/>
        <s v="Canada"/>
        <s v="India"/>
        <s v="New Zealand"/>
        <s v="UK"/>
        <s v="USA"/>
      </sharedItems>
    </cacheField>
    <cacheField name="[Measures].[Sum of Amount]" caption="Sum of Amount" numFmtId="0" hierarchy="8" level="32767"/>
  </cacheFields>
  <cacheHierarchies count="16">
    <cacheHierarchy uniqueName="[datat].[Geography]" caption="Geography" attribute="1" defaultMemberUniqueName="[datat].[Geography].[All]" allUniqueName="[datat].[Geography].[All]" dimensionUniqueName="[datat]" displayFolder="" count="2" memberValueDatatype="130" unbalanced="0">
      <fieldsUsage count="2">
        <fieldUsage x="-1"/>
        <fieldUsage x="1"/>
      </fieldsUsage>
    </cacheHierarchy>
    <cacheHierarchy uniqueName="[datat].[Product]" caption="Product" attribute="1" defaultMemberUniqueName="[datat].[Product].[All]" allUniqueName="[datat].[Product].[All]" dimensionUniqueName="[datat]" displayFolder="" count="0" memberValueDatatype="130" unbalanced="0"/>
    <cacheHierarchy uniqueName="[datat].[Amount]" caption="Amount" attribute="1" defaultMemberUniqueName="[datat].[Amount].[All]" allUniqueName="[datat].[Amount].[All]" dimensionUniqueName="[datat]" displayFolder="" count="0" memberValueDatatype="20" unbalanced="0"/>
    <cacheHierarchy uniqueName="[datat].[Units]" caption="Units" attribute="1" defaultMemberUniqueName="[datat].[Units].[All]" allUniqueName="[datat].[Units].[All]" dimensionUniqueName="[datat]" displayFolder="" count="0" memberValueDatatype="20" unbalanced="0"/>
    <cacheHierarchy uniqueName="[datat].[Cost Per Unit]" caption="Cost Per Unit" attribute="1" defaultMemberUniqueName="[datat].[Cost Per Unit].[All]" allUniqueName="[datat].[Cost Per Unit].[All]" dimensionUniqueName="[datat]" displayFolder="" count="0" memberValueDatatype="5" unbalanced="0"/>
    <cacheHierarchy uniqueName="[datat].[Cost]" caption="Cost" attribute="1" defaultMemberUniqueName="[datat].[Cost].[All]" allUniqueName="[datat].[Cost].[All]" dimensionUniqueName="[datat]" displayFolder="" count="0" memberValueDatatype="5" unbalanced="0"/>
    <cacheHierarchy uniqueName="[datat].[Sales Person]" caption="Sales Person" attribute="1" defaultMemberUniqueName="[datat].[Sales Person].[All]" allUniqueName="[datat].[Sales Person].[All]" dimensionUniqueName="[datat]" displayFolder="" count="2" memberValueDatatype="130" unbalanced="0">
      <fieldsUsage count="2">
        <fieldUsage x="-1"/>
        <fieldUsage x="0"/>
      </fieldsUsage>
    </cacheHierarchy>
    <cacheHierarchy uniqueName="[datat].[Total proft]" caption="Total proft" attribute="1" defaultMemberUniqueName="[datat].[Total proft].[All]" allUniqueName="[datat].[Total proft].[All]" dimensionUniqueName="[datat]" displayFolder="" count="0" memberValueDatatype="5" unbalanced="0"/>
    <cacheHierarchy uniqueName="[Measures].[Sum of Amount]" caption="Sum of Amount" measure="1" displayFolder="" measureGroup="datat" count="0" oneField="1">
      <fieldsUsage count="1">
        <fieldUsage x="2"/>
      </fieldsUsage>
      <extLst>
        <ext xmlns:x15="http://schemas.microsoft.com/office/spreadsheetml/2010/11/main" uri="{B97F6D7D-B522-45F9-BDA1-12C45D357490}">
          <x15:cacheHierarchy aggregatedColumn="2"/>
        </ext>
      </extLst>
    </cacheHierarchy>
    <cacheHierarchy uniqueName="[Measures].[Sum of Units]" caption="Sum of Units" measure="1" displayFolder="" measureGroup="datat" count="0">
      <extLst>
        <ext xmlns:x15="http://schemas.microsoft.com/office/spreadsheetml/2010/11/main" uri="{B97F6D7D-B522-45F9-BDA1-12C45D357490}">
          <x15:cacheHierarchy aggregatedColumn="3"/>
        </ext>
      </extLst>
    </cacheHierarchy>
    <cacheHierarchy uniqueName="[Measures].[Sum of Total proft]" caption="Sum of Total proft" measure="1" displayFolder="" measureGroup="datat" count="0">
      <extLst>
        <ext xmlns:x15="http://schemas.microsoft.com/office/spreadsheetml/2010/11/main" uri="{B97F6D7D-B522-45F9-BDA1-12C45D357490}">
          <x15:cacheHierarchy aggregatedColumn="7"/>
        </ext>
      </extLst>
    </cacheHierarchy>
    <cacheHierarchy uniqueName="[Measures].[Sum of Cost]" caption="Sum of Cost" measure="1" displayFolder="" measureGroup="datat"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datat" count="0">
      <extLst>
        <ext xmlns:x15="http://schemas.microsoft.com/office/spreadsheetml/2010/11/main" uri="{B97F6D7D-B522-45F9-BDA1-12C45D357490}">
          <x15:cacheHierarchy aggregatedColumn="4"/>
        </ext>
      </extLst>
    </cacheHierarchy>
    <cacheHierarchy uniqueName="[Measures].[percentage profit((%)]" caption="percentage profit((%)" measure="1" displayFolder="" measureGroup="datat" count="0"/>
    <cacheHierarchy uniqueName="[Measures].[__XL_Count datat]" caption="__XL_Count datat" measure="1" displayFolder="" measureGroup="datat" count="0" hidden="1"/>
    <cacheHierarchy uniqueName="[Measures].[__No measures defined]" caption="__No measures defined" measure="1" displayFolder="" count="0" hidden="1"/>
  </cacheHierarchies>
  <kpis count="0"/>
  <dimensions count="2">
    <dimension name="datat" uniqueName="[datat]" caption="datat"/>
    <dimension measure="1" name="Measures" uniqueName="[Measures]" caption="Measures"/>
  </dimensions>
  <measureGroups count="1">
    <measureGroup name="datat" caption="data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ton Kasiyandima" refreshedDate="44825.921783912039" backgroundQuery="1" createdVersion="8" refreshedVersion="8" minRefreshableVersion="3" recordCount="0" supportSubquery="1" supportAdvancedDrill="1" xr:uid="{7FFD19A6-FF95-4150-A2AE-4E5FB719DE04}">
  <cacheSource type="external" connectionId="1"/>
  <cacheFields count="3">
    <cacheField name="[datat].[Sales Person].[Sales Person]" caption="Sales Person" numFmtId="0" hierarchy="6"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8" level="32767"/>
    <cacheField name="[datat].[Geography].[Geography]" caption="Geography" numFmtId="0" level="1">
      <sharedItems containsSemiMixedTypes="0" containsNonDate="0" containsString="0"/>
    </cacheField>
  </cacheFields>
  <cacheHierarchies count="16">
    <cacheHierarchy uniqueName="[datat].[Geography]" caption="Geography" attribute="1" defaultMemberUniqueName="[datat].[Geography].[All]" allUniqueName="[datat].[Geography].[All]" dimensionUniqueName="[datat]" displayFolder="" count="2" memberValueDatatype="130" unbalanced="0">
      <fieldsUsage count="2">
        <fieldUsage x="-1"/>
        <fieldUsage x="2"/>
      </fieldsUsage>
    </cacheHierarchy>
    <cacheHierarchy uniqueName="[datat].[Product]" caption="Product" attribute="1" defaultMemberUniqueName="[datat].[Product].[All]" allUniqueName="[datat].[Product].[All]" dimensionUniqueName="[datat]" displayFolder="" count="0" memberValueDatatype="130" unbalanced="0"/>
    <cacheHierarchy uniqueName="[datat].[Amount]" caption="Amount" attribute="1" defaultMemberUniqueName="[datat].[Amount].[All]" allUniqueName="[datat].[Amount].[All]" dimensionUniqueName="[datat]" displayFolder="" count="0" memberValueDatatype="20" unbalanced="0"/>
    <cacheHierarchy uniqueName="[datat].[Units]" caption="Units" attribute="1" defaultMemberUniqueName="[datat].[Units].[All]" allUniqueName="[datat].[Units].[All]" dimensionUniqueName="[datat]" displayFolder="" count="0" memberValueDatatype="20" unbalanced="0"/>
    <cacheHierarchy uniqueName="[datat].[Cost Per Unit]" caption="Cost Per Unit" attribute="1" defaultMemberUniqueName="[datat].[Cost Per Unit].[All]" allUniqueName="[datat].[Cost Per Unit].[All]" dimensionUniqueName="[datat]" displayFolder="" count="0" memberValueDatatype="5" unbalanced="0"/>
    <cacheHierarchy uniqueName="[datat].[Cost]" caption="Cost" attribute="1" defaultMemberUniqueName="[datat].[Cost].[All]" allUniqueName="[datat].[Cost].[All]" dimensionUniqueName="[datat]" displayFolder="" count="0" memberValueDatatype="5" unbalanced="0"/>
    <cacheHierarchy uniqueName="[datat].[Sales Person]" caption="Sales Person" attribute="1" defaultMemberUniqueName="[datat].[Sales Person].[All]" allUniqueName="[datat].[Sales Person].[All]" dimensionUniqueName="[datat]" displayFolder="" count="2" memberValueDatatype="130" unbalanced="0">
      <fieldsUsage count="2">
        <fieldUsage x="-1"/>
        <fieldUsage x="0"/>
      </fieldsUsage>
    </cacheHierarchy>
    <cacheHierarchy uniqueName="[datat].[Total proft]" caption="Total proft" attribute="1" defaultMemberUniqueName="[datat].[Total proft].[All]" allUniqueName="[datat].[Total proft].[All]" dimensionUniqueName="[datat]" displayFolder="" count="0" memberValueDatatype="5" unbalanced="0"/>
    <cacheHierarchy uniqueName="[Measures].[Sum of Amount]" caption="Sum of Amount" measure="1" displayFolder="" measureGroup="datat" count="0" oneField="1">
      <fieldsUsage count="1">
        <fieldUsage x="1"/>
      </fieldsUsage>
      <extLst>
        <ext xmlns:x15="http://schemas.microsoft.com/office/spreadsheetml/2010/11/main" uri="{B97F6D7D-B522-45F9-BDA1-12C45D357490}">
          <x15:cacheHierarchy aggregatedColumn="2"/>
        </ext>
      </extLst>
    </cacheHierarchy>
    <cacheHierarchy uniqueName="[Measures].[Sum of Units]" caption="Sum of Units" measure="1" displayFolder="" measureGroup="datat" count="0">
      <extLst>
        <ext xmlns:x15="http://schemas.microsoft.com/office/spreadsheetml/2010/11/main" uri="{B97F6D7D-B522-45F9-BDA1-12C45D357490}">
          <x15:cacheHierarchy aggregatedColumn="3"/>
        </ext>
      </extLst>
    </cacheHierarchy>
    <cacheHierarchy uniqueName="[Measures].[Sum of Total proft]" caption="Sum of Total proft" measure="1" displayFolder="" measureGroup="datat" count="0">
      <extLst>
        <ext xmlns:x15="http://schemas.microsoft.com/office/spreadsheetml/2010/11/main" uri="{B97F6D7D-B522-45F9-BDA1-12C45D357490}">
          <x15:cacheHierarchy aggregatedColumn="7"/>
        </ext>
      </extLst>
    </cacheHierarchy>
    <cacheHierarchy uniqueName="[Measures].[Sum of Cost]" caption="Sum of Cost" measure="1" displayFolder="" measureGroup="datat"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datat" count="0">
      <extLst>
        <ext xmlns:x15="http://schemas.microsoft.com/office/spreadsheetml/2010/11/main" uri="{B97F6D7D-B522-45F9-BDA1-12C45D357490}">
          <x15:cacheHierarchy aggregatedColumn="4"/>
        </ext>
      </extLst>
    </cacheHierarchy>
    <cacheHierarchy uniqueName="[Measures].[percentage profit((%)]" caption="percentage profit((%)" measure="1" displayFolder="" measureGroup="datat" count="0"/>
    <cacheHierarchy uniqueName="[Measures].[__XL_Count datat]" caption="__XL_Count datat" measure="1" displayFolder="" measureGroup="datat" count="0" hidden="1"/>
    <cacheHierarchy uniqueName="[Measures].[__No measures defined]" caption="__No measures defined" measure="1" displayFolder="" count="0" hidden="1"/>
  </cacheHierarchies>
  <kpis count="0"/>
  <dimensions count="2">
    <dimension name="datat" uniqueName="[datat]" caption="datat"/>
    <dimension measure="1" name="Measures" uniqueName="[Measures]" caption="Measures"/>
  </dimensions>
  <measureGroups count="1">
    <measureGroup name="datat" caption="data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ton Kasiyandima" refreshedDate="44825.910767245368" backgroundQuery="1" createdVersion="3" refreshedVersion="8" minRefreshableVersion="3" recordCount="0" supportSubquery="1" supportAdvancedDrill="1" xr:uid="{69F7153C-801F-46BF-99A3-C5EE9D96330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t].[Geography]" caption="Geography" attribute="1" defaultMemberUniqueName="[datat].[Geography].[All]" allUniqueName="[datat].[Geography].[All]" dimensionUniqueName="[datat]" displayFolder="" count="2" memberValueDatatype="130" unbalanced="0"/>
    <cacheHierarchy uniqueName="[datat].[Product]" caption="Product" attribute="1" defaultMemberUniqueName="[datat].[Product].[All]" allUniqueName="[datat].[Product].[All]" dimensionUniqueName="[datat]" displayFolder="" count="0" memberValueDatatype="130" unbalanced="0"/>
    <cacheHierarchy uniqueName="[datat].[Amount]" caption="Amount" attribute="1" defaultMemberUniqueName="[datat].[Amount].[All]" allUniqueName="[datat].[Amount].[All]" dimensionUniqueName="[datat]" displayFolder="" count="0" memberValueDatatype="20" unbalanced="0"/>
    <cacheHierarchy uniqueName="[datat].[Units]" caption="Units" attribute="1" defaultMemberUniqueName="[datat].[Units].[All]" allUniqueName="[datat].[Units].[All]" dimensionUniqueName="[datat]" displayFolder="" count="0" memberValueDatatype="20" unbalanced="0"/>
    <cacheHierarchy uniqueName="[datat].[Cost Per Unit]" caption="Cost Per Unit" attribute="1" defaultMemberUniqueName="[datat].[Cost Per Unit].[All]" allUniqueName="[datat].[Cost Per Unit].[All]" dimensionUniqueName="[datat]" displayFolder="" count="0" memberValueDatatype="5" unbalanced="0"/>
    <cacheHierarchy uniqueName="[datat].[Cost]" caption="Cost" attribute="1" defaultMemberUniqueName="[datat].[Cost].[All]" allUniqueName="[datat].[Cost].[All]" dimensionUniqueName="[datat]" displayFolder="" count="0" memberValueDatatype="5" unbalanced="0"/>
    <cacheHierarchy uniqueName="[datat].[Sales Person]" caption="Sales Person" attribute="1" defaultMemberUniqueName="[datat].[Sales Person].[All]" allUniqueName="[datat].[Sales Person].[All]" dimensionUniqueName="[datat]" displayFolder="" count="2" memberValueDatatype="130" unbalanced="0"/>
    <cacheHierarchy uniqueName="[datat].[Total proft]" caption="Total proft" attribute="1" defaultMemberUniqueName="[datat].[Total proft].[All]" allUniqueName="[datat].[Total proft].[All]" dimensionUniqueName="[datat]" displayFolder="" count="0" memberValueDatatype="5" unbalanced="0"/>
    <cacheHierarchy uniqueName="[Measures].[Sum of Amount]" caption="Sum of Amount" measure="1" displayFolder="" measureGroup="datat" count="0">
      <extLst>
        <ext xmlns:x15="http://schemas.microsoft.com/office/spreadsheetml/2010/11/main" uri="{B97F6D7D-B522-45F9-BDA1-12C45D357490}">
          <x15:cacheHierarchy aggregatedColumn="2"/>
        </ext>
      </extLst>
    </cacheHierarchy>
    <cacheHierarchy uniqueName="[Measures].[Sum of Units]" caption="Sum of Units" measure="1" displayFolder="" measureGroup="datat" count="0">
      <extLst>
        <ext xmlns:x15="http://schemas.microsoft.com/office/spreadsheetml/2010/11/main" uri="{B97F6D7D-B522-45F9-BDA1-12C45D357490}">
          <x15:cacheHierarchy aggregatedColumn="3"/>
        </ext>
      </extLst>
    </cacheHierarchy>
    <cacheHierarchy uniqueName="[Measures].[Sum of Total proft]" caption="Sum of Total proft" measure="1" displayFolder="" measureGroup="datat" count="0">
      <extLst>
        <ext xmlns:x15="http://schemas.microsoft.com/office/spreadsheetml/2010/11/main" uri="{B97F6D7D-B522-45F9-BDA1-12C45D357490}">
          <x15:cacheHierarchy aggregatedColumn="7"/>
        </ext>
      </extLst>
    </cacheHierarchy>
    <cacheHierarchy uniqueName="[Measures].[Sum of Cost]" caption="Sum of Cost" measure="1" displayFolder="" measureGroup="datat"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datat" count="0">
      <extLst>
        <ext xmlns:x15="http://schemas.microsoft.com/office/spreadsheetml/2010/11/main" uri="{B97F6D7D-B522-45F9-BDA1-12C45D357490}">
          <x15:cacheHierarchy aggregatedColumn="4"/>
        </ext>
      </extLst>
    </cacheHierarchy>
    <cacheHierarchy uniqueName="[Measures].[percentage profit((%)]" caption="percentage profit((%)" measure="1" displayFolder="" measureGroup="datat" count="0"/>
    <cacheHierarchy uniqueName="[Measures].[__XL_Count datat]" caption="__XL_Count datat" measure="1" displayFolder="" measureGroup="data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0993415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ton Kasiyandima" refreshedDate="44825.910785185188" backgroundQuery="1" createdVersion="3" refreshedVersion="8" minRefreshableVersion="3" recordCount="0" supportSubquery="1" supportAdvancedDrill="1" xr:uid="{2D3B595D-3B74-4CE8-8B99-851F78462D2F}">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t].[Geography]" caption="Geography" attribute="1" defaultMemberUniqueName="[datat].[Geography].[All]" allUniqueName="[datat].[Geography].[All]" dimensionUniqueName="[datat]" displayFolder="" count="2" memberValueDatatype="130" unbalanced="0"/>
    <cacheHierarchy uniqueName="[datat].[Product]" caption="Product" attribute="1" defaultMemberUniqueName="[datat].[Product].[All]" allUniqueName="[datat].[Product].[All]" dimensionUniqueName="[datat]" displayFolder="" count="0" memberValueDatatype="130" unbalanced="0"/>
    <cacheHierarchy uniqueName="[datat].[Amount]" caption="Amount" attribute="1" defaultMemberUniqueName="[datat].[Amount].[All]" allUniqueName="[datat].[Amount].[All]" dimensionUniqueName="[datat]" displayFolder="" count="0" memberValueDatatype="20" unbalanced="0"/>
    <cacheHierarchy uniqueName="[datat].[Units]" caption="Units" attribute="1" defaultMemberUniqueName="[datat].[Units].[All]" allUniqueName="[datat].[Units].[All]" dimensionUniqueName="[datat]" displayFolder="" count="0" memberValueDatatype="20" unbalanced="0"/>
    <cacheHierarchy uniqueName="[datat].[Cost Per Unit]" caption="Cost Per Unit" attribute="1" defaultMemberUniqueName="[datat].[Cost Per Unit].[All]" allUniqueName="[datat].[Cost Per Unit].[All]" dimensionUniqueName="[datat]" displayFolder="" count="0" memberValueDatatype="5" unbalanced="0"/>
    <cacheHierarchy uniqueName="[datat].[Cost]" caption="Cost" attribute="1" defaultMemberUniqueName="[datat].[Cost].[All]" allUniqueName="[datat].[Cost].[All]" dimensionUniqueName="[datat]" displayFolder="" count="0" memberValueDatatype="5" unbalanced="0"/>
    <cacheHierarchy uniqueName="[datat].[Sales Person]" caption="Sales Person" attribute="1" defaultMemberUniqueName="[datat].[Sales Person].[All]" allUniqueName="[datat].[Sales Person].[All]" dimensionUniqueName="[datat]" displayFolder="" count="0" memberValueDatatype="130" unbalanced="0"/>
    <cacheHierarchy uniqueName="[datat].[Total proft]" caption="Total proft" attribute="1" defaultMemberUniqueName="[datat].[Total proft].[All]" allUniqueName="[datat].[Total proft].[All]" dimensionUniqueName="[datat]" displayFolder="" count="0" memberValueDatatype="5" unbalanced="0"/>
    <cacheHierarchy uniqueName="[Measures].[Sum of Amount]" caption="Sum of Amount" measure="1" displayFolder="" measureGroup="datat" count="0">
      <extLst>
        <ext xmlns:x15="http://schemas.microsoft.com/office/spreadsheetml/2010/11/main" uri="{B97F6D7D-B522-45F9-BDA1-12C45D357490}">
          <x15:cacheHierarchy aggregatedColumn="2"/>
        </ext>
      </extLst>
    </cacheHierarchy>
    <cacheHierarchy uniqueName="[Measures].[Sum of Units]" caption="Sum of Units" measure="1" displayFolder="" measureGroup="datat" count="0">
      <extLst>
        <ext xmlns:x15="http://schemas.microsoft.com/office/spreadsheetml/2010/11/main" uri="{B97F6D7D-B522-45F9-BDA1-12C45D357490}">
          <x15:cacheHierarchy aggregatedColumn="3"/>
        </ext>
      </extLst>
    </cacheHierarchy>
    <cacheHierarchy uniqueName="[Measures].[Sum of Total proft]" caption="Sum of Total proft" measure="1" displayFolder="" measureGroup="datat" count="0">
      <extLst>
        <ext xmlns:x15="http://schemas.microsoft.com/office/spreadsheetml/2010/11/main" uri="{B97F6D7D-B522-45F9-BDA1-12C45D357490}">
          <x15:cacheHierarchy aggregatedColumn="7"/>
        </ext>
      </extLst>
    </cacheHierarchy>
    <cacheHierarchy uniqueName="[Measures].[Sum of Cost]" caption="Sum of Cost" measure="1" displayFolder="" measureGroup="datat"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datat" count="0">
      <extLst>
        <ext xmlns:x15="http://schemas.microsoft.com/office/spreadsheetml/2010/11/main" uri="{B97F6D7D-B522-45F9-BDA1-12C45D357490}">
          <x15:cacheHierarchy aggregatedColumn="4"/>
        </ext>
      </extLst>
    </cacheHierarchy>
    <cacheHierarchy uniqueName="[Measures].[percentage profit((%)]" caption="percentage profit((%)" measure="1" displayFolder="" measureGroup="datat" count="0"/>
    <cacheHierarchy uniqueName="[Measures].[__XL_Count datat]" caption="__XL_Count datat" measure="1" displayFolder="" measureGroup="data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135646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06066-A7DE-460B-ABA0-2EF08B5EC49D}" name="PivotTable9" cacheId="7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14:M37" firstHeaderRow="0" firstDataRow="1" firstDataCol="1"/>
  <pivotFields count="5">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name="Sum of Total proft" fld="3" baseField="0" baseItem="0"/>
    <dataField fld="4" subtotal="count" baseField="0" baseItem="0"/>
  </dataFields>
  <pivotHierarchies count="1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analysis.xlsx!datat">
        <x15:activeTabTopLevelEntity name="[data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0A009-2E27-4EB9-A112-7E2B155F8BA4}" name="PivotTable2" cacheId="8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D16:E27"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mount"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analysis.xlsx!datat">
        <x15:activeTabTopLevelEntity name="[data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A85B41-69AF-466A-A472-381635D6D695}" name="PivotTable1" cacheId="8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B40"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6">
        <item x="0"/>
        <item x="1"/>
        <item x="2"/>
        <item x="3" e="0"/>
        <item x="4" e="0"/>
        <item x="5" e="0"/>
      </items>
    </pivotField>
    <pivotField dataField="1" subtotalTop="0" showAll="0" defaultSubtotal="0"/>
  </pivotFields>
  <rowFields count="2">
    <field x="1"/>
    <field x="0"/>
  </rowFields>
  <rowItems count="37">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x v="4"/>
    </i>
    <i>
      <x v="5"/>
    </i>
    <i t="grand">
      <x/>
    </i>
  </rowItems>
  <colItems count="1">
    <i/>
  </colItems>
  <dataFields count="1">
    <dataField name="Sum of Amount" fld="2" baseField="0" baseItem="0"/>
  </dataField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analysis.xlsx!datat">
        <x15:activeTabTopLevelEntity name="[data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BA0B6A-3B01-408D-A5D5-C02813B57E01}" name="PivotTable7" cacheId="8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9:H26"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 proft" fld="1"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analysis.xlsx!datat">
        <x15:activeTabTopLevelEntity name="[data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235F3D-BA20-43A7-A555-F5F32DC75F3E}" name="PivotTable3" cacheId="8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C15:D22"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Am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analysis.xlsx!datat">
        <x15:activeTabTopLevelEntity name="[data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092041-2E02-4620-851D-77078EDFF096}" name="PivotTable2" cacheId="83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 rowHeaderCaption="Country">
  <location ref="A3:D9"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v="2"/>
    </i>
    <i>
      <x v="1"/>
    </i>
    <i>
      <x v="3"/>
    </i>
    <i>
      <x v="5"/>
    </i>
    <i>
      <x v="4"/>
    </i>
    <i>
      <x/>
    </i>
  </rowItems>
  <colFields count="1">
    <field x="-2"/>
  </colFields>
  <colItems count="3">
    <i>
      <x/>
    </i>
    <i i="1">
      <x v="1"/>
    </i>
    <i i="2">
      <x v="2"/>
    </i>
  </colItems>
  <dataFields count="3">
    <dataField name="Sum of Amount" fld="1" baseField="0" baseItem="0"/>
    <dataField name="Amount" fld="3" baseField="0" baseItem="2">
      <extLst>
        <ext xmlns:x14="http://schemas.microsoft.com/office/spreadsheetml/2009/9/main" uri="{E15A36E0-9728-4e99-A89B-3F7291B0FE68}">
          <x14:dataField sourceField="1" uniqueName="[__Xl2].[Measures].[Sum of Amount]"/>
        </ext>
      </extLst>
    </dataField>
    <dataField name="Sum of Units" fld="2" baseField="0" baseItem="0"/>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Hierarchies count="17">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caption="Am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 showRowHeaders="1" showColHeaders="1" showRowStripes="0" showColStripes="1"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analysis.xlsx!datat">
        <x15:activeTabTopLevelEntity name="[data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752D90-B538-4680-B521-FF194F3DA3CD}" name="PivotTable4" cacheId="8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26"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Sum of Total prof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analysis.xlsx!datat">
        <x15:activeTabTopLevelEntity name="[data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447DAA5-868D-42BD-A739-3CCD0D030B8D}" sourceName="[datat].[Geography]">
  <pivotTables>
    <pivotTable tabId="7" name="PivotTable4"/>
    <pivotTable tabId="4" name="PivotTable2"/>
    <pivotTable tabId="4" name="PivotTable3"/>
    <pivotTable tabId="4" name="PivotTable7"/>
    <pivotTable tabId="6" name="PivotTable1"/>
    <pivotTable tabId="6" name="PivotTable2"/>
  </pivotTables>
  <data>
    <olap pivotCacheId="1809934159">
      <levels count="2">
        <level uniqueName="[datat].[Geography].[(All)]" sourceCaption="(All)" count="0"/>
        <level uniqueName="[datat].[Geography].[Geography]" sourceCaption="Geography" count="6">
          <ranges>
            <range startItem="0">
              <i n="[datat].[Geography].&amp;[Australia]" c="Australia"/>
              <i n="[datat].[Geography].&amp;[Canada]" c="Canada"/>
              <i n="[datat].[Geography].&amp;[India]" c="India"/>
              <i n="[datat].[Geography].&amp;[New Zealand]" c="New Zealand"/>
              <i n="[datat].[Geography].&amp;[UK]" c="UK"/>
              <i n="[datat].[Geography].&amp;[USA]" c="USA"/>
            </range>
          </ranges>
        </level>
      </levels>
      <selections count="1">
        <selection n="[datat].[Geograp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5B1A38C-B664-421E-86E4-04D82163B701}" sourceName="[datat].[Sales Person]">
  <pivotTables>
    <pivotTable tabId="4" name="PivotTable3"/>
    <pivotTable tabId="4" name="PivotTable2"/>
    <pivotTable tabId="4" name="PivotTable7"/>
    <pivotTable tabId="6" name="PivotTable1"/>
    <pivotTable tabId="6" name="PivotTable2"/>
    <pivotTable tabId="7" name="PivotTable4"/>
  </pivotTables>
  <data>
    <olap pivotCacheId="1809934159">
      <levels count="2">
        <level uniqueName="[datat].[Sales Person].[(All)]" sourceCaption="(All)" count="0"/>
        <level uniqueName="[datat].[Sales Person].[Sales Person]" sourceCaption="Sales Person" count="10">
          <ranges>
            <range startItem="0">
              <i n="[datat].[Sales Person].&amp;[Barr Faughny]" c="Barr Faughny"/>
              <i n="[datat].[Sales Person].&amp;[Brien Boise]" c="Brien Boise"/>
              <i n="[datat].[Sales Person].&amp;[Carla Molina]" c="Carla Molina"/>
              <i n="[datat].[Sales Person].&amp;[Ches Bonnell]" c="Ches Bonnell"/>
              <i n="[datat].[Sales Person].&amp;[Curtice Advani]" c="Curtice Advani"/>
              <i n="[datat].[Sales Person].&amp;[Gigi Bohling]" c="Gigi Bohling"/>
              <i n="[datat].[Sales Person].&amp;[Gunar Cockshoot]" c="Gunar Cockshoot"/>
              <i n="[datat].[Sales Person].&amp;[Husein Augar]" c="Husein Augar"/>
              <i n="[datat].[Sales Person].&amp;[Oby Sorrel]" c="Oby Sorrel"/>
              <i n="[datat].[Sales Person].&amp;[Ram Mahesh]" c="Ram Mahesh"/>
            </range>
          </ranges>
        </level>
      </levels>
      <selections count="1">
        <selection n="[datat].[Sales 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2990D687-0FF5-4D0C-A858-4E1C28CF0B30}" sourceName="[datat].[Geography]">
  <pivotTables>
    <pivotTable tabId="6" name="PivotTable9"/>
  </pivotTables>
  <data>
    <olap pivotCacheId="613564651">
      <levels count="2">
        <level uniqueName="[datat].[Geography].[(All)]" sourceCaption="(All)" count="0"/>
        <level uniqueName="[datat].[Geography].[Geography]" sourceCaption="Geography" count="6">
          <ranges>
            <range startItem="0">
              <i n="[datat].[Geography].&amp;[Australia]" c="Australia"/>
              <i n="[datat].[Geography].&amp;[Canada]" c="Canada"/>
              <i n="[datat].[Geography].&amp;[India]" c="India"/>
              <i n="[datat].[Geography].&amp;[New Zealand]" c="New Zealand"/>
              <i n="[datat].[Geography].&amp;[UK]" c="UK"/>
              <i n="[datat].[Geography].&amp;[USA]" c="USA"/>
            </range>
          </ranges>
        </level>
      </levels>
      <selections count="1">
        <selection n="[datat].[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7D5BC0DD-3A7C-4ABF-B3DC-A122D8BCE937}" cache="Slicer_Geography1" caption="Geograph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E91B12C-17F7-42EB-A0E4-4CBE1BCB0D5C}" cache="Slicer_Sales_Person" caption="Sales Person" startItem="2"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5F3E488E-7224-447F-953E-481C41282C92}" cache="Slicer_Geography" caption="Geography" level="1" rowHeight="241300"/>
  <slicer name="Sales Person 2" xr10:uid="{22F2EE08-E253-4997-B2B1-D796BCF2D937}" cache="Slicer_Sales_Person" caption="Sales Person"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ACA853E-ACC7-49B2-9272-0FC6EE6B6138}" cache="Slicer_Geography" caption="Geography" level="1" rowHeight="241300"/>
  <slicer name="Sales Person 1" xr10:uid="{E13BAA08-283D-4639-8EC7-AC54D9836161}" cache="Slicer_Sales_Person" caption="Sales Person" startItem="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FDF08D-39A4-4E65-93F7-DEF165173262}" name="datat" displayName="datat" ref="A1:H301" totalsRowShown="0">
  <autoFilter ref="A1:H301" xr:uid="{7EFDF08D-39A4-4E65-93F7-DEF165173262}"/>
  <tableColumns count="8">
    <tableColumn id="1" xr3:uid="{FD361659-90D1-4EFB-9A24-7DAEF6FD8B9F}" name="Geography"/>
    <tableColumn id="2" xr3:uid="{141B5A65-098A-4A20-A0C0-6624E0CB26D3}" name="Product"/>
    <tableColumn id="3" xr3:uid="{87C63F24-1116-4C06-81FD-BD0C7A50FE19}" name="Amount" dataDxfId="4"/>
    <tableColumn id="4" xr3:uid="{87CB1CF2-CD7C-4F6D-84DC-BE5519D5F439}" name="Units" dataDxfId="3"/>
    <tableColumn id="5" xr3:uid="{84E8F49F-63A9-4044-88AE-36D611DE4656}" name="Cost Per Unit" dataDxfId="2">
      <calculatedColumnFormula>VLOOKUP(datat[[#This Row],[Product]],$P$8:$Q$29,2,FALSE)</calculatedColumnFormula>
    </tableColumn>
    <tableColumn id="6" xr3:uid="{D298BBF5-84C2-4524-950C-0E86369BC57B}" name="Cost" dataDxfId="1">
      <calculatedColumnFormula>datat[[#This Row],[Units]]*datat[[#This Row],[Cost Per Unit]]</calculatedColumnFormula>
    </tableColumn>
    <tableColumn id="7" xr3:uid="{6C56175A-DF0C-489D-B774-BD6B3AB7D3AB}" name="Sales Person"/>
    <tableColumn id="8" xr3:uid="{8DF8AA95-E737-48F5-93EC-0A58B80D7FA2}" name="Total proft" dataDxfId="0">
      <calculatedColumnFormula>datat[[#This Row],[Amount]]-datat[[#This Row],[Cost]]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135B6-8BB6-4522-AC52-4EC9EE96515B}">
  <dimension ref="A3:M40"/>
  <sheetViews>
    <sheetView topLeftCell="D2" workbookViewId="0">
      <selection activeCell="P23" sqref="P23"/>
    </sheetView>
  </sheetViews>
  <sheetFormatPr defaultRowHeight="15" x14ac:dyDescent="0.25"/>
  <cols>
    <col min="1" max="1" width="19.85546875" bestFit="1" customWidth="1"/>
    <col min="2" max="2" width="14.85546875" bestFit="1" customWidth="1"/>
    <col min="4" max="4" width="16" bestFit="1" customWidth="1"/>
    <col min="5" max="5" width="14.85546875" bestFit="1" customWidth="1"/>
    <col min="9" max="9" width="21.85546875" bestFit="1" customWidth="1"/>
    <col min="10" max="10" width="14.85546875" bestFit="1" customWidth="1"/>
    <col min="11" max="11" width="12.28515625" bestFit="1" customWidth="1"/>
    <col min="12" max="12" width="17" bestFit="1" customWidth="1"/>
    <col min="13" max="13" width="20.42578125" bestFit="1" customWidth="1"/>
  </cols>
  <sheetData>
    <row r="3" spans="1:13" x14ac:dyDescent="0.25">
      <c r="A3" s="13" t="s">
        <v>52</v>
      </c>
      <c r="B3" t="s">
        <v>54</v>
      </c>
    </row>
    <row r="4" spans="1:13" x14ac:dyDescent="0.25">
      <c r="A4" s="14" t="s">
        <v>20</v>
      </c>
      <c r="B4" s="16"/>
    </row>
    <row r="5" spans="1:13" x14ac:dyDescent="0.25">
      <c r="A5" s="17" t="s">
        <v>26</v>
      </c>
      <c r="B5" s="16">
        <v>18928</v>
      </c>
    </row>
    <row r="6" spans="1:13" x14ac:dyDescent="0.25">
      <c r="A6" s="17" t="s">
        <v>8</v>
      </c>
      <c r="B6" s="16">
        <v>15141</v>
      </c>
    </row>
    <row r="7" spans="1:13" x14ac:dyDescent="0.25">
      <c r="A7" s="17" t="s">
        <v>13</v>
      </c>
      <c r="B7" s="16">
        <v>6069</v>
      </c>
    </row>
    <row r="8" spans="1:13" x14ac:dyDescent="0.25">
      <c r="A8" s="17" t="s">
        <v>23</v>
      </c>
      <c r="B8" s="16">
        <v>18865</v>
      </c>
    </row>
    <row r="9" spans="1:13" x14ac:dyDescent="0.25">
      <c r="A9" s="17" t="s">
        <v>16</v>
      </c>
      <c r="B9" s="16">
        <v>15820</v>
      </c>
    </row>
    <row r="10" spans="1:13" x14ac:dyDescent="0.25">
      <c r="A10" s="17" t="s">
        <v>25</v>
      </c>
      <c r="B10" s="16">
        <v>25221</v>
      </c>
    </row>
    <row r="11" spans="1:13" x14ac:dyDescent="0.25">
      <c r="A11" s="17" t="s">
        <v>27</v>
      </c>
      <c r="B11" s="16">
        <v>8841</v>
      </c>
    </row>
    <row r="12" spans="1:13" x14ac:dyDescent="0.25">
      <c r="A12" s="17" t="s">
        <v>11</v>
      </c>
      <c r="B12" s="16">
        <v>24983</v>
      </c>
    </row>
    <row r="13" spans="1:13" x14ac:dyDescent="0.25">
      <c r="A13" s="17" t="s">
        <v>35</v>
      </c>
      <c r="B13" s="16">
        <v>14714</v>
      </c>
    </row>
    <row r="14" spans="1:13" x14ac:dyDescent="0.25">
      <c r="A14" s="17" t="s">
        <v>5</v>
      </c>
      <c r="B14" s="16">
        <v>20097</v>
      </c>
      <c r="I14" s="13" t="s">
        <v>52</v>
      </c>
      <c r="J14" t="s">
        <v>54</v>
      </c>
      <c r="K14" t="s">
        <v>55</v>
      </c>
      <c r="L14" t="s">
        <v>58</v>
      </c>
      <c r="M14" t="s">
        <v>60</v>
      </c>
    </row>
    <row r="15" spans="1:13" x14ac:dyDescent="0.25">
      <c r="A15" s="14" t="s">
        <v>14</v>
      </c>
      <c r="B15" s="16"/>
      <c r="I15" s="14" t="s">
        <v>12</v>
      </c>
      <c r="J15" s="16">
        <v>33551</v>
      </c>
      <c r="K15" s="16">
        <v>1566</v>
      </c>
      <c r="L15" s="16">
        <v>14946.919999999998</v>
      </c>
      <c r="M15" s="23">
        <v>0.44549849482876808</v>
      </c>
    </row>
    <row r="16" spans="1:13" x14ac:dyDescent="0.25">
      <c r="A16" s="17" t="s">
        <v>26</v>
      </c>
      <c r="B16" s="16">
        <v>23709</v>
      </c>
      <c r="D16" s="13" t="s">
        <v>52</v>
      </c>
      <c r="E16" t="s">
        <v>54</v>
      </c>
      <c r="I16" s="14" t="s">
        <v>38</v>
      </c>
      <c r="J16" s="16">
        <v>35378</v>
      </c>
      <c r="K16" s="16">
        <v>1044</v>
      </c>
      <c r="L16" s="16">
        <v>30189.319999999996</v>
      </c>
      <c r="M16" s="23">
        <v>0.85333597150771656</v>
      </c>
    </row>
    <row r="17" spans="1:13" x14ac:dyDescent="0.25">
      <c r="A17" s="17" t="s">
        <v>8</v>
      </c>
      <c r="B17" s="16">
        <v>5019</v>
      </c>
      <c r="D17" s="14" t="s">
        <v>26</v>
      </c>
      <c r="E17" s="16">
        <v>123949</v>
      </c>
      <c r="I17" s="14" t="s">
        <v>41</v>
      </c>
      <c r="J17" s="16">
        <v>37772</v>
      </c>
      <c r="K17" s="16">
        <v>1308</v>
      </c>
      <c r="L17" s="16">
        <v>26000</v>
      </c>
      <c r="M17" s="23">
        <v>0.68834056973419466</v>
      </c>
    </row>
    <row r="18" spans="1:13" x14ac:dyDescent="0.25">
      <c r="A18" s="17" t="s">
        <v>13</v>
      </c>
      <c r="B18" s="16">
        <v>39242</v>
      </c>
      <c r="D18" s="14" t="s">
        <v>8</v>
      </c>
      <c r="E18" s="16">
        <v>98084</v>
      </c>
      <c r="I18" s="14" t="s">
        <v>21</v>
      </c>
      <c r="J18" s="16">
        <v>39263</v>
      </c>
      <c r="K18" s="16">
        <v>1683</v>
      </c>
      <c r="L18" s="16">
        <v>29518.43</v>
      </c>
      <c r="M18" s="23">
        <v>0.75181290273285284</v>
      </c>
    </row>
    <row r="19" spans="1:13" x14ac:dyDescent="0.25">
      <c r="A19" s="17" t="s">
        <v>23</v>
      </c>
      <c r="B19" s="16">
        <v>21931</v>
      </c>
      <c r="D19" s="14" t="s">
        <v>13</v>
      </c>
      <c r="E19" s="16">
        <v>98210</v>
      </c>
      <c r="I19" s="14" t="s">
        <v>24</v>
      </c>
      <c r="J19" s="16">
        <v>43183</v>
      </c>
      <c r="K19" s="16">
        <v>2022</v>
      </c>
      <c r="L19" s="16">
        <v>19525.600000000002</v>
      </c>
      <c r="M19" s="23">
        <v>0.45215941458444298</v>
      </c>
    </row>
    <row r="20" spans="1:13" x14ac:dyDescent="0.25">
      <c r="A20" s="17" t="s">
        <v>16</v>
      </c>
      <c r="B20" s="16">
        <v>27377</v>
      </c>
      <c r="D20" s="14" t="s">
        <v>23</v>
      </c>
      <c r="E20" s="16">
        <v>149975</v>
      </c>
      <c r="I20" s="14" t="s">
        <v>36</v>
      </c>
      <c r="J20" s="16">
        <v>44744</v>
      </c>
      <c r="K20" s="16">
        <v>1956</v>
      </c>
      <c r="L20" s="16">
        <v>29800.159999999996</v>
      </c>
      <c r="M20" s="23">
        <v>0.66601466118362229</v>
      </c>
    </row>
    <row r="21" spans="1:13" x14ac:dyDescent="0.25">
      <c r="A21" s="17" t="s">
        <v>25</v>
      </c>
      <c r="B21" s="16">
        <v>39620</v>
      </c>
      <c r="D21" s="14" t="s">
        <v>16</v>
      </c>
      <c r="E21" s="16">
        <v>130697</v>
      </c>
      <c r="I21" s="14" t="s">
        <v>31</v>
      </c>
      <c r="J21" s="16">
        <v>47271</v>
      </c>
      <c r="K21" s="16">
        <v>1881</v>
      </c>
      <c r="L21" s="16">
        <v>29721.270000000004</v>
      </c>
      <c r="M21" s="23">
        <v>0.62874214634765513</v>
      </c>
    </row>
    <row r="22" spans="1:13" x14ac:dyDescent="0.25">
      <c r="A22" s="17" t="s">
        <v>27</v>
      </c>
      <c r="B22" s="16">
        <v>18564</v>
      </c>
      <c r="D22" s="14" t="s">
        <v>25</v>
      </c>
      <c r="E22" s="16">
        <v>165725</v>
      </c>
      <c r="I22" s="14" t="s">
        <v>15</v>
      </c>
      <c r="J22" s="16">
        <v>52150</v>
      </c>
      <c r="K22" s="16">
        <v>1752</v>
      </c>
      <c r="L22" s="16">
        <v>40814.55999999999</v>
      </c>
      <c r="M22" s="23">
        <v>0.78263777564717141</v>
      </c>
    </row>
    <row r="23" spans="1:13" x14ac:dyDescent="0.25">
      <c r="A23" s="17" t="s">
        <v>11</v>
      </c>
      <c r="B23" s="16">
        <v>25669</v>
      </c>
      <c r="D23" s="14" t="s">
        <v>27</v>
      </c>
      <c r="E23" s="16">
        <v>106834</v>
      </c>
      <c r="I23" s="14" t="s">
        <v>33</v>
      </c>
      <c r="J23" s="16">
        <v>54712</v>
      </c>
      <c r="K23" s="16">
        <v>2196</v>
      </c>
      <c r="L23" s="16">
        <v>31390.479999999996</v>
      </c>
      <c r="M23" s="23">
        <v>0.57374031291124428</v>
      </c>
    </row>
    <row r="24" spans="1:13" x14ac:dyDescent="0.25">
      <c r="A24" s="17" t="s">
        <v>35</v>
      </c>
      <c r="B24" s="16">
        <v>13797</v>
      </c>
      <c r="D24" s="14" t="s">
        <v>11</v>
      </c>
      <c r="E24" s="16">
        <v>132580</v>
      </c>
      <c r="I24" s="14" t="s">
        <v>34</v>
      </c>
      <c r="J24" s="16">
        <v>56644</v>
      </c>
      <c r="K24" s="16">
        <v>1812</v>
      </c>
      <c r="L24" s="16">
        <v>44884.119999999995</v>
      </c>
      <c r="M24" s="23">
        <v>0.79238966174705172</v>
      </c>
    </row>
    <row r="25" spans="1:13" x14ac:dyDescent="0.25">
      <c r="A25" s="17" t="s">
        <v>5</v>
      </c>
      <c r="B25" s="16">
        <v>23016</v>
      </c>
      <c r="D25" s="14" t="s">
        <v>35</v>
      </c>
      <c r="E25" s="16">
        <v>83216</v>
      </c>
      <c r="I25" s="14" t="s">
        <v>18</v>
      </c>
      <c r="J25" s="16">
        <v>57372</v>
      </c>
      <c r="K25" s="16">
        <v>2106</v>
      </c>
      <c r="L25" s="16">
        <v>29678.1</v>
      </c>
      <c r="M25" s="23">
        <v>0.51729240744614091</v>
      </c>
    </row>
    <row r="26" spans="1:13" x14ac:dyDescent="0.25">
      <c r="A26" s="14" t="s">
        <v>30</v>
      </c>
      <c r="B26" s="16"/>
      <c r="D26" s="14" t="s">
        <v>5</v>
      </c>
      <c r="E26" s="16">
        <v>151599</v>
      </c>
      <c r="I26" s="14" t="s">
        <v>32</v>
      </c>
      <c r="J26" s="16">
        <v>58009</v>
      </c>
      <c r="K26" s="16">
        <v>2976</v>
      </c>
      <c r="L26" s="16">
        <v>36700.840000000004</v>
      </c>
      <c r="M26" s="23">
        <v>0.6326749297522799</v>
      </c>
    </row>
    <row r="27" spans="1:13" x14ac:dyDescent="0.25">
      <c r="A27" s="17" t="s">
        <v>26</v>
      </c>
      <c r="B27" s="16">
        <v>7763</v>
      </c>
      <c r="D27" s="14" t="s">
        <v>53</v>
      </c>
      <c r="E27" s="16">
        <v>1240869</v>
      </c>
      <c r="I27" s="14" t="s">
        <v>29</v>
      </c>
      <c r="J27" s="16">
        <v>62111</v>
      </c>
      <c r="K27" s="16">
        <v>2154</v>
      </c>
      <c r="L27" s="16">
        <v>43177.34</v>
      </c>
      <c r="M27" s="23">
        <v>0.69516414161742679</v>
      </c>
    </row>
    <row r="28" spans="1:13" x14ac:dyDescent="0.25">
      <c r="A28" s="17" t="s">
        <v>8</v>
      </c>
      <c r="B28" s="16">
        <v>5516</v>
      </c>
      <c r="I28" s="14" t="s">
        <v>28</v>
      </c>
      <c r="J28" s="16">
        <v>63721</v>
      </c>
      <c r="K28" s="16">
        <v>2331</v>
      </c>
      <c r="L28" s="16">
        <v>56471.59</v>
      </c>
      <c r="M28" s="23">
        <v>0.8862320114248049</v>
      </c>
    </row>
    <row r="29" spans="1:13" x14ac:dyDescent="0.25">
      <c r="A29" s="17" t="s">
        <v>13</v>
      </c>
      <c r="B29" s="16">
        <v>15855</v>
      </c>
      <c r="I29" s="14" t="s">
        <v>22</v>
      </c>
      <c r="J29" s="16">
        <v>66283</v>
      </c>
      <c r="K29" s="16">
        <v>2052</v>
      </c>
      <c r="L29" s="16">
        <v>46234.960000000006</v>
      </c>
      <c r="M29" s="23">
        <v>0.69753873542235578</v>
      </c>
    </row>
    <row r="30" spans="1:13" x14ac:dyDescent="0.25">
      <c r="A30" s="17" t="s">
        <v>23</v>
      </c>
      <c r="B30" s="16">
        <v>31661</v>
      </c>
      <c r="I30" s="14" t="s">
        <v>7</v>
      </c>
      <c r="J30" s="16">
        <v>66500</v>
      </c>
      <c r="K30" s="16">
        <v>2802</v>
      </c>
      <c r="L30" s="16">
        <v>25899.020000000008</v>
      </c>
      <c r="M30" s="23">
        <v>0.38945894736842118</v>
      </c>
    </row>
    <row r="31" spans="1:13" x14ac:dyDescent="0.25">
      <c r="A31" s="17" t="s">
        <v>16</v>
      </c>
      <c r="B31" s="16">
        <v>33670</v>
      </c>
      <c r="I31" s="14" t="s">
        <v>37</v>
      </c>
      <c r="J31" s="16">
        <v>68971</v>
      </c>
      <c r="K31" s="16">
        <v>1533</v>
      </c>
      <c r="L31" s="16">
        <v>50988.910000000018</v>
      </c>
      <c r="M31" s="23">
        <v>0.73928042220643486</v>
      </c>
    </row>
    <row r="32" spans="1:13" x14ac:dyDescent="0.25">
      <c r="A32" s="17" t="s">
        <v>25</v>
      </c>
      <c r="B32" s="16">
        <v>41559</v>
      </c>
      <c r="I32" s="14" t="s">
        <v>19</v>
      </c>
      <c r="J32" s="16">
        <v>69160</v>
      </c>
      <c r="K32" s="16">
        <v>1854</v>
      </c>
      <c r="L32" s="16">
        <v>46226.02</v>
      </c>
      <c r="M32" s="23">
        <v>0.66839242336610749</v>
      </c>
    </row>
    <row r="33" spans="1:13" x14ac:dyDescent="0.25">
      <c r="A33" s="17" t="s">
        <v>27</v>
      </c>
      <c r="B33" s="16">
        <v>35847</v>
      </c>
      <c r="I33" s="14" t="s">
        <v>39</v>
      </c>
      <c r="J33" s="16">
        <v>69461</v>
      </c>
      <c r="K33" s="16">
        <v>2982</v>
      </c>
      <c r="L33" s="16">
        <v>19572.14</v>
      </c>
      <c r="M33" s="23">
        <v>0.28177164164063284</v>
      </c>
    </row>
    <row r="34" spans="1:13" x14ac:dyDescent="0.25">
      <c r="A34" s="17" t="s">
        <v>11</v>
      </c>
      <c r="B34" s="16">
        <v>39424</v>
      </c>
      <c r="I34" s="14" t="s">
        <v>42</v>
      </c>
      <c r="J34" s="16">
        <v>70273</v>
      </c>
      <c r="K34" s="16">
        <v>2142</v>
      </c>
      <c r="L34" s="16">
        <v>58277.8</v>
      </c>
      <c r="M34" s="23">
        <v>0.82930570773981471</v>
      </c>
    </row>
    <row r="35" spans="1:13" x14ac:dyDescent="0.25">
      <c r="A35" s="17" t="s">
        <v>35</v>
      </c>
      <c r="B35" s="16">
        <v>16527</v>
      </c>
      <c r="I35" s="14" t="s">
        <v>10</v>
      </c>
      <c r="J35" s="16">
        <v>71967</v>
      </c>
      <c r="K35" s="16">
        <v>2301</v>
      </c>
      <c r="L35" s="16">
        <v>52063.35</v>
      </c>
      <c r="M35" s="23">
        <v>0.72343365709283425</v>
      </c>
    </row>
    <row r="36" spans="1:13" x14ac:dyDescent="0.25">
      <c r="A36" s="17" t="s">
        <v>5</v>
      </c>
      <c r="B36" s="16">
        <v>24647</v>
      </c>
      <c r="I36" s="14" t="s">
        <v>40</v>
      </c>
      <c r="J36" s="16">
        <v>72373</v>
      </c>
      <c r="K36" s="16">
        <v>3207</v>
      </c>
      <c r="L36" s="16">
        <v>39084.339999999997</v>
      </c>
      <c r="M36" s="23">
        <v>0.54004034653807353</v>
      </c>
    </row>
    <row r="37" spans="1:13" x14ac:dyDescent="0.25">
      <c r="A37" s="14" t="s">
        <v>6</v>
      </c>
      <c r="B37" s="16">
        <v>218813</v>
      </c>
      <c r="I37" s="14" t="s">
        <v>53</v>
      </c>
      <c r="J37" s="16">
        <v>1240869</v>
      </c>
      <c r="K37" s="16">
        <v>45660</v>
      </c>
      <c r="L37" s="16">
        <v>801165.2699999999</v>
      </c>
      <c r="M37" s="23">
        <v>0.64564854952456696</v>
      </c>
    </row>
    <row r="38" spans="1:13" x14ac:dyDescent="0.25">
      <c r="A38" s="14" t="s">
        <v>17</v>
      </c>
      <c r="B38" s="16">
        <v>173530</v>
      </c>
    </row>
    <row r="39" spans="1:13" x14ac:dyDescent="0.25">
      <c r="A39" s="14" t="s">
        <v>9</v>
      </c>
      <c r="B39" s="16">
        <v>189434</v>
      </c>
    </row>
    <row r="40" spans="1:13" x14ac:dyDescent="0.25">
      <c r="A40" s="14" t="s">
        <v>53</v>
      </c>
      <c r="B40" s="16">
        <v>1240869</v>
      </c>
    </row>
  </sheetData>
  <conditionalFormatting sqref="M14">
    <cfRule type="colorScale" priority="1">
      <colorScale>
        <cfvo type="min"/>
        <cfvo type="percentile" val="50"/>
        <cfvo type="max"/>
        <color rgb="FFF8696B"/>
        <color rgb="FFFFEB84"/>
        <color rgb="FF63BE7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CD71-4303-4728-8872-7C3E9120F1DA}">
  <dimension ref="A3:H26"/>
  <sheetViews>
    <sheetView workbookViewId="0">
      <selection activeCell="C20" sqref="C20"/>
    </sheetView>
  </sheetViews>
  <sheetFormatPr defaultRowHeight="15" x14ac:dyDescent="0.25"/>
  <cols>
    <col min="1" max="1" width="12.5703125" bestFit="1" customWidth="1"/>
    <col min="2" max="2" width="14.85546875" bestFit="1" customWidth="1"/>
    <col min="3" max="3" width="13.140625" bestFit="1" customWidth="1"/>
    <col min="4" max="4" width="14.85546875" bestFit="1" customWidth="1"/>
    <col min="7" max="7" width="13.140625" bestFit="1" customWidth="1"/>
    <col min="8" max="8" width="17" bestFit="1" customWidth="1"/>
  </cols>
  <sheetData>
    <row r="3" spans="1:4" x14ac:dyDescent="0.25">
      <c r="A3" s="13" t="s">
        <v>56</v>
      </c>
      <c r="B3" t="s">
        <v>54</v>
      </c>
      <c r="C3" t="s">
        <v>3</v>
      </c>
      <c r="D3" t="s">
        <v>55</v>
      </c>
    </row>
    <row r="4" spans="1:4" x14ac:dyDescent="0.25">
      <c r="A4" s="14" t="s">
        <v>30</v>
      </c>
      <c r="B4" s="16">
        <v>252469</v>
      </c>
      <c r="C4" s="16">
        <v>252469</v>
      </c>
      <c r="D4" s="16">
        <v>8760</v>
      </c>
    </row>
    <row r="5" spans="1:4" x14ac:dyDescent="0.25">
      <c r="A5" s="14" t="s">
        <v>14</v>
      </c>
      <c r="B5" s="16">
        <v>237944</v>
      </c>
      <c r="C5" s="16">
        <v>237944</v>
      </c>
      <c r="D5" s="16">
        <v>7302</v>
      </c>
    </row>
    <row r="6" spans="1:4" x14ac:dyDescent="0.25">
      <c r="A6" s="14" t="s">
        <v>6</v>
      </c>
      <c r="B6" s="16">
        <v>218813</v>
      </c>
      <c r="C6" s="16">
        <v>218813</v>
      </c>
      <c r="D6" s="16">
        <v>7431</v>
      </c>
    </row>
    <row r="7" spans="1:4" x14ac:dyDescent="0.25">
      <c r="A7" s="14" t="s">
        <v>9</v>
      </c>
      <c r="B7" s="16">
        <v>189434</v>
      </c>
      <c r="C7" s="16">
        <v>189434</v>
      </c>
      <c r="D7" s="16">
        <v>10158</v>
      </c>
    </row>
    <row r="8" spans="1:4" x14ac:dyDescent="0.25">
      <c r="A8" s="14" t="s">
        <v>17</v>
      </c>
      <c r="B8" s="16">
        <v>173530</v>
      </c>
      <c r="C8" s="16">
        <v>173530</v>
      </c>
      <c r="D8" s="16">
        <v>5745</v>
      </c>
    </row>
    <row r="9" spans="1:4" x14ac:dyDescent="0.25">
      <c r="A9" s="14" t="s">
        <v>20</v>
      </c>
      <c r="B9" s="16">
        <v>168679</v>
      </c>
      <c r="C9" s="16">
        <v>168679</v>
      </c>
      <c r="D9" s="16">
        <v>6264</v>
      </c>
    </row>
    <row r="15" spans="1:4" x14ac:dyDescent="0.25">
      <c r="C15" s="13" t="s">
        <v>52</v>
      </c>
      <c r="D15" t="s">
        <v>54</v>
      </c>
    </row>
    <row r="16" spans="1:4" x14ac:dyDescent="0.25">
      <c r="C16" s="14" t="s">
        <v>20</v>
      </c>
      <c r="D16" s="16">
        <v>168679</v>
      </c>
    </row>
    <row r="17" spans="3:8" x14ac:dyDescent="0.25">
      <c r="C17" s="14" t="s">
        <v>14</v>
      </c>
      <c r="D17" s="16">
        <v>237944</v>
      </c>
    </row>
    <row r="18" spans="3:8" x14ac:dyDescent="0.25">
      <c r="C18" s="14" t="s">
        <v>30</v>
      </c>
      <c r="D18" s="16">
        <v>252469</v>
      </c>
    </row>
    <row r="19" spans="3:8" x14ac:dyDescent="0.25">
      <c r="C19" s="14" t="s">
        <v>6</v>
      </c>
      <c r="D19" s="16">
        <v>218813</v>
      </c>
      <c r="G19" s="13" t="s">
        <v>52</v>
      </c>
      <c r="H19" t="s">
        <v>58</v>
      </c>
    </row>
    <row r="20" spans="3:8" x14ac:dyDescent="0.25">
      <c r="C20" s="14" t="s">
        <v>17</v>
      </c>
      <c r="D20" s="16">
        <v>173530</v>
      </c>
      <c r="G20" s="14" t="s">
        <v>20</v>
      </c>
      <c r="H20" s="16">
        <v>107994.28000000003</v>
      </c>
    </row>
    <row r="21" spans="3:8" x14ac:dyDescent="0.25">
      <c r="C21" s="14" t="s">
        <v>9</v>
      </c>
      <c r="D21" s="16">
        <v>189434</v>
      </c>
      <c r="G21" s="14" t="s">
        <v>14</v>
      </c>
      <c r="H21" s="16">
        <v>169684.15999999997</v>
      </c>
    </row>
    <row r="22" spans="3:8" x14ac:dyDescent="0.25">
      <c r="C22" s="14" t="s">
        <v>53</v>
      </c>
      <c r="D22" s="16">
        <v>1240869</v>
      </c>
      <c r="G22" s="14" t="s">
        <v>30</v>
      </c>
      <c r="H22" s="16">
        <v>171787.60000000003</v>
      </c>
    </row>
    <row r="23" spans="3:8" x14ac:dyDescent="0.25">
      <c r="G23" s="14" t="s">
        <v>6</v>
      </c>
      <c r="H23" s="16">
        <v>149890.03999999995</v>
      </c>
    </row>
    <row r="24" spans="3:8" x14ac:dyDescent="0.25">
      <c r="G24" s="14" t="s">
        <v>17</v>
      </c>
      <c r="H24" s="16">
        <v>119591.46999999999</v>
      </c>
    </row>
    <row r="25" spans="3:8" x14ac:dyDescent="0.25">
      <c r="G25" s="14" t="s">
        <v>9</v>
      </c>
      <c r="H25" s="16">
        <v>82217.719999999987</v>
      </c>
    </row>
    <row r="26" spans="3:8" x14ac:dyDescent="0.25">
      <c r="G26" s="14" t="s">
        <v>53</v>
      </c>
      <c r="H26" s="16">
        <v>801165.2699999999</v>
      </c>
    </row>
  </sheetData>
  <conditionalFormatting pivot="1" sqref="C4:C9">
    <cfRule type="dataBar" priority="1">
      <dataBar showValue="0">
        <cfvo type="min"/>
        <cfvo type="max"/>
        <color rgb="FF638EC6"/>
      </dataBar>
      <extLst>
        <ext xmlns:x14="http://schemas.microsoft.com/office/spreadsheetml/2009/9/main" uri="{B025F937-C7B1-47D3-B67F-A62EFF666E3E}">
          <x14:id>{AA813BC1-D26D-4477-A056-2BD641BF4E8B}</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AA813BC1-D26D-4477-A056-2BD641BF4E8B}">
            <x14:dataBar minLength="0" maxLength="100" gradient="0">
              <x14:cfvo type="autoMin"/>
              <x14:cfvo type="autoMax"/>
              <x14:negativeFillColor rgb="FFFF0000"/>
              <x14:axisColor rgb="FF000000"/>
            </x14:dataBar>
          </x14:cfRule>
          <xm:sqref>C4:C9</xm:sqref>
        </x14:conditionalFormatting>
      </x14:conditionalFormattings>
    </ex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59771-4BB0-40A1-8971-8933EFF3B710}">
  <dimension ref="A3:B26"/>
  <sheetViews>
    <sheetView workbookViewId="0">
      <selection activeCell="F28" sqref="F28"/>
    </sheetView>
  </sheetViews>
  <sheetFormatPr defaultRowHeight="15" x14ac:dyDescent="0.25"/>
  <cols>
    <col min="1" max="1" width="21.85546875" bestFit="1" customWidth="1"/>
    <col min="2" max="2" width="17" bestFit="1" customWidth="1"/>
  </cols>
  <sheetData>
    <row r="3" spans="1:2" x14ac:dyDescent="0.25">
      <c r="A3" s="13" t="s">
        <v>52</v>
      </c>
      <c r="B3" t="s">
        <v>58</v>
      </c>
    </row>
    <row r="4" spans="1:2" x14ac:dyDescent="0.25">
      <c r="A4" s="14" t="s">
        <v>42</v>
      </c>
      <c r="B4" s="16">
        <v>58277.8</v>
      </c>
    </row>
    <row r="5" spans="1:2" x14ac:dyDescent="0.25">
      <c r="A5" s="14" t="s">
        <v>28</v>
      </c>
      <c r="B5" s="16">
        <v>56471.59</v>
      </c>
    </row>
    <row r="6" spans="1:2" x14ac:dyDescent="0.25">
      <c r="A6" s="14" t="s">
        <v>10</v>
      </c>
      <c r="B6" s="16">
        <v>52063.35</v>
      </c>
    </row>
    <row r="7" spans="1:2" x14ac:dyDescent="0.25">
      <c r="A7" s="14" t="s">
        <v>37</v>
      </c>
      <c r="B7" s="16">
        <v>50988.910000000018</v>
      </c>
    </row>
    <row r="8" spans="1:2" x14ac:dyDescent="0.25">
      <c r="A8" s="14" t="s">
        <v>22</v>
      </c>
      <c r="B8" s="16">
        <v>46234.960000000006</v>
      </c>
    </row>
    <row r="9" spans="1:2" x14ac:dyDescent="0.25">
      <c r="A9" s="14" t="s">
        <v>19</v>
      </c>
      <c r="B9" s="16">
        <v>46226.02</v>
      </c>
    </row>
    <row r="10" spans="1:2" x14ac:dyDescent="0.25">
      <c r="A10" s="14" t="s">
        <v>34</v>
      </c>
      <c r="B10" s="16">
        <v>44884.119999999995</v>
      </c>
    </row>
    <row r="11" spans="1:2" x14ac:dyDescent="0.25">
      <c r="A11" s="14" t="s">
        <v>29</v>
      </c>
      <c r="B11" s="16">
        <v>43177.34</v>
      </c>
    </row>
    <row r="12" spans="1:2" x14ac:dyDescent="0.25">
      <c r="A12" s="14" t="s">
        <v>15</v>
      </c>
      <c r="B12" s="16">
        <v>40814.55999999999</v>
      </c>
    </row>
    <row r="13" spans="1:2" x14ac:dyDescent="0.25">
      <c r="A13" s="14" t="s">
        <v>40</v>
      </c>
      <c r="B13" s="16">
        <v>39084.339999999997</v>
      </c>
    </row>
    <row r="14" spans="1:2" x14ac:dyDescent="0.25">
      <c r="A14" s="14" t="s">
        <v>32</v>
      </c>
      <c r="B14" s="16">
        <v>36700.840000000004</v>
      </c>
    </row>
    <row r="15" spans="1:2" x14ac:dyDescent="0.25">
      <c r="A15" s="14" t="s">
        <v>33</v>
      </c>
      <c r="B15" s="16">
        <v>31390.479999999996</v>
      </c>
    </row>
    <row r="16" spans="1:2" x14ac:dyDescent="0.25">
      <c r="A16" s="14" t="s">
        <v>38</v>
      </c>
      <c r="B16" s="16">
        <v>30189.319999999996</v>
      </c>
    </row>
    <row r="17" spans="1:2" x14ac:dyDescent="0.25">
      <c r="A17" s="14" t="s">
        <v>36</v>
      </c>
      <c r="B17" s="16">
        <v>29800.159999999996</v>
      </c>
    </row>
    <row r="18" spans="1:2" x14ac:dyDescent="0.25">
      <c r="A18" s="14" t="s">
        <v>31</v>
      </c>
      <c r="B18" s="16">
        <v>29721.270000000004</v>
      </c>
    </row>
    <row r="19" spans="1:2" x14ac:dyDescent="0.25">
      <c r="A19" s="14" t="s">
        <v>18</v>
      </c>
      <c r="B19" s="16">
        <v>29678.1</v>
      </c>
    </row>
    <row r="20" spans="1:2" x14ac:dyDescent="0.25">
      <c r="A20" s="14" t="s">
        <v>21</v>
      </c>
      <c r="B20" s="16">
        <v>29518.43</v>
      </c>
    </row>
    <row r="21" spans="1:2" x14ac:dyDescent="0.25">
      <c r="A21" s="14" t="s">
        <v>41</v>
      </c>
      <c r="B21" s="16">
        <v>26000</v>
      </c>
    </row>
    <row r="22" spans="1:2" x14ac:dyDescent="0.25">
      <c r="A22" s="14" t="s">
        <v>7</v>
      </c>
      <c r="B22" s="16">
        <v>25899.020000000008</v>
      </c>
    </row>
    <row r="23" spans="1:2" x14ac:dyDescent="0.25">
      <c r="A23" s="14" t="s">
        <v>39</v>
      </c>
      <c r="B23" s="16">
        <v>19572.14</v>
      </c>
    </row>
    <row r="24" spans="1:2" x14ac:dyDescent="0.25">
      <c r="A24" s="14" t="s">
        <v>24</v>
      </c>
      <c r="B24" s="16">
        <v>19525.600000000002</v>
      </c>
    </row>
    <row r="25" spans="1:2" x14ac:dyDescent="0.25">
      <c r="A25" s="14" t="s">
        <v>12</v>
      </c>
      <c r="B25" s="16">
        <v>14946.919999999998</v>
      </c>
    </row>
    <row r="26" spans="1:2" x14ac:dyDescent="0.25">
      <c r="A26" s="14" t="s">
        <v>53</v>
      </c>
      <c r="B26" s="16">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30912-61C9-4A18-8C25-9B875AD37CD1}">
  <dimension ref="A1:Q301"/>
  <sheetViews>
    <sheetView workbookViewId="0">
      <selection activeCell="K22" sqref="K22"/>
    </sheetView>
  </sheetViews>
  <sheetFormatPr defaultRowHeight="15" x14ac:dyDescent="0.25"/>
  <cols>
    <col min="1" max="1" width="12.85546875" customWidth="1"/>
    <col min="2" max="2" width="21.85546875" bestFit="1" customWidth="1"/>
    <col min="3" max="3" width="10.28515625" style="10" customWidth="1"/>
    <col min="4" max="4" width="7.85546875" style="8" customWidth="1"/>
    <col min="5" max="5" width="14.85546875" bestFit="1" customWidth="1"/>
    <col min="6" max="6" width="13.140625" bestFit="1" customWidth="1"/>
    <col min="7" max="7" width="16" bestFit="1" customWidth="1"/>
  </cols>
  <sheetData>
    <row r="1" spans="1:17" x14ac:dyDescent="0.25">
      <c r="A1" s="1" t="s">
        <v>1</v>
      </c>
      <c r="B1" s="1" t="s">
        <v>2</v>
      </c>
      <c r="C1" s="9" t="s">
        <v>3</v>
      </c>
      <c r="D1" s="7" t="s">
        <v>4</v>
      </c>
      <c r="E1" s="12" t="s">
        <v>50</v>
      </c>
      <c r="F1" s="12" t="s">
        <v>51</v>
      </c>
      <c r="G1" s="15" t="s">
        <v>0</v>
      </c>
      <c r="H1" t="s">
        <v>57</v>
      </c>
    </row>
    <row r="2" spans="1:17" x14ac:dyDescent="0.25">
      <c r="A2" t="s">
        <v>14</v>
      </c>
      <c r="B2" t="s">
        <v>29</v>
      </c>
      <c r="C2" s="10">
        <v>16184</v>
      </c>
      <c r="D2" s="8">
        <v>39</v>
      </c>
      <c r="E2">
        <f>VLOOKUP(datat[[#This Row],[Product]],$P$8:$Q$29,2,FALSE)</f>
        <v>8.7899999999999991</v>
      </c>
      <c r="F2">
        <f>datat[[#This Row],[Units]]*datat[[#This Row],[Cost Per Unit]]</f>
        <v>342.80999999999995</v>
      </c>
      <c r="G2" t="s">
        <v>25</v>
      </c>
      <c r="H2" s="10">
        <f>datat[[#This Row],[Amount]]-datat[[#This Row],[Cost]]</f>
        <v>15841.19</v>
      </c>
    </row>
    <row r="3" spans="1:17" x14ac:dyDescent="0.25">
      <c r="A3" t="s">
        <v>30</v>
      </c>
      <c r="B3" t="s">
        <v>33</v>
      </c>
      <c r="C3" s="10">
        <v>15610</v>
      </c>
      <c r="D3" s="8">
        <v>339</v>
      </c>
      <c r="E3">
        <f>VLOOKUP(datat[[#This Row],[Product]],$P$8:$Q$29,2,FALSE)</f>
        <v>10.62</v>
      </c>
      <c r="F3">
        <f>datat[[#This Row],[Units]]*datat[[#This Row],[Cost Per Unit]]</f>
        <v>3600.18</v>
      </c>
      <c r="G3" t="s">
        <v>25</v>
      </c>
      <c r="H3" s="10">
        <f>datat[[#This Row],[Amount]]-datat[[#This Row],[Cost]]</f>
        <v>12009.82</v>
      </c>
    </row>
    <row r="4" spans="1:17" x14ac:dyDescent="0.25">
      <c r="A4" t="s">
        <v>30</v>
      </c>
      <c r="B4" t="s">
        <v>40</v>
      </c>
      <c r="C4" s="10">
        <v>14329</v>
      </c>
      <c r="D4" s="8">
        <v>150</v>
      </c>
      <c r="E4">
        <f>VLOOKUP(datat[[#This Row],[Product]],$P$8:$Q$29,2,FALSE)</f>
        <v>10.38</v>
      </c>
      <c r="F4">
        <f>datat[[#This Row],[Units]]*datat[[#This Row],[Cost Per Unit]]</f>
        <v>1557.0000000000002</v>
      </c>
      <c r="G4" t="s">
        <v>11</v>
      </c>
      <c r="H4" s="10">
        <f>datat[[#This Row],[Amount]]-datat[[#This Row],[Cost]]</f>
        <v>12772</v>
      </c>
    </row>
    <row r="5" spans="1:17" x14ac:dyDescent="0.25">
      <c r="A5" t="s">
        <v>9</v>
      </c>
      <c r="B5" t="s">
        <v>37</v>
      </c>
      <c r="C5" s="10">
        <v>13391</v>
      </c>
      <c r="D5" s="8">
        <v>201</v>
      </c>
      <c r="E5">
        <f>VLOOKUP(datat[[#This Row],[Product]],$P$8:$Q$29,2,FALSE)</f>
        <v>11.73</v>
      </c>
      <c r="F5">
        <f>datat[[#This Row],[Units]]*datat[[#This Row],[Cost Per Unit]]</f>
        <v>2357.73</v>
      </c>
      <c r="G5" t="s">
        <v>25</v>
      </c>
      <c r="H5" s="10">
        <f>datat[[#This Row],[Amount]]-datat[[#This Row],[Cost]]</f>
        <v>11033.27</v>
      </c>
      <c r="J5" s="2" t="s">
        <v>43</v>
      </c>
      <c r="K5" s="3"/>
    </row>
    <row r="6" spans="1:17" x14ac:dyDescent="0.25">
      <c r="A6" t="s">
        <v>17</v>
      </c>
      <c r="B6" t="s">
        <v>19</v>
      </c>
      <c r="C6" s="10">
        <v>12950</v>
      </c>
      <c r="D6" s="8">
        <v>30</v>
      </c>
      <c r="E6">
        <f>VLOOKUP(datat[[#This Row],[Product]],$P$8:$Q$29,2,FALSE)</f>
        <v>12.37</v>
      </c>
      <c r="F6">
        <f>datat[[#This Row],[Units]]*datat[[#This Row],[Cost Per Unit]]</f>
        <v>371.09999999999997</v>
      </c>
      <c r="G6" t="s">
        <v>35</v>
      </c>
      <c r="H6" s="10">
        <f>datat[[#This Row],[Amount]]-datat[[#This Row],[Cost]]</f>
        <v>12578.9</v>
      </c>
      <c r="J6" s="4"/>
      <c r="K6" s="5"/>
    </row>
    <row r="7" spans="1:17" x14ac:dyDescent="0.25">
      <c r="A7" t="s">
        <v>9</v>
      </c>
      <c r="B7" t="s">
        <v>10</v>
      </c>
      <c r="C7" s="10">
        <v>12348</v>
      </c>
      <c r="D7" s="8">
        <v>234</v>
      </c>
      <c r="E7">
        <f>VLOOKUP(datat[[#This Row],[Product]],$P$8:$Q$29,2,FALSE)</f>
        <v>8.65</v>
      </c>
      <c r="F7">
        <f>datat[[#This Row],[Units]]*datat[[#This Row],[Cost Per Unit]]</f>
        <v>2024.1000000000001</v>
      </c>
      <c r="G7" t="s">
        <v>5</v>
      </c>
      <c r="H7" s="10">
        <f>datat[[#This Row],[Amount]]-datat[[#This Row],[Cost]]</f>
        <v>10323.9</v>
      </c>
      <c r="J7" s="4">
        <v>1</v>
      </c>
      <c r="K7" s="5" t="s">
        <v>47</v>
      </c>
      <c r="P7" t="s">
        <v>2</v>
      </c>
      <c r="Q7" t="s">
        <v>49</v>
      </c>
    </row>
    <row r="8" spans="1:17" x14ac:dyDescent="0.25">
      <c r="A8" t="s">
        <v>6</v>
      </c>
      <c r="B8" t="s">
        <v>15</v>
      </c>
      <c r="C8" s="10">
        <v>11571</v>
      </c>
      <c r="D8" s="8">
        <v>138</v>
      </c>
      <c r="E8">
        <f>VLOOKUP(datat[[#This Row],[Product]],$P$8:$Q$29,2,FALSE)</f>
        <v>6.47</v>
      </c>
      <c r="F8">
        <f>datat[[#This Row],[Units]]*datat[[#This Row],[Cost Per Unit]]</f>
        <v>892.86</v>
      </c>
      <c r="G8" t="s">
        <v>26</v>
      </c>
      <c r="H8" s="10">
        <f>datat[[#This Row],[Amount]]-datat[[#This Row],[Cost]]</f>
        <v>10678.14</v>
      </c>
      <c r="J8" s="4">
        <v>2</v>
      </c>
      <c r="K8" s="5" t="s">
        <v>44</v>
      </c>
      <c r="P8" t="s">
        <v>31</v>
      </c>
      <c r="Q8" s="6">
        <v>9.33</v>
      </c>
    </row>
    <row r="9" spans="1:17" x14ac:dyDescent="0.25">
      <c r="A9" t="s">
        <v>14</v>
      </c>
      <c r="B9" t="s">
        <v>39</v>
      </c>
      <c r="C9" s="10">
        <v>11522</v>
      </c>
      <c r="D9" s="8">
        <v>204</v>
      </c>
      <c r="E9">
        <f>VLOOKUP(datat[[#This Row],[Product]],$P$8:$Q$29,2,FALSE)</f>
        <v>16.73</v>
      </c>
      <c r="F9">
        <f>datat[[#This Row],[Units]]*datat[[#This Row],[Cost Per Unit]]</f>
        <v>3412.92</v>
      </c>
      <c r="G9" t="s">
        <v>11</v>
      </c>
      <c r="H9" s="10">
        <f>datat[[#This Row],[Amount]]-datat[[#This Row],[Cost]]</f>
        <v>8109.08</v>
      </c>
      <c r="J9" s="4">
        <v>3</v>
      </c>
      <c r="K9" s="5" t="s">
        <v>45</v>
      </c>
      <c r="P9" t="s">
        <v>24</v>
      </c>
      <c r="Q9" s="6">
        <v>11.7</v>
      </c>
    </row>
    <row r="10" spans="1:17" x14ac:dyDescent="0.25">
      <c r="A10" t="s">
        <v>14</v>
      </c>
      <c r="B10" t="s">
        <v>29</v>
      </c>
      <c r="C10" s="10">
        <v>11417</v>
      </c>
      <c r="D10" s="8">
        <v>21</v>
      </c>
      <c r="E10">
        <f>VLOOKUP(datat[[#This Row],[Product]],$P$8:$Q$29,2,FALSE)</f>
        <v>8.7899999999999991</v>
      </c>
      <c r="F10">
        <f>datat[[#This Row],[Units]]*datat[[#This Row],[Cost Per Unit]]</f>
        <v>184.58999999999997</v>
      </c>
      <c r="G10" t="s">
        <v>26</v>
      </c>
      <c r="H10" s="10">
        <f>datat[[#This Row],[Amount]]-datat[[#This Row],[Cost]]</f>
        <v>11232.41</v>
      </c>
      <c r="J10" s="4">
        <v>4</v>
      </c>
      <c r="K10" s="5" t="s">
        <v>48</v>
      </c>
      <c r="P10" t="s">
        <v>12</v>
      </c>
      <c r="Q10" s="6">
        <v>11.88</v>
      </c>
    </row>
    <row r="11" spans="1:17" x14ac:dyDescent="0.25">
      <c r="A11" t="s">
        <v>14</v>
      </c>
      <c r="B11" t="s">
        <v>31</v>
      </c>
      <c r="C11" s="10">
        <v>10311</v>
      </c>
      <c r="D11" s="8">
        <v>231</v>
      </c>
      <c r="E11">
        <f>VLOOKUP(datat[[#This Row],[Product]],$P$8:$Q$29,2,FALSE)</f>
        <v>9.33</v>
      </c>
      <c r="F11">
        <f>datat[[#This Row],[Units]]*datat[[#This Row],[Cost Per Unit]]</f>
        <v>2155.23</v>
      </c>
      <c r="G11" t="s">
        <v>13</v>
      </c>
      <c r="H11" s="10">
        <f>datat[[#This Row],[Amount]]-datat[[#This Row],[Cost]]</f>
        <v>8155.77</v>
      </c>
      <c r="J11" s="4">
        <v>5</v>
      </c>
      <c r="K11" s="5" t="s">
        <v>46</v>
      </c>
      <c r="P11" t="s">
        <v>37</v>
      </c>
      <c r="Q11" s="6">
        <v>11.73</v>
      </c>
    </row>
    <row r="12" spans="1:17" x14ac:dyDescent="0.25">
      <c r="A12" t="s">
        <v>14</v>
      </c>
      <c r="B12" t="s">
        <v>10</v>
      </c>
      <c r="C12" s="10">
        <v>10304</v>
      </c>
      <c r="D12" s="8">
        <v>84</v>
      </c>
      <c r="E12">
        <f>VLOOKUP(datat[[#This Row],[Product]],$P$8:$Q$29,2,FALSE)</f>
        <v>8.65</v>
      </c>
      <c r="F12">
        <f>datat[[#This Row],[Units]]*datat[[#This Row],[Cost Per Unit]]</f>
        <v>726.6</v>
      </c>
      <c r="G12" t="s">
        <v>13</v>
      </c>
      <c r="H12" s="10">
        <f>datat[[#This Row],[Amount]]-datat[[#This Row],[Cost]]</f>
        <v>9577.4</v>
      </c>
      <c r="P12" t="s">
        <v>29</v>
      </c>
      <c r="Q12" s="6">
        <v>8.7899999999999991</v>
      </c>
    </row>
    <row r="13" spans="1:17" x14ac:dyDescent="0.25">
      <c r="A13" t="s">
        <v>20</v>
      </c>
      <c r="B13" t="s">
        <v>7</v>
      </c>
      <c r="C13" s="10">
        <v>10129</v>
      </c>
      <c r="D13" s="8">
        <v>312</v>
      </c>
      <c r="E13">
        <f>VLOOKUP(datat[[#This Row],[Product]],$P$8:$Q$29,2,FALSE)</f>
        <v>14.49</v>
      </c>
      <c r="F13">
        <f>datat[[#This Row],[Units]]*datat[[#This Row],[Cost Per Unit]]</f>
        <v>4520.88</v>
      </c>
      <c r="G13" t="s">
        <v>23</v>
      </c>
      <c r="H13" s="10">
        <f>datat[[#This Row],[Amount]]-datat[[#This Row],[Cost]]</f>
        <v>5608.12</v>
      </c>
      <c r="P13" t="s">
        <v>28</v>
      </c>
      <c r="Q13" s="6">
        <v>3.11</v>
      </c>
    </row>
    <row r="14" spans="1:17" x14ac:dyDescent="0.25">
      <c r="A14" t="s">
        <v>14</v>
      </c>
      <c r="B14" t="s">
        <v>12</v>
      </c>
      <c r="C14" s="10">
        <v>10073</v>
      </c>
      <c r="D14" s="8">
        <v>120</v>
      </c>
      <c r="E14">
        <f>VLOOKUP(datat[[#This Row],[Product]],$P$8:$Q$29,2,FALSE)</f>
        <v>11.88</v>
      </c>
      <c r="F14">
        <f>datat[[#This Row],[Units]]*datat[[#This Row],[Cost Per Unit]]</f>
        <v>1425.6000000000001</v>
      </c>
      <c r="G14" t="s">
        <v>16</v>
      </c>
      <c r="H14" s="10">
        <f>datat[[#This Row],[Amount]]-datat[[#This Row],[Cost]]</f>
        <v>8647.4</v>
      </c>
      <c r="J14" s="4"/>
      <c r="K14" s="5"/>
      <c r="P14" t="s">
        <v>15</v>
      </c>
      <c r="Q14" s="6">
        <v>6.47</v>
      </c>
    </row>
    <row r="15" spans="1:17" x14ac:dyDescent="0.25">
      <c r="A15" t="s">
        <v>6</v>
      </c>
      <c r="B15" t="s">
        <v>28</v>
      </c>
      <c r="C15" s="10">
        <v>9926</v>
      </c>
      <c r="D15" s="8">
        <v>201</v>
      </c>
      <c r="E15">
        <f>VLOOKUP(datat[[#This Row],[Product]],$P$8:$Q$29,2,FALSE)</f>
        <v>3.11</v>
      </c>
      <c r="F15">
        <f>datat[[#This Row],[Units]]*datat[[#This Row],[Cost Per Unit]]</f>
        <v>625.11</v>
      </c>
      <c r="G15" t="s">
        <v>26</v>
      </c>
      <c r="H15" s="10">
        <f>datat[[#This Row],[Amount]]-datat[[#This Row],[Cost]]</f>
        <v>9300.89</v>
      </c>
      <c r="P15" t="s">
        <v>36</v>
      </c>
      <c r="Q15" s="6">
        <v>7.64</v>
      </c>
    </row>
    <row r="16" spans="1:17" x14ac:dyDescent="0.25">
      <c r="A16" t="s">
        <v>6</v>
      </c>
      <c r="B16" t="s">
        <v>22</v>
      </c>
      <c r="C16" s="10">
        <v>9835</v>
      </c>
      <c r="D16" s="8">
        <v>207</v>
      </c>
      <c r="E16">
        <f>VLOOKUP(datat[[#This Row],[Product]],$P$8:$Q$29,2,FALSE)</f>
        <v>9.77</v>
      </c>
      <c r="F16">
        <f>datat[[#This Row],[Units]]*datat[[#This Row],[Cost Per Unit]]</f>
        <v>2022.3899999999999</v>
      </c>
      <c r="G16" t="s">
        <v>23</v>
      </c>
      <c r="H16" s="10">
        <f>datat[[#This Row],[Amount]]-datat[[#This Row],[Cost]]</f>
        <v>7812.6100000000006</v>
      </c>
      <c r="P16" t="s">
        <v>33</v>
      </c>
      <c r="Q16" s="6">
        <v>10.62</v>
      </c>
    </row>
    <row r="17" spans="1:17" x14ac:dyDescent="0.25">
      <c r="A17" t="s">
        <v>14</v>
      </c>
      <c r="B17" t="s">
        <v>19</v>
      </c>
      <c r="C17" s="10">
        <v>9772</v>
      </c>
      <c r="D17" s="8">
        <v>90</v>
      </c>
      <c r="E17">
        <f>VLOOKUP(datat[[#This Row],[Product]],$P$8:$Q$29,2,FALSE)</f>
        <v>12.37</v>
      </c>
      <c r="F17">
        <f>datat[[#This Row],[Units]]*datat[[#This Row],[Cost Per Unit]]</f>
        <v>1113.3</v>
      </c>
      <c r="G17" t="s">
        <v>5</v>
      </c>
      <c r="H17" s="10">
        <f>datat[[#This Row],[Amount]]-datat[[#This Row],[Cost]]</f>
        <v>8658.7000000000007</v>
      </c>
      <c r="P17" t="s">
        <v>41</v>
      </c>
      <c r="Q17" s="6">
        <v>9</v>
      </c>
    </row>
    <row r="18" spans="1:17" x14ac:dyDescent="0.25">
      <c r="A18" t="s">
        <v>6</v>
      </c>
      <c r="B18" t="s">
        <v>37</v>
      </c>
      <c r="C18" s="10">
        <v>9709</v>
      </c>
      <c r="D18" s="8">
        <v>30</v>
      </c>
      <c r="E18">
        <f>VLOOKUP(datat[[#This Row],[Product]],$P$8:$Q$29,2,FALSE)</f>
        <v>11.73</v>
      </c>
      <c r="F18">
        <f>datat[[#This Row],[Units]]*datat[[#This Row],[Cost Per Unit]]</f>
        <v>351.90000000000003</v>
      </c>
      <c r="G18" t="s">
        <v>8</v>
      </c>
      <c r="H18" s="10">
        <f>datat[[#This Row],[Amount]]-datat[[#This Row],[Cost]]</f>
        <v>9357.1</v>
      </c>
      <c r="P18" t="s">
        <v>22</v>
      </c>
      <c r="Q18" s="6">
        <v>9.77</v>
      </c>
    </row>
    <row r="19" spans="1:17" x14ac:dyDescent="0.25">
      <c r="A19" t="s">
        <v>17</v>
      </c>
      <c r="B19" t="s">
        <v>15</v>
      </c>
      <c r="C19" s="10">
        <v>9660</v>
      </c>
      <c r="D19" s="8">
        <v>27</v>
      </c>
      <c r="E19">
        <f>VLOOKUP(datat[[#This Row],[Product]],$P$8:$Q$29,2,FALSE)</f>
        <v>6.47</v>
      </c>
      <c r="F19">
        <f>datat[[#This Row],[Units]]*datat[[#This Row],[Cost Per Unit]]</f>
        <v>174.69</v>
      </c>
      <c r="G19" t="s">
        <v>8</v>
      </c>
      <c r="H19" s="10">
        <f>datat[[#This Row],[Amount]]-datat[[#This Row],[Cost]]</f>
        <v>9485.31</v>
      </c>
      <c r="P19" t="s">
        <v>34</v>
      </c>
      <c r="Q19" s="6">
        <v>6.49</v>
      </c>
    </row>
    <row r="20" spans="1:17" x14ac:dyDescent="0.25">
      <c r="A20" t="s">
        <v>14</v>
      </c>
      <c r="B20" t="s">
        <v>15</v>
      </c>
      <c r="C20" s="10">
        <v>9632</v>
      </c>
      <c r="D20" s="8">
        <v>288</v>
      </c>
      <c r="E20">
        <f>VLOOKUP(datat[[#This Row],[Product]],$P$8:$Q$29,2,FALSE)</f>
        <v>6.47</v>
      </c>
      <c r="F20">
        <f>datat[[#This Row],[Units]]*datat[[#This Row],[Cost Per Unit]]</f>
        <v>1863.36</v>
      </c>
      <c r="G20" t="s">
        <v>13</v>
      </c>
      <c r="H20" s="10">
        <f>datat[[#This Row],[Amount]]-datat[[#This Row],[Cost]]</f>
        <v>7768.64</v>
      </c>
      <c r="P20" t="s">
        <v>38</v>
      </c>
      <c r="Q20" s="6">
        <v>4.97</v>
      </c>
    </row>
    <row r="21" spans="1:17" x14ac:dyDescent="0.25">
      <c r="A21" t="s">
        <v>20</v>
      </c>
      <c r="B21" t="s">
        <v>19</v>
      </c>
      <c r="C21" s="10">
        <v>9506</v>
      </c>
      <c r="D21" s="8">
        <v>87</v>
      </c>
      <c r="E21">
        <f>VLOOKUP(datat[[#This Row],[Product]],$P$8:$Q$29,2,FALSE)</f>
        <v>12.37</v>
      </c>
      <c r="F21">
        <f>datat[[#This Row],[Units]]*datat[[#This Row],[Cost Per Unit]]</f>
        <v>1076.1899999999998</v>
      </c>
      <c r="G21" t="s">
        <v>11</v>
      </c>
      <c r="H21" s="10">
        <f>datat[[#This Row],[Amount]]-datat[[#This Row],[Cost]]</f>
        <v>8429.81</v>
      </c>
      <c r="P21" t="s">
        <v>18</v>
      </c>
      <c r="Q21" s="6">
        <v>13.15</v>
      </c>
    </row>
    <row r="22" spans="1:17" x14ac:dyDescent="0.25">
      <c r="A22" t="s">
        <v>17</v>
      </c>
      <c r="B22" t="s">
        <v>33</v>
      </c>
      <c r="C22" s="10">
        <v>9443</v>
      </c>
      <c r="D22" s="8">
        <v>162</v>
      </c>
      <c r="E22">
        <f>VLOOKUP(datat[[#This Row],[Product]],$P$8:$Q$29,2,FALSE)</f>
        <v>10.62</v>
      </c>
      <c r="F22">
        <f>datat[[#This Row],[Units]]*datat[[#This Row],[Cost Per Unit]]</f>
        <v>1720.4399999999998</v>
      </c>
      <c r="G22" t="s">
        <v>26</v>
      </c>
      <c r="H22" s="10">
        <f>datat[[#This Row],[Amount]]-datat[[#This Row],[Cost]]</f>
        <v>7722.56</v>
      </c>
      <c r="P22" t="s">
        <v>42</v>
      </c>
      <c r="Q22" s="6">
        <v>5.6</v>
      </c>
    </row>
    <row r="23" spans="1:17" x14ac:dyDescent="0.25">
      <c r="A23" t="s">
        <v>14</v>
      </c>
      <c r="B23" t="s">
        <v>29</v>
      </c>
      <c r="C23" s="10">
        <v>9198</v>
      </c>
      <c r="D23" s="8">
        <v>36</v>
      </c>
      <c r="E23">
        <f>VLOOKUP(datat[[#This Row],[Product]],$P$8:$Q$29,2,FALSE)</f>
        <v>8.7899999999999991</v>
      </c>
      <c r="F23">
        <f>datat[[#This Row],[Units]]*datat[[#This Row],[Cost Per Unit]]</f>
        <v>316.43999999999994</v>
      </c>
      <c r="G23" t="s">
        <v>27</v>
      </c>
      <c r="H23" s="10">
        <f>datat[[#This Row],[Amount]]-datat[[#This Row],[Cost]]</f>
        <v>8881.56</v>
      </c>
      <c r="P23" t="s">
        <v>39</v>
      </c>
      <c r="Q23" s="6">
        <v>16.73</v>
      </c>
    </row>
    <row r="24" spans="1:17" x14ac:dyDescent="0.25">
      <c r="A24" t="s">
        <v>14</v>
      </c>
      <c r="B24" t="s">
        <v>7</v>
      </c>
      <c r="C24" s="10">
        <v>9051</v>
      </c>
      <c r="D24" s="8">
        <v>57</v>
      </c>
      <c r="E24">
        <f>VLOOKUP(datat[[#This Row],[Product]],$P$8:$Q$29,2,FALSE)</f>
        <v>14.49</v>
      </c>
      <c r="F24">
        <f>datat[[#This Row],[Units]]*datat[[#This Row],[Cost Per Unit]]</f>
        <v>825.93000000000006</v>
      </c>
      <c r="G24" t="s">
        <v>11</v>
      </c>
      <c r="H24" s="10">
        <f>datat[[#This Row],[Amount]]-datat[[#This Row],[Cost]]</f>
        <v>8225.07</v>
      </c>
      <c r="P24" t="s">
        <v>40</v>
      </c>
      <c r="Q24" s="6">
        <v>10.38</v>
      </c>
    </row>
    <row r="25" spans="1:17" x14ac:dyDescent="0.25">
      <c r="A25" t="s">
        <v>6</v>
      </c>
      <c r="B25" t="s">
        <v>32</v>
      </c>
      <c r="C25" s="10">
        <v>9002</v>
      </c>
      <c r="D25" s="8">
        <v>72</v>
      </c>
      <c r="E25">
        <f>VLOOKUP(datat[[#This Row],[Product]],$P$8:$Q$29,2,FALSE)</f>
        <v>7.16</v>
      </c>
      <c r="F25">
        <f>datat[[#This Row],[Units]]*datat[[#This Row],[Cost Per Unit]]</f>
        <v>515.52</v>
      </c>
      <c r="G25" t="s">
        <v>5</v>
      </c>
      <c r="H25" s="10">
        <f>datat[[#This Row],[Amount]]-datat[[#This Row],[Cost]]</f>
        <v>8486.48</v>
      </c>
      <c r="P25" t="s">
        <v>32</v>
      </c>
      <c r="Q25" s="6">
        <v>7.16</v>
      </c>
    </row>
    <row r="26" spans="1:17" x14ac:dyDescent="0.25">
      <c r="A26" t="s">
        <v>17</v>
      </c>
      <c r="B26" t="s">
        <v>21</v>
      </c>
      <c r="C26" s="10">
        <v>8890</v>
      </c>
      <c r="D26" s="8">
        <v>210</v>
      </c>
      <c r="E26">
        <f>VLOOKUP(datat[[#This Row],[Product]],$P$8:$Q$29,2,FALSE)</f>
        <v>5.79</v>
      </c>
      <c r="F26">
        <f>datat[[#This Row],[Units]]*datat[[#This Row],[Cost Per Unit]]</f>
        <v>1215.9000000000001</v>
      </c>
      <c r="G26" t="s">
        <v>8</v>
      </c>
      <c r="H26" s="10">
        <f>datat[[#This Row],[Amount]]-datat[[#This Row],[Cost]]</f>
        <v>7674.1</v>
      </c>
      <c r="P26" t="s">
        <v>7</v>
      </c>
      <c r="Q26" s="6">
        <v>14.49</v>
      </c>
    </row>
    <row r="27" spans="1:17" x14ac:dyDescent="0.25">
      <c r="A27" t="s">
        <v>9</v>
      </c>
      <c r="B27" t="s">
        <v>19</v>
      </c>
      <c r="C27" s="10">
        <v>8869</v>
      </c>
      <c r="D27" s="8">
        <v>432</v>
      </c>
      <c r="E27">
        <f>VLOOKUP(datat[[#This Row],[Product]],$P$8:$Q$29,2,FALSE)</f>
        <v>12.37</v>
      </c>
      <c r="F27">
        <f>datat[[#This Row],[Units]]*datat[[#This Row],[Cost Per Unit]]</f>
        <v>5343.8399999999992</v>
      </c>
      <c r="G27" t="s">
        <v>5</v>
      </c>
      <c r="H27" s="10">
        <f>datat[[#This Row],[Amount]]-datat[[#This Row],[Cost]]</f>
        <v>3525.1600000000008</v>
      </c>
      <c r="P27" t="s">
        <v>21</v>
      </c>
      <c r="Q27" s="6">
        <v>5.79</v>
      </c>
    </row>
    <row r="28" spans="1:17" x14ac:dyDescent="0.25">
      <c r="A28" t="s">
        <v>30</v>
      </c>
      <c r="B28" t="s">
        <v>38</v>
      </c>
      <c r="C28" s="10">
        <v>8862</v>
      </c>
      <c r="D28" s="8">
        <v>189</v>
      </c>
      <c r="E28">
        <f>VLOOKUP(datat[[#This Row],[Product]],$P$8:$Q$29,2,FALSE)</f>
        <v>4.97</v>
      </c>
      <c r="F28">
        <f>datat[[#This Row],[Units]]*datat[[#This Row],[Cost Per Unit]]</f>
        <v>939.32999999999993</v>
      </c>
      <c r="G28" t="s">
        <v>23</v>
      </c>
      <c r="H28" s="10">
        <f>datat[[#This Row],[Amount]]-datat[[#This Row],[Cost]]</f>
        <v>7922.67</v>
      </c>
      <c r="P28" t="s">
        <v>10</v>
      </c>
      <c r="Q28" s="6">
        <v>8.65</v>
      </c>
    </row>
    <row r="29" spans="1:17" x14ac:dyDescent="0.25">
      <c r="A29" t="s">
        <v>20</v>
      </c>
      <c r="B29" t="s">
        <v>42</v>
      </c>
      <c r="C29" s="10">
        <v>8841</v>
      </c>
      <c r="D29" s="8">
        <v>303</v>
      </c>
      <c r="E29">
        <f>VLOOKUP(datat[[#This Row],[Product]],$P$8:$Q$29,2,FALSE)</f>
        <v>5.6</v>
      </c>
      <c r="F29">
        <f>datat[[#This Row],[Units]]*datat[[#This Row],[Cost Per Unit]]</f>
        <v>1696.8</v>
      </c>
      <c r="G29" t="s">
        <v>27</v>
      </c>
      <c r="H29" s="10">
        <f>datat[[#This Row],[Amount]]-datat[[#This Row],[Cost]]</f>
        <v>7144.2</v>
      </c>
      <c r="P29" t="s">
        <v>19</v>
      </c>
      <c r="Q29" s="6">
        <v>12.37</v>
      </c>
    </row>
    <row r="30" spans="1:17" x14ac:dyDescent="0.25">
      <c r="A30" t="s">
        <v>6</v>
      </c>
      <c r="B30" t="s">
        <v>18</v>
      </c>
      <c r="C30" s="10">
        <v>8813</v>
      </c>
      <c r="D30" s="8">
        <v>21</v>
      </c>
      <c r="E30">
        <f>VLOOKUP(datat[[#This Row],[Product]],$P$8:$Q$29,2,FALSE)</f>
        <v>13.15</v>
      </c>
      <c r="F30">
        <f>datat[[#This Row],[Units]]*datat[[#This Row],[Cost Per Unit]]</f>
        <v>276.15000000000003</v>
      </c>
      <c r="G30" t="s">
        <v>25</v>
      </c>
      <c r="H30" s="10">
        <f>datat[[#This Row],[Amount]]-datat[[#This Row],[Cost]]</f>
        <v>8536.85</v>
      </c>
    </row>
    <row r="31" spans="1:17" x14ac:dyDescent="0.25">
      <c r="A31" t="s">
        <v>30</v>
      </c>
      <c r="B31" t="s">
        <v>33</v>
      </c>
      <c r="C31" s="10">
        <v>8463</v>
      </c>
      <c r="D31" s="8">
        <v>492</v>
      </c>
      <c r="E31">
        <f>VLOOKUP(datat[[#This Row],[Product]],$P$8:$Q$29,2,FALSE)</f>
        <v>10.62</v>
      </c>
      <c r="F31">
        <f>datat[[#This Row],[Units]]*datat[[#This Row],[Cost Per Unit]]</f>
        <v>5225.04</v>
      </c>
      <c r="G31" t="s">
        <v>11</v>
      </c>
      <c r="H31" s="10">
        <f>datat[[#This Row],[Amount]]-datat[[#This Row],[Cost]]</f>
        <v>3237.96</v>
      </c>
    </row>
    <row r="32" spans="1:17" x14ac:dyDescent="0.25">
      <c r="A32" t="s">
        <v>14</v>
      </c>
      <c r="B32" t="s">
        <v>22</v>
      </c>
      <c r="C32" s="10">
        <v>8435</v>
      </c>
      <c r="D32" s="8">
        <v>42</v>
      </c>
      <c r="E32">
        <f>VLOOKUP(datat[[#This Row],[Product]],$P$8:$Q$29,2,FALSE)</f>
        <v>9.77</v>
      </c>
      <c r="F32">
        <f>datat[[#This Row],[Units]]*datat[[#This Row],[Cost Per Unit]]</f>
        <v>410.34</v>
      </c>
      <c r="G32" t="s">
        <v>23</v>
      </c>
      <c r="H32" s="10">
        <f>datat[[#This Row],[Amount]]-datat[[#This Row],[Cost]]</f>
        <v>8024.66</v>
      </c>
    </row>
    <row r="33" spans="1:8" x14ac:dyDescent="0.25">
      <c r="A33" t="s">
        <v>14</v>
      </c>
      <c r="B33" t="s">
        <v>32</v>
      </c>
      <c r="C33" s="10">
        <v>8211</v>
      </c>
      <c r="D33" s="8">
        <v>75</v>
      </c>
      <c r="E33">
        <f>VLOOKUP(datat[[#This Row],[Product]],$P$8:$Q$29,2,FALSE)</f>
        <v>7.16</v>
      </c>
      <c r="F33">
        <f>datat[[#This Row],[Units]]*datat[[#This Row],[Cost Per Unit]]</f>
        <v>537</v>
      </c>
      <c r="G33" t="s">
        <v>26</v>
      </c>
      <c r="H33" s="10">
        <f>datat[[#This Row],[Amount]]-datat[[#This Row],[Cost]]</f>
        <v>7674</v>
      </c>
    </row>
    <row r="34" spans="1:8" x14ac:dyDescent="0.25">
      <c r="A34" t="s">
        <v>30</v>
      </c>
      <c r="B34" t="s">
        <v>34</v>
      </c>
      <c r="C34" s="10">
        <v>8155</v>
      </c>
      <c r="D34" s="8">
        <v>90</v>
      </c>
      <c r="E34">
        <f>VLOOKUP(datat[[#This Row],[Product]],$P$8:$Q$29,2,FALSE)</f>
        <v>6.49</v>
      </c>
      <c r="F34">
        <f>datat[[#This Row],[Units]]*datat[[#This Row],[Cost Per Unit]]</f>
        <v>584.1</v>
      </c>
      <c r="G34" t="s">
        <v>11</v>
      </c>
      <c r="H34" s="10">
        <f>datat[[#This Row],[Amount]]-datat[[#This Row],[Cost]]</f>
        <v>7570.9</v>
      </c>
    </row>
    <row r="35" spans="1:8" x14ac:dyDescent="0.25">
      <c r="A35" t="s">
        <v>30</v>
      </c>
      <c r="B35" t="s">
        <v>42</v>
      </c>
      <c r="C35" s="10">
        <v>8008</v>
      </c>
      <c r="D35" s="8">
        <v>456</v>
      </c>
      <c r="E35">
        <f>VLOOKUP(datat[[#This Row],[Product]],$P$8:$Q$29,2,FALSE)</f>
        <v>5.6</v>
      </c>
      <c r="F35">
        <f>datat[[#This Row],[Units]]*datat[[#This Row],[Cost Per Unit]]</f>
        <v>2553.6</v>
      </c>
      <c r="G35" t="s">
        <v>16</v>
      </c>
      <c r="H35" s="10">
        <f>datat[[#This Row],[Amount]]-datat[[#This Row],[Cost]]</f>
        <v>5454.4</v>
      </c>
    </row>
    <row r="36" spans="1:8" x14ac:dyDescent="0.25">
      <c r="A36" t="s">
        <v>30</v>
      </c>
      <c r="B36" t="s">
        <v>19</v>
      </c>
      <c r="C36" s="10">
        <v>7847</v>
      </c>
      <c r="D36" s="8">
        <v>174</v>
      </c>
      <c r="E36">
        <f>VLOOKUP(datat[[#This Row],[Product]],$P$8:$Q$29,2,FALSE)</f>
        <v>12.37</v>
      </c>
      <c r="F36">
        <f>datat[[#This Row],[Units]]*datat[[#This Row],[Cost Per Unit]]</f>
        <v>2152.3799999999997</v>
      </c>
      <c r="G36" t="s">
        <v>13</v>
      </c>
      <c r="H36" s="10">
        <f>datat[[#This Row],[Amount]]-datat[[#This Row],[Cost]]</f>
        <v>5694.6200000000008</v>
      </c>
    </row>
    <row r="37" spans="1:8" x14ac:dyDescent="0.25">
      <c r="A37" t="s">
        <v>9</v>
      </c>
      <c r="B37" t="s">
        <v>37</v>
      </c>
      <c r="C37" s="10">
        <v>7833</v>
      </c>
      <c r="D37" s="8">
        <v>243</v>
      </c>
      <c r="E37">
        <f>VLOOKUP(datat[[#This Row],[Product]],$P$8:$Q$29,2,FALSE)</f>
        <v>11.73</v>
      </c>
      <c r="F37">
        <f>datat[[#This Row],[Units]]*datat[[#This Row],[Cost Per Unit]]</f>
        <v>2850.3900000000003</v>
      </c>
      <c r="G37" t="s">
        <v>11</v>
      </c>
      <c r="H37" s="10">
        <f>datat[[#This Row],[Amount]]-datat[[#This Row],[Cost]]</f>
        <v>4982.6099999999997</v>
      </c>
    </row>
    <row r="38" spans="1:8" x14ac:dyDescent="0.25">
      <c r="A38" t="s">
        <v>17</v>
      </c>
      <c r="B38" t="s">
        <v>39</v>
      </c>
      <c r="C38" s="10">
        <v>7812</v>
      </c>
      <c r="D38" s="8">
        <v>81</v>
      </c>
      <c r="E38">
        <f>VLOOKUP(datat[[#This Row],[Product]],$P$8:$Q$29,2,FALSE)</f>
        <v>16.73</v>
      </c>
      <c r="F38">
        <f>datat[[#This Row],[Units]]*datat[[#This Row],[Cost Per Unit]]</f>
        <v>1355.13</v>
      </c>
      <c r="G38" t="s">
        <v>26</v>
      </c>
      <c r="H38" s="10">
        <f>datat[[#This Row],[Amount]]-datat[[#This Row],[Cost]]</f>
        <v>6456.87</v>
      </c>
    </row>
    <row r="39" spans="1:8" x14ac:dyDescent="0.25">
      <c r="A39" t="s">
        <v>30</v>
      </c>
      <c r="B39" t="s">
        <v>10</v>
      </c>
      <c r="C39" s="10">
        <v>7777</v>
      </c>
      <c r="D39" s="8">
        <v>504</v>
      </c>
      <c r="E39">
        <f>VLOOKUP(datat[[#This Row],[Product]],$P$8:$Q$29,2,FALSE)</f>
        <v>8.65</v>
      </c>
      <c r="F39">
        <f>datat[[#This Row],[Units]]*datat[[#This Row],[Cost Per Unit]]</f>
        <v>4359.6000000000004</v>
      </c>
      <c r="G39" t="s">
        <v>27</v>
      </c>
      <c r="H39" s="10">
        <f>datat[[#This Row],[Amount]]-datat[[#This Row],[Cost]]</f>
        <v>3417.3999999999996</v>
      </c>
    </row>
    <row r="40" spans="1:8" x14ac:dyDescent="0.25">
      <c r="A40" t="s">
        <v>30</v>
      </c>
      <c r="B40" t="s">
        <v>28</v>
      </c>
      <c r="C40" s="10">
        <v>7777</v>
      </c>
      <c r="D40" s="8">
        <v>39</v>
      </c>
      <c r="E40">
        <f>VLOOKUP(datat[[#This Row],[Product]],$P$8:$Q$29,2,FALSE)</f>
        <v>3.11</v>
      </c>
      <c r="F40">
        <f>datat[[#This Row],[Units]]*datat[[#This Row],[Cost Per Unit]]</f>
        <v>121.28999999999999</v>
      </c>
      <c r="G40" t="s">
        <v>23</v>
      </c>
      <c r="H40" s="10">
        <f>datat[[#This Row],[Amount]]-datat[[#This Row],[Cost]]</f>
        <v>7655.71</v>
      </c>
    </row>
    <row r="41" spans="1:8" x14ac:dyDescent="0.25">
      <c r="A41" t="s">
        <v>6</v>
      </c>
      <c r="B41" t="s">
        <v>21</v>
      </c>
      <c r="C41" s="10">
        <v>7693</v>
      </c>
      <c r="D41" s="8">
        <v>87</v>
      </c>
      <c r="E41">
        <f>VLOOKUP(datat[[#This Row],[Product]],$P$8:$Q$29,2,FALSE)</f>
        <v>5.79</v>
      </c>
      <c r="F41">
        <f>datat[[#This Row],[Units]]*datat[[#This Row],[Cost Per Unit]]</f>
        <v>503.73</v>
      </c>
      <c r="G41" t="s">
        <v>16</v>
      </c>
      <c r="H41" s="10">
        <f>datat[[#This Row],[Amount]]-datat[[#This Row],[Cost]]</f>
        <v>7189.27</v>
      </c>
    </row>
    <row r="42" spans="1:8" x14ac:dyDescent="0.25">
      <c r="A42" t="s">
        <v>6</v>
      </c>
      <c r="B42" t="s">
        <v>36</v>
      </c>
      <c r="C42" s="10">
        <v>7693</v>
      </c>
      <c r="D42" s="8">
        <v>21</v>
      </c>
      <c r="E42">
        <f>VLOOKUP(datat[[#This Row],[Product]],$P$8:$Q$29,2,FALSE)</f>
        <v>7.64</v>
      </c>
      <c r="F42">
        <f>datat[[#This Row],[Units]]*datat[[#This Row],[Cost Per Unit]]</f>
        <v>160.44</v>
      </c>
      <c r="G42" t="s">
        <v>5</v>
      </c>
      <c r="H42" s="10">
        <f>datat[[#This Row],[Amount]]-datat[[#This Row],[Cost]]</f>
        <v>7532.56</v>
      </c>
    </row>
    <row r="43" spans="1:8" x14ac:dyDescent="0.25">
      <c r="A43" t="s">
        <v>17</v>
      </c>
      <c r="B43" t="s">
        <v>41</v>
      </c>
      <c r="C43" s="10">
        <v>7651</v>
      </c>
      <c r="D43" s="8">
        <v>213</v>
      </c>
      <c r="E43">
        <f>VLOOKUP(datat[[#This Row],[Product]],$P$8:$Q$29,2,FALSE)</f>
        <v>9</v>
      </c>
      <c r="F43">
        <f>datat[[#This Row],[Units]]*datat[[#This Row],[Cost Per Unit]]</f>
        <v>1917</v>
      </c>
      <c r="G43" t="s">
        <v>26</v>
      </c>
      <c r="H43" s="10">
        <f>datat[[#This Row],[Amount]]-datat[[#This Row],[Cost]]</f>
        <v>5734</v>
      </c>
    </row>
    <row r="44" spans="1:8" x14ac:dyDescent="0.25">
      <c r="A44" t="s">
        <v>30</v>
      </c>
      <c r="B44" t="s">
        <v>36</v>
      </c>
      <c r="C44" s="10">
        <v>7511</v>
      </c>
      <c r="D44" s="8">
        <v>120</v>
      </c>
      <c r="E44">
        <f>VLOOKUP(datat[[#This Row],[Product]],$P$8:$Q$29,2,FALSE)</f>
        <v>7.64</v>
      </c>
      <c r="F44">
        <f>datat[[#This Row],[Units]]*datat[[#This Row],[Cost Per Unit]]</f>
        <v>916.8</v>
      </c>
      <c r="G44" t="s">
        <v>26</v>
      </c>
      <c r="H44" s="10">
        <f>datat[[#This Row],[Amount]]-datat[[#This Row],[Cost]]</f>
        <v>6594.2</v>
      </c>
    </row>
    <row r="45" spans="1:8" x14ac:dyDescent="0.25">
      <c r="A45" t="s">
        <v>20</v>
      </c>
      <c r="B45" t="s">
        <v>18</v>
      </c>
      <c r="C45" s="10">
        <v>7483</v>
      </c>
      <c r="D45" s="8">
        <v>45</v>
      </c>
      <c r="E45">
        <f>VLOOKUP(datat[[#This Row],[Product]],$P$8:$Q$29,2,FALSE)</f>
        <v>13.15</v>
      </c>
      <c r="F45">
        <f>datat[[#This Row],[Units]]*datat[[#This Row],[Cost Per Unit]]</f>
        <v>591.75</v>
      </c>
      <c r="G45" t="s">
        <v>25</v>
      </c>
      <c r="H45" s="10">
        <f>datat[[#This Row],[Amount]]-datat[[#This Row],[Cost]]</f>
        <v>6891.25</v>
      </c>
    </row>
    <row r="46" spans="1:8" x14ac:dyDescent="0.25">
      <c r="A46" t="s">
        <v>9</v>
      </c>
      <c r="B46" t="s">
        <v>40</v>
      </c>
      <c r="C46" s="10">
        <v>7455</v>
      </c>
      <c r="D46" s="8">
        <v>216</v>
      </c>
      <c r="E46">
        <f>VLOOKUP(datat[[#This Row],[Product]],$P$8:$Q$29,2,FALSE)</f>
        <v>10.38</v>
      </c>
      <c r="F46">
        <f>datat[[#This Row],[Units]]*datat[[#This Row],[Cost Per Unit]]</f>
        <v>2242.0800000000004</v>
      </c>
      <c r="G46" t="s">
        <v>13</v>
      </c>
      <c r="H46" s="10">
        <f>datat[[#This Row],[Amount]]-datat[[#This Row],[Cost]]</f>
        <v>5212.92</v>
      </c>
    </row>
    <row r="47" spans="1:8" x14ac:dyDescent="0.25">
      <c r="A47" t="s">
        <v>20</v>
      </c>
      <c r="B47" t="s">
        <v>41</v>
      </c>
      <c r="C47" s="10">
        <v>7322</v>
      </c>
      <c r="D47" s="8">
        <v>36</v>
      </c>
      <c r="E47">
        <f>VLOOKUP(datat[[#This Row],[Product]],$P$8:$Q$29,2,FALSE)</f>
        <v>9</v>
      </c>
      <c r="F47">
        <f>datat[[#This Row],[Units]]*datat[[#This Row],[Cost Per Unit]]</f>
        <v>324</v>
      </c>
      <c r="G47" t="s">
        <v>16</v>
      </c>
      <c r="H47" s="10">
        <f>datat[[#This Row],[Amount]]-datat[[#This Row],[Cost]]</f>
        <v>6998</v>
      </c>
    </row>
    <row r="48" spans="1:8" x14ac:dyDescent="0.25">
      <c r="A48" t="s">
        <v>6</v>
      </c>
      <c r="B48" t="s">
        <v>40</v>
      </c>
      <c r="C48" s="10">
        <v>7308</v>
      </c>
      <c r="D48" s="8">
        <v>327</v>
      </c>
      <c r="E48">
        <f>VLOOKUP(datat[[#This Row],[Product]],$P$8:$Q$29,2,FALSE)</f>
        <v>10.38</v>
      </c>
      <c r="F48">
        <f>datat[[#This Row],[Units]]*datat[[#This Row],[Cost Per Unit]]</f>
        <v>3394.26</v>
      </c>
      <c r="G48" t="s">
        <v>27</v>
      </c>
      <c r="H48" s="10">
        <f>datat[[#This Row],[Amount]]-datat[[#This Row],[Cost]]</f>
        <v>3913.74</v>
      </c>
    </row>
    <row r="49" spans="1:8" x14ac:dyDescent="0.25">
      <c r="A49" t="s">
        <v>30</v>
      </c>
      <c r="B49" t="s">
        <v>37</v>
      </c>
      <c r="C49" s="10">
        <v>7280</v>
      </c>
      <c r="D49" s="8">
        <v>201</v>
      </c>
      <c r="E49">
        <f>VLOOKUP(datat[[#This Row],[Product]],$P$8:$Q$29,2,FALSE)</f>
        <v>11.73</v>
      </c>
      <c r="F49">
        <f>datat[[#This Row],[Units]]*datat[[#This Row],[Cost Per Unit]]</f>
        <v>2357.73</v>
      </c>
      <c r="G49" t="s">
        <v>25</v>
      </c>
      <c r="H49" s="10">
        <f>datat[[#This Row],[Amount]]-datat[[#This Row],[Cost]]</f>
        <v>4922.2700000000004</v>
      </c>
    </row>
    <row r="50" spans="1:8" x14ac:dyDescent="0.25">
      <c r="A50" t="s">
        <v>6</v>
      </c>
      <c r="B50" t="s">
        <v>33</v>
      </c>
      <c r="C50" s="10">
        <v>7273</v>
      </c>
      <c r="D50" s="8">
        <v>96</v>
      </c>
      <c r="E50">
        <f>VLOOKUP(datat[[#This Row],[Product]],$P$8:$Q$29,2,FALSE)</f>
        <v>10.62</v>
      </c>
      <c r="F50">
        <f>datat[[#This Row],[Units]]*datat[[#This Row],[Cost Per Unit]]</f>
        <v>1019.52</v>
      </c>
      <c r="G50" t="s">
        <v>11</v>
      </c>
      <c r="H50" s="10">
        <f>datat[[#This Row],[Amount]]-datat[[#This Row],[Cost]]</f>
        <v>6253.48</v>
      </c>
    </row>
    <row r="51" spans="1:8" x14ac:dyDescent="0.25">
      <c r="A51" t="s">
        <v>30</v>
      </c>
      <c r="B51" t="s">
        <v>24</v>
      </c>
      <c r="C51" s="10">
        <v>7259</v>
      </c>
      <c r="D51" s="8">
        <v>276</v>
      </c>
      <c r="E51">
        <f>VLOOKUP(datat[[#This Row],[Product]],$P$8:$Q$29,2,FALSE)</f>
        <v>11.7</v>
      </c>
      <c r="F51">
        <f>datat[[#This Row],[Units]]*datat[[#This Row],[Cost Per Unit]]</f>
        <v>3229.2</v>
      </c>
      <c r="G51" t="s">
        <v>27</v>
      </c>
      <c r="H51" s="10">
        <f>datat[[#This Row],[Amount]]-datat[[#This Row],[Cost]]</f>
        <v>4029.8</v>
      </c>
    </row>
    <row r="52" spans="1:8" x14ac:dyDescent="0.25">
      <c r="A52" t="s">
        <v>20</v>
      </c>
      <c r="B52" t="s">
        <v>31</v>
      </c>
      <c r="C52" s="10">
        <v>7189</v>
      </c>
      <c r="D52" s="8">
        <v>54</v>
      </c>
      <c r="E52">
        <f>VLOOKUP(datat[[#This Row],[Product]],$P$8:$Q$29,2,FALSE)</f>
        <v>9.33</v>
      </c>
      <c r="F52">
        <f>datat[[#This Row],[Units]]*datat[[#This Row],[Cost Per Unit]]</f>
        <v>503.82</v>
      </c>
      <c r="G52" t="s">
        <v>25</v>
      </c>
      <c r="H52" s="10">
        <f>datat[[#This Row],[Amount]]-datat[[#This Row],[Cost]]</f>
        <v>6685.18</v>
      </c>
    </row>
    <row r="53" spans="1:8" x14ac:dyDescent="0.25">
      <c r="A53" t="s">
        <v>17</v>
      </c>
      <c r="B53" t="s">
        <v>7</v>
      </c>
      <c r="C53" s="10">
        <v>7021</v>
      </c>
      <c r="D53" s="8">
        <v>183</v>
      </c>
      <c r="E53">
        <f>VLOOKUP(datat[[#This Row],[Product]],$P$8:$Q$29,2,FALSE)</f>
        <v>14.49</v>
      </c>
      <c r="F53">
        <f>datat[[#This Row],[Units]]*datat[[#This Row],[Cost Per Unit]]</f>
        <v>2651.67</v>
      </c>
      <c r="G53" t="s">
        <v>8</v>
      </c>
      <c r="H53" s="10">
        <f>datat[[#This Row],[Amount]]-datat[[#This Row],[Cost]]</f>
        <v>4369.33</v>
      </c>
    </row>
    <row r="54" spans="1:8" x14ac:dyDescent="0.25">
      <c r="A54" t="s">
        <v>30</v>
      </c>
      <c r="B54" t="s">
        <v>39</v>
      </c>
      <c r="C54" s="10">
        <v>6986</v>
      </c>
      <c r="D54" s="8">
        <v>21</v>
      </c>
      <c r="E54">
        <f>VLOOKUP(datat[[#This Row],[Product]],$P$8:$Q$29,2,FALSE)</f>
        <v>16.73</v>
      </c>
      <c r="F54">
        <f>datat[[#This Row],[Units]]*datat[[#This Row],[Cost Per Unit]]</f>
        <v>351.33</v>
      </c>
      <c r="G54" t="s">
        <v>25</v>
      </c>
      <c r="H54" s="10">
        <f>datat[[#This Row],[Amount]]-datat[[#This Row],[Cost]]</f>
        <v>6634.67</v>
      </c>
    </row>
    <row r="55" spans="1:8" x14ac:dyDescent="0.25">
      <c r="A55" t="s">
        <v>17</v>
      </c>
      <c r="B55" t="s">
        <v>22</v>
      </c>
      <c r="C55" s="10">
        <v>6909</v>
      </c>
      <c r="D55" s="8">
        <v>81</v>
      </c>
      <c r="E55">
        <f>VLOOKUP(datat[[#This Row],[Product]],$P$8:$Q$29,2,FALSE)</f>
        <v>9.77</v>
      </c>
      <c r="F55">
        <f>datat[[#This Row],[Units]]*datat[[#This Row],[Cost Per Unit]]</f>
        <v>791.37</v>
      </c>
      <c r="G55" t="s">
        <v>25</v>
      </c>
      <c r="H55" s="10">
        <f>datat[[#This Row],[Amount]]-datat[[#This Row],[Cost]]</f>
        <v>6117.63</v>
      </c>
    </row>
    <row r="56" spans="1:8" x14ac:dyDescent="0.25">
      <c r="A56" t="s">
        <v>20</v>
      </c>
      <c r="B56" t="s">
        <v>12</v>
      </c>
      <c r="C56" s="10">
        <v>6860</v>
      </c>
      <c r="D56" s="8">
        <v>126</v>
      </c>
      <c r="E56">
        <f>VLOOKUP(datat[[#This Row],[Product]],$P$8:$Q$29,2,FALSE)</f>
        <v>11.88</v>
      </c>
      <c r="F56">
        <f>datat[[#This Row],[Units]]*datat[[#This Row],[Cost Per Unit]]</f>
        <v>1496.88</v>
      </c>
      <c r="G56" t="s">
        <v>35</v>
      </c>
      <c r="H56" s="10">
        <f>datat[[#This Row],[Amount]]-datat[[#This Row],[Cost]]</f>
        <v>5363.12</v>
      </c>
    </row>
    <row r="57" spans="1:8" x14ac:dyDescent="0.25">
      <c r="A57" t="s">
        <v>9</v>
      </c>
      <c r="B57" t="s">
        <v>22</v>
      </c>
      <c r="C57" s="10">
        <v>6853</v>
      </c>
      <c r="D57" s="8">
        <v>372</v>
      </c>
      <c r="E57">
        <f>VLOOKUP(datat[[#This Row],[Product]],$P$8:$Q$29,2,FALSE)</f>
        <v>9.77</v>
      </c>
      <c r="F57">
        <f>datat[[#This Row],[Units]]*datat[[#This Row],[Cost Per Unit]]</f>
        <v>3634.44</v>
      </c>
      <c r="G57" t="s">
        <v>5</v>
      </c>
      <c r="H57" s="10">
        <f>datat[[#This Row],[Amount]]-datat[[#This Row],[Cost]]</f>
        <v>3218.56</v>
      </c>
    </row>
    <row r="58" spans="1:8" x14ac:dyDescent="0.25">
      <c r="A58" t="s">
        <v>30</v>
      </c>
      <c r="B58" t="s">
        <v>41</v>
      </c>
      <c r="C58" s="10">
        <v>6832</v>
      </c>
      <c r="D58" s="8">
        <v>27</v>
      </c>
      <c r="E58">
        <f>VLOOKUP(datat[[#This Row],[Product]],$P$8:$Q$29,2,FALSE)</f>
        <v>9</v>
      </c>
      <c r="F58">
        <f>datat[[#This Row],[Units]]*datat[[#This Row],[Cost Per Unit]]</f>
        <v>243</v>
      </c>
      <c r="G58" t="s">
        <v>11</v>
      </c>
      <c r="H58" s="10">
        <f>datat[[#This Row],[Amount]]-datat[[#This Row],[Cost]]</f>
        <v>6589</v>
      </c>
    </row>
    <row r="59" spans="1:8" x14ac:dyDescent="0.25">
      <c r="A59" t="s">
        <v>6</v>
      </c>
      <c r="B59" t="s">
        <v>42</v>
      </c>
      <c r="C59" s="10">
        <v>6818</v>
      </c>
      <c r="D59" s="8">
        <v>6</v>
      </c>
      <c r="E59">
        <f>VLOOKUP(datat[[#This Row],[Product]],$P$8:$Q$29,2,FALSE)</f>
        <v>5.6</v>
      </c>
      <c r="F59">
        <f>datat[[#This Row],[Units]]*datat[[#This Row],[Cost Per Unit]]</f>
        <v>33.599999999999994</v>
      </c>
      <c r="G59" t="s">
        <v>16</v>
      </c>
      <c r="H59" s="10">
        <f>datat[[#This Row],[Amount]]-datat[[#This Row],[Cost]]</f>
        <v>6784.4</v>
      </c>
    </row>
    <row r="60" spans="1:8" x14ac:dyDescent="0.25">
      <c r="A60" t="s">
        <v>9</v>
      </c>
      <c r="B60" t="s">
        <v>7</v>
      </c>
      <c r="C60" s="10">
        <v>6755</v>
      </c>
      <c r="D60" s="8">
        <v>252</v>
      </c>
      <c r="E60">
        <f>VLOOKUP(datat[[#This Row],[Product]],$P$8:$Q$29,2,FALSE)</f>
        <v>14.49</v>
      </c>
      <c r="F60">
        <f>datat[[#This Row],[Units]]*datat[[#This Row],[Cost Per Unit]]</f>
        <v>3651.48</v>
      </c>
      <c r="G60" t="s">
        <v>23</v>
      </c>
      <c r="H60" s="10">
        <f>datat[[#This Row],[Amount]]-datat[[#This Row],[Cost]]</f>
        <v>3103.52</v>
      </c>
    </row>
    <row r="61" spans="1:8" x14ac:dyDescent="0.25">
      <c r="A61" t="s">
        <v>30</v>
      </c>
      <c r="B61" t="s">
        <v>42</v>
      </c>
      <c r="C61" s="10">
        <v>6748</v>
      </c>
      <c r="D61" s="8">
        <v>48</v>
      </c>
      <c r="E61">
        <f>VLOOKUP(datat[[#This Row],[Product]],$P$8:$Q$29,2,FALSE)</f>
        <v>5.6</v>
      </c>
      <c r="F61">
        <f>datat[[#This Row],[Units]]*datat[[#This Row],[Cost Per Unit]]</f>
        <v>268.79999999999995</v>
      </c>
      <c r="G61" t="s">
        <v>5</v>
      </c>
      <c r="H61" s="10">
        <f>datat[[#This Row],[Amount]]-datat[[#This Row],[Cost]]</f>
        <v>6479.2</v>
      </c>
    </row>
    <row r="62" spans="1:8" x14ac:dyDescent="0.25">
      <c r="A62" t="s">
        <v>30</v>
      </c>
      <c r="B62" t="s">
        <v>10</v>
      </c>
      <c r="C62" s="10">
        <v>6734</v>
      </c>
      <c r="D62" s="8">
        <v>123</v>
      </c>
      <c r="E62">
        <f>VLOOKUP(datat[[#This Row],[Product]],$P$8:$Q$29,2,FALSE)</f>
        <v>8.65</v>
      </c>
      <c r="F62">
        <f>datat[[#This Row],[Units]]*datat[[#This Row],[Cost Per Unit]]</f>
        <v>1063.95</v>
      </c>
      <c r="G62" t="s">
        <v>16</v>
      </c>
      <c r="H62" s="10">
        <f>datat[[#This Row],[Amount]]-datat[[#This Row],[Cost]]</f>
        <v>5670.05</v>
      </c>
    </row>
    <row r="63" spans="1:8" x14ac:dyDescent="0.25">
      <c r="A63" t="s">
        <v>9</v>
      </c>
      <c r="B63" t="s">
        <v>10</v>
      </c>
      <c r="C63" s="10">
        <v>6706</v>
      </c>
      <c r="D63" s="8">
        <v>459</v>
      </c>
      <c r="E63">
        <f>VLOOKUP(datat[[#This Row],[Product]],$P$8:$Q$29,2,FALSE)</f>
        <v>8.65</v>
      </c>
      <c r="F63">
        <f>datat[[#This Row],[Units]]*datat[[#This Row],[Cost Per Unit]]</f>
        <v>3970.3500000000004</v>
      </c>
      <c r="G63" t="s">
        <v>8</v>
      </c>
      <c r="H63" s="10">
        <f>datat[[#This Row],[Amount]]-datat[[#This Row],[Cost]]</f>
        <v>2735.6499999999996</v>
      </c>
    </row>
    <row r="64" spans="1:8" x14ac:dyDescent="0.25">
      <c r="A64" t="s">
        <v>14</v>
      </c>
      <c r="B64" t="s">
        <v>10</v>
      </c>
      <c r="C64" s="10">
        <v>6657</v>
      </c>
      <c r="D64" s="8">
        <v>303</v>
      </c>
      <c r="E64">
        <f>VLOOKUP(datat[[#This Row],[Product]],$P$8:$Q$29,2,FALSE)</f>
        <v>8.65</v>
      </c>
      <c r="F64">
        <f>datat[[#This Row],[Units]]*datat[[#This Row],[Cost Per Unit]]</f>
        <v>2620.9500000000003</v>
      </c>
      <c r="G64" t="s">
        <v>35</v>
      </c>
      <c r="H64" s="10">
        <f>datat[[#This Row],[Amount]]-datat[[#This Row],[Cost]]</f>
        <v>4036.0499999999997</v>
      </c>
    </row>
    <row r="65" spans="1:8" x14ac:dyDescent="0.25">
      <c r="A65" t="s">
        <v>9</v>
      </c>
      <c r="B65" t="s">
        <v>37</v>
      </c>
      <c r="C65" s="10">
        <v>6657</v>
      </c>
      <c r="D65" s="8">
        <v>276</v>
      </c>
      <c r="E65">
        <f>VLOOKUP(datat[[#This Row],[Product]],$P$8:$Q$29,2,FALSE)</f>
        <v>11.73</v>
      </c>
      <c r="F65">
        <f>datat[[#This Row],[Units]]*datat[[#This Row],[Cost Per Unit]]</f>
        <v>3237.48</v>
      </c>
      <c r="G65" t="s">
        <v>27</v>
      </c>
      <c r="H65" s="10">
        <f>datat[[#This Row],[Amount]]-datat[[#This Row],[Cost]]</f>
        <v>3419.52</v>
      </c>
    </row>
    <row r="66" spans="1:8" x14ac:dyDescent="0.25">
      <c r="A66" t="s">
        <v>6</v>
      </c>
      <c r="B66" t="s">
        <v>24</v>
      </c>
      <c r="C66" s="10">
        <v>6608</v>
      </c>
      <c r="D66" s="8">
        <v>225</v>
      </c>
      <c r="E66">
        <f>VLOOKUP(datat[[#This Row],[Product]],$P$8:$Q$29,2,FALSE)</f>
        <v>11.7</v>
      </c>
      <c r="F66">
        <f>datat[[#This Row],[Units]]*datat[[#This Row],[Cost Per Unit]]</f>
        <v>2632.5</v>
      </c>
      <c r="G66" t="s">
        <v>23</v>
      </c>
      <c r="H66" s="10">
        <f>datat[[#This Row],[Amount]]-datat[[#This Row],[Cost]]</f>
        <v>3975.5</v>
      </c>
    </row>
    <row r="67" spans="1:8" x14ac:dyDescent="0.25">
      <c r="A67" t="s">
        <v>20</v>
      </c>
      <c r="B67" t="s">
        <v>40</v>
      </c>
      <c r="C67" s="10">
        <v>6580</v>
      </c>
      <c r="D67" s="8">
        <v>183</v>
      </c>
      <c r="E67">
        <f>VLOOKUP(datat[[#This Row],[Product]],$P$8:$Q$29,2,FALSE)</f>
        <v>10.38</v>
      </c>
      <c r="F67">
        <f>datat[[#This Row],[Units]]*datat[[#This Row],[Cost Per Unit]]</f>
        <v>1899.5400000000002</v>
      </c>
      <c r="G67" t="s">
        <v>26</v>
      </c>
      <c r="H67" s="10">
        <f>datat[[#This Row],[Amount]]-datat[[#This Row],[Cost]]</f>
        <v>4680.46</v>
      </c>
    </row>
    <row r="68" spans="1:8" x14ac:dyDescent="0.25">
      <c r="A68" t="s">
        <v>6</v>
      </c>
      <c r="B68" t="s">
        <v>7</v>
      </c>
      <c r="C68" s="10">
        <v>6454</v>
      </c>
      <c r="D68" s="8">
        <v>54</v>
      </c>
      <c r="E68">
        <f>VLOOKUP(datat[[#This Row],[Product]],$P$8:$Q$29,2,FALSE)</f>
        <v>14.49</v>
      </c>
      <c r="F68">
        <f>datat[[#This Row],[Units]]*datat[[#This Row],[Cost Per Unit]]</f>
        <v>782.46</v>
      </c>
      <c r="G68" t="s">
        <v>23</v>
      </c>
      <c r="H68" s="10">
        <f>datat[[#This Row],[Amount]]-datat[[#This Row],[Cost]]</f>
        <v>5671.54</v>
      </c>
    </row>
    <row r="69" spans="1:8" x14ac:dyDescent="0.25">
      <c r="A69" t="s">
        <v>20</v>
      </c>
      <c r="B69" t="s">
        <v>41</v>
      </c>
      <c r="C69" s="10">
        <v>6433</v>
      </c>
      <c r="D69" s="8">
        <v>78</v>
      </c>
      <c r="E69">
        <f>VLOOKUP(datat[[#This Row],[Product]],$P$8:$Q$29,2,FALSE)</f>
        <v>9</v>
      </c>
      <c r="F69">
        <f>datat[[#This Row],[Units]]*datat[[#This Row],[Cost Per Unit]]</f>
        <v>702</v>
      </c>
      <c r="G69" t="s">
        <v>8</v>
      </c>
      <c r="H69" s="10">
        <f>datat[[#This Row],[Amount]]-datat[[#This Row],[Cost]]</f>
        <v>5731</v>
      </c>
    </row>
    <row r="70" spans="1:8" x14ac:dyDescent="0.25">
      <c r="A70" t="s">
        <v>6</v>
      </c>
      <c r="B70" t="s">
        <v>38</v>
      </c>
      <c r="C70" s="10">
        <v>6398</v>
      </c>
      <c r="D70" s="8">
        <v>102</v>
      </c>
      <c r="E70">
        <f>VLOOKUP(datat[[#This Row],[Product]],$P$8:$Q$29,2,FALSE)</f>
        <v>4.97</v>
      </c>
      <c r="F70">
        <f>datat[[#This Row],[Units]]*datat[[#This Row],[Cost Per Unit]]</f>
        <v>506.94</v>
      </c>
      <c r="G70" t="s">
        <v>13</v>
      </c>
      <c r="H70" s="10">
        <f>datat[[#This Row],[Amount]]-datat[[#This Row],[Cost]]</f>
        <v>5891.06</v>
      </c>
    </row>
    <row r="71" spans="1:8" x14ac:dyDescent="0.25">
      <c r="A71" t="s">
        <v>6</v>
      </c>
      <c r="B71" t="s">
        <v>19</v>
      </c>
      <c r="C71" s="10">
        <v>6391</v>
      </c>
      <c r="D71" s="8">
        <v>48</v>
      </c>
      <c r="E71">
        <f>VLOOKUP(datat[[#This Row],[Product]],$P$8:$Q$29,2,FALSE)</f>
        <v>12.37</v>
      </c>
      <c r="F71">
        <f>datat[[#This Row],[Units]]*datat[[#This Row],[Cost Per Unit]]</f>
        <v>593.76</v>
      </c>
      <c r="G71" t="s">
        <v>23</v>
      </c>
      <c r="H71" s="10">
        <f>datat[[#This Row],[Amount]]-datat[[#This Row],[Cost]]</f>
        <v>5797.24</v>
      </c>
    </row>
    <row r="72" spans="1:8" x14ac:dyDescent="0.25">
      <c r="A72" t="s">
        <v>17</v>
      </c>
      <c r="B72" t="s">
        <v>39</v>
      </c>
      <c r="C72" s="10">
        <v>6370</v>
      </c>
      <c r="D72" s="8">
        <v>30</v>
      </c>
      <c r="E72">
        <f>VLOOKUP(datat[[#This Row],[Product]],$P$8:$Q$29,2,FALSE)</f>
        <v>16.73</v>
      </c>
      <c r="F72">
        <f>datat[[#This Row],[Units]]*datat[[#This Row],[Cost Per Unit]]</f>
        <v>501.90000000000003</v>
      </c>
      <c r="G72" t="s">
        <v>5</v>
      </c>
      <c r="H72" s="10">
        <f>datat[[#This Row],[Amount]]-datat[[#This Row],[Cost]]</f>
        <v>5868.1</v>
      </c>
    </row>
    <row r="73" spans="1:8" x14ac:dyDescent="0.25">
      <c r="A73" t="s">
        <v>14</v>
      </c>
      <c r="B73" t="s">
        <v>34</v>
      </c>
      <c r="C73" s="10">
        <v>6314</v>
      </c>
      <c r="D73" s="8">
        <v>15</v>
      </c>
      <c r="E73">
        <f>VLOOKUP(datat[[#This Row],[Product]],$P$8:$Q$29,2,FALSE)</f>
        <v>6.49</v>
      </c>
      <c r="F73">
        <f>datat[[#This Row],[Units]]*datat[[#This Row],[Cost Per Unit]]</f>
        <v>97.350000000000009</v>
      </c>
      <c r="G73" t="s">
        <v>25</v>
      </c>
      <c r="H73" s="10">
        <f>datat[[#This Row],[Amount]]-datat[[#This Row],[Cost]]</f>
        <v>6216.65</v>
      </c>
    </row>
    <row r="74" spans="1:8" x14ac:dyDescent="0.25">
      <c r="A74" t="s">
        <v>30</v>
      </c>
      <c r="B74" t="s">
        <v>18</v>
      </c>
      <c r="C74" s="10">
        <v>6300</v>
      </c>
      <c r="D74" s="8">
        <v>42</v>
      </c>
      <c r="E74">
        <f>VLOOKUP(datat[[#This Row],[Product]],$P$8:$Q$29,2,FALSE)</f>
        <v>13.15</v>
      </c>
      <c r="F74">
        <f>datat[[#This Row],[Units]]*datat[[#This Row],[Cost Per Unit]]</f>
        <v>552.30000000000007</v>
      </c>
      <c r="G74" t="s">
        <v>27</v>
      </c>
      <c r="H74" s="10">
        <f>datat[[#This Row],[Amount]]-datat[[#This Row],[Cost]]</f>
        <v>5747.7</v>
      </c>
    </row>
    <row r="75" spans="1:8" x14ac:dyDescent="0.25">
      <c r="A75" t="s">
        <v>6</v>
      </c>
      <c r="B75" t="s">
        <v>42</v>
      </c>
      <c r="C75" s="10">
        <v>6279</v>
      </c>
      <c r="D75" s="8">
        <v>45</v>
      </c>
      <c r="E75">
        <f>VLOOKUP(datat[[#This Row],[Product]],$P$8:$Q$29,2,FALSE)</f>
        <v>5.6</v>
      </c>
      <c r="F75">
        <f>datat[[#This Row],[Units]]*datat[[#This Row],[Cost Per Unit]]</f>
        <v>251.99999999999997</v>
      </c>
      <c r="G75" t="s">
        <v>8</v>
      </c>
      <c r="H75" s="10">
        <f>datat[[#This Row],[Amount]]-datat[[#This Row],[Cost]]</f>
        <v>6027</v>
      </c>
    </row>
    <row r="76" spans="1:8" x14ac:dyDescent="0.25">
      <c r="A76" t="s">
        <v>30</v>
      </c>
      <c r="B76" t="s">
        <v>22</v>
      </c>
      <c r="C76" s="10">
        <v>6279</v>
      </c>
      <c r="D76" s="8">
        <v>237</v>
      </c>
      <c r="E76">
        <f>VLOOKUP(datat[[#This Row],[Product]],$P$8:$Q$29,2,FALSE)</f>
        <v>9.77</v>
      </c>
      <c r="F76">
        <f>datat[[#This Row],[Units]]*datat[[#This Row],[Cost Per Unit]]</f>
        <v>2315.4899999999998</v>
      </c>
      <c r="G76" t="s">
        <v>25</v>
      </c>
      <c r="H76" s="10">
        <f>datat[[#This Row],[Amount]]-datat[[#This Row],[Cost]]</f>
        <v>3963.51</v>
      </c>
    </row>
    <row r="77" spans="1:8" x14ac:dyDescent="0.25">
      <c r="A77" t="s">
        <v>14</v>
      </c>
      <c r="B77" t="s">
        <v>31</v>
      </c>
      <c r="C77" s="10">
        <v>6146</v>
      </c>
      <c r="D77" s="8">
        <v>63</v>
      </c>
      <c r="E77">
        <f>VLOOKUP(datat[[#This Row],[Product]],$P$8:$Q$29,2,FALSE)</f>
        <v>9.33</v>
      </c>
      <c r="F77">
        <f>datat[[#This Row],[Units]]*datat[[#This Row],[Cost Per Unit]]</f>
        <v>587.79</v>
      </c>
      <c r="G77" t="s">
        <v>25</v>
      </c>
      <c r="H77" s="10">
        <f>datat[[#This Row],[Amount]]-datat[[#This Row],[Cost]]</f>
        <v>5558.21</v>
      </c>
    </row>
    <row r="78" spans="1:8" x14ac:dyDescent="0.25">
      <c r="A78" t="s">
        <v>6</v>
      </c>
      <c r="B78" t="s">
        <v>39</v>
      </c>
      <c r="C78" s="10">
        <v>6132</v>
      </c>
      <c r="D78" s="8">
        <v>93</v>
      </c>
      <c r="E78">
        <f>VLOOKUP(datat[[#This Row],[Product]],$P$8:$Q$29,2,FALSE)</f>
        <v>16.73</v>
      </c>
      <c r="F78">
        <f>datat[[#This Row],[Units]]*datat[[#This Row],[Cost Per Unit]]</f>
        <v>1555.89</v>
      </c>
      <c r="G78" t="s">
        <v>5</v>
      </c>
      <c r="H78" s="10">
        <f>datat[[#This Row],[Amount]]-datat[[#This Row],[Cost]]</f>
        <v>4576.1099999999997</v>
      </c>
    </row>
    <row r="79" spans="1:8" x14ac:dyDescent="0.25">
      <c r="A79" t="s">
        <v>20</v>
      </c>
      <c r="B79" t="s">
        <v>12</v>
      </c>
      <c r="C79" s="10">
        <v>6125</v>
      </c>
      <c r="D79" s="8">
        <v>102</v>
      </c>
      <c r="E79">
        <f>VLOOKUP(datat[[#This Row],[Product]],$P$8:$Q$29,2,FALSE)</f>
        <v>11.88</v>
      </c>
      <c r="F79">
        <f>datat[[#This Row],[Units]]*datat[[#This Row],[Cost Per Unit]]</f>
        <v>1211.76</v>
      </c>
      <c r="G79" t="s">
        <v>5</v>
      </c>
      <c r="H79" s="10">
        <f>datat[[#This Row],[Amount]]-datat[[#This Row],[Cost]]</f>
        <v>4913.24</v>
      </c>
    </row>
    <row r="80" spans="1:8" x14ac:dyDescent="0.25">
      <c r="A80" t="s">
        <v>14</v>
      </c>
      <c r="B80" t="s">
        <v>10</v>
      </c>
      <c r="C80" s="10">
        <v>6118</v>
      </c>
      <c r="D80" s="8">
        <v>9</v>
      </c>
      <c r="E80">
        <f>VLOOKUP(datat[[#This Row],[Product]],$P$8:$Q$29,2,FALSE)</f>
        <v>8.65</v>
      </c>
      <c r="F80">
        <f>datat[[#This Row],[Units]]*datat[[#This Row],[Cost Per Unit]]</f>
        <v>77.850000000000009</v>
      </c>
      <c r="G80" t="s">
        <v>16</v>
      </c>
      <c r="H80" s="10">
        <f>datat[[#This Row],[Amount]]-datat[[#This Row],[Cost]]</f>
        <v>6040.15</v>
      </c>
    </row>
    <row r="81" spans="1:8" x14ac:dyDescent="0.25">
      <c r="A81" t="s">
        <v>14</v>
      </c>
      <c r="B81" t="s">
        <v>7</v>
      </c>
      <c r="C81" s="10">
        <v>6118</v>
      </c>
      <c r="D81" s="8">
        <v>174</v>
      </c>
      <c r="E81">
        <f>VLOOKUP(datat[[#This Row],[Product]],$P$8:$Q$29,2,FALSE)</f>
        <v>14.49</v>
      </c>
      <c r="F81">
        <f>datat[[#This Row],[Units]]*datat[[#This Row],[Cost Per Unit]]</f>
        <v>2521.2600000000002</v>
      </c>
      <c r="G81" t="s">
        <v>13</v>
      </c>
      <c r="H81" s="10">
        <f>datat[[#This Row],[Amount]]-datat[[#This Row],[Cost]]</f>
        <v>3596.74</v>
      </c>
    </row>
    <row r="82" spans="1:8" x14ac:dyDescent="0.25">
      <c r="A82" t="s">
        <v>14</v>
      </c>
      <c r="B82" t="s">
        <v>15</v>
      </c>
      <c r="C82" s="10">
        <v>6111</v>
      </c>
      <c r="D82" s="8">
        <v>3</v>
      </c>
      <c r="E82">
        <f>VLOOKUP(datat[[#This Row],[Product]],$P$8:$Q$29,2,FALSE)</f>
        <v>6.47</v>
      </c>
      <c r="F82">
        <f>datat[[#This Row],[Units]]*datat[[#This Row],[Cost Per Unit]]</f>
        <v>19.41</v>
      </c>
      <c r="G82" t="s">
        <v>25</v>
      </c>
      <c r="H82" s="10">
        <f>datat[[#This Row],[Amount]]-datat[[#This Row],[Cost]]</f>
        <v>6091.59</v>
      </c>
    </row>
    <row r="83" spans="1:8" x14ac:dyDescent="0.25">
      <c r="A83" t="s">
        <v>17</v>
      </c>
      <c r="B83" t="s">
        <v>28</v>
      </c>
      <c r="C83" s="10">
        <v>6048</v>
      </c>
      <c r="D83" s="8">
        <v>27</v>
      </c>
      <c r="E83">
        <f>VLOOKUP(datat[[#This Row],[Product]],$P$8:$Q$29,2,FALSE)</f>
        <v>3.11</v>
      </c>
      <c r="F83">
        <f>datat[[#This Row],[Units]]*datat[[#This Row],[Cost Per Unit]]</f>
        <v>83.97</v>
      </c>
      <c r="G83" t="s">
        <v>16</v>
      </c>
      <c r="H83" s="10">
        <f>datat[[#This Row],[Amount]]-datat[[#This Row],[Cost]]</f>
        <v>5964.03</v>
      </c>
    </row>
    <row r="84" spans="1:8" x14ac:dyDescent="0.25">
      <c r="A84" t="s">
        <v>17</v>
      </c>
      <c r="B84" t="s">
        <v>40</v>
      </c>
      <c r="C84" s="10">
        <v>6027</v>
      </c>
      <c r="D84" s="8">
        <v>144</v>
      </c>
      <c r="E84">
        <f>VLOOKUP(datat[[#This Row],[Product]],$P$8:$Q$29,2,FALSE)</f>
        <v>10.38</v>
      </c>
      <c r="F84">
        <f>datat[[#This Row],[Units]]*datat[[#This Row],[Cost Per Unit]]</f>
        <v>1494.72</v>
      </c>
      <c r="G84" t="s">
        <v>26</v>
      </c>
      <c r="H84" s="10">
        <f>datat[[#This Row],[Amount]]-datat[[#This Row],[Cost]]</f>
        <v>4532.28</v>
      </c>
    </row>
    <row r="85" spans="1:8" x14ac:dyDescent="0.25">
      <c r="A85" t="s">
        <v>20</v>
      </c>
      <c r="B85" t="s">
        <v>22</v>
      </c>
      <c r="C85" s="10">
        <v>5915</v>
      </c>
      <c r="D85" s="8">
        <v>3</v>
      </c>
      <c r="E85">
        <f>VLOOKUP(datat[[#This Row],[Product]],$P$8:$Q$29,2,FALSE)</f>
        <v>9.77</v>
      </c>
      <c r="F85">
        <f>datat[[#This Row],[Units]]*datat[[#This Row],[Cost Per Unit]]</f>
        <v>29.31</v>
      </c>
      <c r="G85" t="s">
        <v>13</v>
      </c>
      <c r="H85" s="10">
        <f>datat[[#This Row],[Amount]]-datat[[#This Row],[Cost]]</f>
        <v>5885.69</v>
      </c>
    </row>
    <row r="86" spans="1:8" x14ac:dyDescent="0.25">
      <c r="A86" t="s">
        <v>17</v>
      </c>
      <c r="B86" t="s">
        <v>22</v>
      </c>
      <c r="C86" s="10">
        <v>5817</v>
      </c>
      <c r="D86" s="8">
        <v>12</v>
      </c>
      <c r="E86">
        <f>VLOOKUP(datat[[#This Row],[Product]],$P$8:$Q$29,2,FALSE)</f>
        <v>9.77</v>
      </c>
      <c r="F86">
        <f>datat[[#This Row],[Units]]*datat[[#This Row],[Cost Per Unit]]</f>
        <v>117.24</v>
      </c>
      <c r="G86" t="s">
        <v>5</v>
      </c>
      <c r="H86" s="10">
        <f>datat[[#This Row],[Amount]]-datat[[#This Row],[Cost]]</f>
        <v>5699.76</v>
      </c>
    </row>
    <row r="87" spans="1:8" x14ac:dyDescent="0.25">
      <c r="A87" t="s">
        <v>17</v>
      </c>
      <c r="B87" t="s">
        <v>37</v>
      </c>
      <c r="C87" s="10">
        <v>5775</v>
      </c>
      <c r="D87" s="8">
        <v>42</v>
      </c>
      <c r="E87">
        <f>VLOOKUP(datat[[#This Row],[Product]],$P$8:$Q$29,2,FALSE)</f>
        <v>11.73</v>
      </c>
      <c r="F87">
        <f>datat[[#This Row],[Units]]*datat[[#This Row],[Cost Per Unit]]</f>
        <v>492.66</v>
      </c>
      <c r="G87" t="s">
        <v>5</v>
      </c>
      <c r="H87" s="10">
        <f>datat[[#This Row],[Amount]]-datat[[#This Row],[Cost]]</f>
        <v>5282.34</v>
      </c>
    </row>
    <row r="88" spans="1:8" x14ac:dyDescent="0.25">
      <c r="A88" t="s">
        <v>20</v>
      </c>
      <c r="B88" t="s">
        <v>40</v>
      </c>
      <c r="C88" s="10">
        <v>5677</v>
      </c>
      <c r="D88" s="8">
        <v>258</v>
      </c>
      <c r="E88">
        <f>VLOOKUP(datat[[#This Row],[Product]],$P$8:$Q$29,2,FALSE)</f>
        <v>10.38</v>
      </c>
      <c r="F88">
        <f>datat[[#This Row],[Units]]*datat[[#This Row],[Cost Per Unit]]</f>
        <v>2678.0400000000004</v>
      </c>
      <c r="G88" t="s">
        <v>23</v>
      </c>
      <c r="H88" s="10">
        <f>datat[[#This Row],[Amount]]-datat[[#This Row],[Cost]]</f>
        <v>2998.9599999999996</v>
      </c>
    </row>
    <row r="89" spans="1:8" x14ac:dyDescent="0.25">
      <c r="A89" t="s">
        <v>20</v>
      </c>
      <c r="B89" t="s">
        <v>31</v>
      </c>
      <c r="C89" s="10">
        <v>5670</v>
      </c>
      <c r="D89" s="8">
        <v>297</v>
      </c>
      <c r="E89">
        <f>VLOOKUP(datat[[#This Row],[Product]],$P$8:$Q$29,2,FALSE)</f>
        <v>9.33</v>
      </c>
      <c r="F89">
        <f>datat[[#This Row],[Units]]*datat[[#This Row],[Cost Per Unit]]</f>
        <v>2771.01</v>
      </c>
      <c r="G89" t="s">
        <v>5</v>
      </c>
      <c r="H89" s="10">
        <f>datat[[#This Row],[Amount]]-datat[[#This Row],[Cost]]</f>
        <v>2898.99</v>
      </c>
    </row>
    <row r="90" spans="1:8" x14ac:dyDescent="0.25">
      <c r="A90" t="s">
        <v>20</v>
      </c>
      <c r="B90" t="s">
        <v>24</v>
      </c>
      <c r="C90" s="10">
        <v>5586</v>
      </c>
      <c r="D90" s="8">
        <v>525</v>
      </c>
      <c r="E90">
        <f>VLOOKUP(datat[[#This Row],[Product]],$P$8:$Q$29,2,FALSE)</f>
        <v>11.7</v>
      </c>
      <c r="F90">
        <f>datat[[#This Row],[Units]]*datat[[#This Row],[Cost Per Unit]]</f>
        <v>6142.5</v>
      </c>
      <c r="G90" t="s">
        <v>35</v>
      </c>
      <c r="H90" s="10">
        <f>datat[[#This Row],[Amount]]-datat[[#This Row],[Cost]]</f>
        <v>-556.5</v>
      </c>
    </row>
    <row r="91" spans="1:8" x14ac:dyDescent="0.25">
      <c r="A91" t="s">
        <v>14</v>
      </c>
      <c r="B91" t="s">
        <v>32</v>
      </c>
      <c r="C91" s="10">
        <v>5551</v>
      </c>
      <c r="D91" s="8">
        <v>252</v>
      </c>
      <c r="E91">
        <f>VLOOKUP(datat[[#This Row],[Product]],$P$8:$Q$29,2,FALSE)</f>
        <v>7.16</v>
      </c>
      <c r="F91">
        <f>datat[[#This Row],[Units]]*datat[[#This Row],[Cost Per Unit]]</f>
        <v>1804.32</v>
      </c>
      <c r="G91" t="s">
        <v>23</v>
      </c>
      <c r="H91" s="10">
        <f>datat[[#This Row],[Amount]]-datat[[#This Row],[Cost]]</f>
        <v>3746.6800000000003</v>
      </c>
    </row>
    <row r="92" spans="1:8" x14ac:dyDescent="0.25">
      <c r="A92" t="s">
        <v>20</v>
      </c>
      <c r="B92" t="s">
        <v>36</v>
      </c>
      <c r="C92" s="10">
        <v>5474</v>
      </c>
      <c r="D92" s="8">
        <v>168</v>
      </c>
      <c r="E92">
        <f>VLOOKUP(datat[[#This Row],[Product]],$P$8:$Q$29,2,FALSE)</f>
        <v>7.64</v>
      </c>
      <c r="F92">
        <f>datat[[#This Row],[Units]]*datat[[#This Row],[Cost Per Unit]]</f>
        <v>1283.52</v>
      </c>
      <c r="G92" t="s">
        <v>25</v>
      </c>
      <c r="H92" s="10">
        <f>datat[[#This Row],[Amount]]-datat[[#This Row],[Cost]]</f>
        <v>4190.4799999999996</v>
      </c>
    </row>
    <row r="93" spans="1:8" x14ac:dyDescent="0.25">
      <c r="A93" t="s">
        <v>14</v>
      </c>
      <c r="B93" t="s">
        <v>18</v>
      </c>
      <c r="C93" s="10">
        <v>5439</v>
      </c>
      <c r="D93" s="8">
        <v>30</v>
      </c>
      <c r="E93">
        <f>VLOOKUP(datat[[#This Row],[Product]],$P$8:$Q$29,2,FALSE)</f>
        <v>13.15</v>
      </c>
      <c r="F93">
        <f>datat[[#This Row],[Units]]*datat[[#This Row],[Cost Per Unit]]</f>
        <v>394.5</v>
      </c>
      <c r="G93" t="s">
        <v>5</v>
      </c>
      <c r="H93" s="10">
        <f>datat[[#This Row],[Amount]]-datat[[#This Row],[Cost]]</f>
        <v>5044.5</v>
      </c>
    </row>
    <row r="94" spans="1:8" x14ac:dyDescent="0.25">
      <c r="A94" t="s">
        <v>30</v>
      </c>
      <c r="B94" t="s">
        <v>36</v>
      </c>
      <c r="C94" s="10">
        <v>5355</v>
      </c>
      <c r="D94" s="8">
        <v>204</v>
      </c>
      <c r="E94">
        <f>VLOOKUP(datat[[#This Row],[Product]],$P$8:$Q$29,2,FALSE)</f>
        <v>7.64</v>
      </c>
      <c r="F94">
        <f>datat[[#This Row],[Units]]*datat[[#This Row],[Cost Per Unit]]</f>
        <v>1558.56</v>
      </c>
      <c r="G94" t="s">
        <v>35</v>
      </c>
      <c r="H94" s="10">
        <f>datat[[#This Row],[Amount]]-datat[[#This Row],[Cost]]</f>
        <v>3796.44</v>
      </c>
    </row>
    <row r="95" spans="1:8" x14ac:dyDescent="0.25">
      <c r="A95" t="s">
        <v>6</v>
      </c>
      <c r="B95" t="s">
        <v>42</v>
      </c>
      <c r="C95" s="10">
        <v>5306</v>
      </c>
      <c r="D95" s="8">
        <v>0</v>
      </c>
      <c r="E95">
        <f>VLOOKUP(datat[[#This Row],[Product]],$P$8:$Q$29,2,FALSE)</f>
        <v>5.6</v>
      </c>
      <c r="F95">
        <f>datat[[#This Row],[Units]]*datat[[#This Row],[Cost Per Unit]]</f>
        <v>0</v>
      </c>
      <c r="G95" t="s">
        <v>23</v>
      </c>
      <c r="H95" s="10">
        <f>datat[[#This Row],[Amount]]-datat[[#This Row],[Cost]]</f>
        <v>5306</v>
      </c>
    </row>
    <row r="96" spans="1:8" x14ac:dyDescent="0.25">
      <c r="A96" t="s">
        <v>17</v>
      </c>
      <c r="B96" t="s">
        <v>42</v>
      </c>
      <c r="C96" s="10">
        <v>5236</v>
      </c>
      <c r="D96" s="8">
        <v>51</v>
      </c>
      <c r="E96">
        <f>VLOOKUP(datat[[#This Row],[Product]],$P$8:$Q$29,2,FALSE)</f>
        <v>5.6</v>
      </c>
      <c r="F96">
        <f>datat[[#This Row],[Units]]*datat[[#This Row],[Cost Per Unit]]</f>
        <v>285.59999999999997</v>
      </c>
      <c r="G96" t="s">
        <v>25</v>
      </c>
      <c r="H96" s="10">
        <f>datat[[#This Row],[Amount]]-datat[[#This Row],[Cost]]</f>
        <v>4950.3999999999996</v>
      </c>
    </row>
    <row r="97" spans="1:8" x14ac:dyDescent="0.25">
      <c r="A97" t="s">
        <v>9</v>
      </c>
      <c r="B97" t="s">
        <v>40</v>
      </c>
      <c r="C97" s="10">
        <v>5194</v>
      </c>
      <c r="D97" s="8">
        <v>288</v>
      </c>
      <c r="E97">
        <f>VLOOKUP(datat[[#This Row],[Product]],$P$8:$Q$29,2,FALSE)</f>
        <v>10.38</v>
      </c>
      <c r="F97">
        <f>datat[[#This Row],[Units]]*datat[[#This Row],[Cost Per Unit]]</f>
        <v>2989.44</v>
      </c>
      <c r="G97" t="s">
        <v>23</v>
      </c>
      <c r="H97" s="10">
        <f>datat[[#This Row],[Amount]]-datat[[#This Row],[Cost]]</f>
        <v>2204.56</v>
      </c>
    </row>
    <row r="98" spans="1:8" x14ac:dyDescent="0.25">
      <c r="A98" t="s">
        <v>20</v>
      </c>
      <c r="B98" t="s">
        <v>10</v>
      </c>
      <c r="C98" s="10">
        <v>5075</v>
      </c>
      <c r="D98" s="8">
        <v>21</v>
      </c>
      <c r="E98">
        <f>VLOOKUP(datat[[#This Row],[Product]],$P$8:$Q$29,2,FALSE)</f>
        <v>8.65</v>
      </c>
      <c r="F98">
        <f>datat[[#This Row],[Units]]*datat[[#This Row],[Cost Per Unit]]</f>
        <v>181.65</v>
      </c>
      <c r="G98" t="s">
        <v>25</v>
      </c>
      <c r="H98" s="10">
        <f>datat[[#This Row],[Amount]]-datat[[#This Row],[Cost]]</f>
        <v>4893.3500000000004</v>
      </c>
    </row>
    <row r="99" spans="1:8" x14ac:dyDescent="0.25">
      <c r="A99" t="s">
        <v>30</v>
      </c>
      <c r="B99" t="s">
        <v>28</v>
      </c>
      <c r="C99" s="10">
        <v>5019</v>
      </c>
      <c r="D99" s="8">
        <v>156</v>
      </c>
      <c r="E99">
        <f>VLOOKUP(datat[[#This Row],[Product]],$P$8:$Q$29,2,FALSE)</f>
        <v>3.11</v>
      </c>
      <c r="F99">
        <f>datat[[#This Row],[Units]]*datat[[#This Row],[Cost Per Unit]]</f>
        <v>485.15999999999997</v>
      </c>
      <c r="G99" t="s">
        <v>5</v>
      </c>
      <c r="H99" s="10">
        <f>datat[[#This Row],[Amount]]-datat[[#This Row],[Cost]]</f>
        <v>4533.84</v>
      </c>
    </row>
    <row r="100" spans="1:8" x14ac:dyDescent="0.25">
      <c r="A100" t="s">
        <v>14</v>
      </c>
      <c r="B100" t="s">
        <v>34</v>
      </c>
      <c r="C100" s="10">
        <v>5019</v>
      </c>
      <c r="D100" s="8">
        <v>150</v>
      </c>
      <c r="E100">
        <f>VLOOKUP(datat[[#This Row],[Product]],$P$8:$Q$29,2,FALSE)</f>
        <v>6.49</v>
      </c>
      <c r="F100">
        <f>datat[[#This Row],[Units]]*datat[[#This Row],[Cost Per Unit]]</f>
        <v>973.5</v>
      </c>
      <c r="G100" t="s">
        <v>8</v>
      </c>
      <c r="H100" s="10">
        <f>datat[[#This Row],[Amount]]-datat[[#This Row],[Cost]]</f>
        <v>4045.5</v>
      </c>
    </row>
    <row r="101" spans="1:8" x14ac:dyDescent="0.25">
      <c r="A101" t="s">
        <v>9</v>
      </c>
      <c r="B101" t="s">
        <v>22</v>
      </c>
      <c r="C101" s="10">
        <v>5012</v>
      </c>
      <c r="D101" s="8">
        <v>210</v>
      </c>
      <c r="E101">
        <f>VLOOKUP(datat[[#This Row],[Product]],$P$8:$Q$29,2,FALSE)</f>
        <v>9.77</v>
      </c>
      <c r="F101">
        <f>datat[[#This Row],[Units]]*datat[[#This Row],[Cost Per Unit]]</f>
        <v>2051.6999999999998</v>
      </c>
      <c r="G101" t="s">
        <v>8</v>
      </c>
      <c r="H101" s="10">
        <f>datat[[#This Row],[Amount]]-datat[[#This Row],[Cost]]</f>
        <v>2960.3</v>
      </c>
    </row>
    <row r="102" spans="1:8" x14ac:dyDescent="0.25">
      <c r="A102" t="s">
        <v>6</v>
      </c>
      <c r="B102" t="s">
        <v>24</v>
      </c>
      <c r="C102" s="10">
        <v>4991</v>
      </c>
      <c r="D102" s="8">
        <v>12</v>
      </c>
      <c r="E102">
        <f>VLOOKUP(datat[[#This Row],[Product]],$P$8:$Q$29,2,FALSE)</f>
        <v>11.7</v>
      </c>
      <c r="F102">
        <f>datat[[#This Row],[Units]]*datat[[#This Row],[Cost Per Unit]]</f>
        <v>140.39999999999998</v>
      </c>
      <c r="G102" t="s">
        <v>25</v>
      </c>
      <c r="H102" s="10">
        <f>datat[[#This Row],[Amount]]-datat[[#This Row],[Cost]]</f>
        <v>4850.6000000000004</v>
      </c>
    </row>
    <row r="103" spans="1:8" x14ac:dyDescent="0.25">
      <c r="A103" t="s">
        <v>30</v>
      </c>
      <c r="B103" t="s">
        <v>42</v>
      </c>
      <c r="C103" s="10">
        <v>4991</v>
      </c>
      <c r="D103" s="8">
        <v>9</v>
      </c>
      <c r="E103">
        <f>VLOOKUP(datat[[#This Row],[Product]],$P$8:$Q$29,2,FALSE)</f>
        <v>5.6</v>
      </c>
      <c r="F103">
        <f>datat[[#This Row],[Units]]*datat[[#This Row],[Cost Per Unit]]</f>
        <v>50.4</v>
      </c>
      <c r="G103" t="s">
        <v>35</v>
      </c>
      <c r="H103" s="10">
        <f>datat[[#This Row],[Amount]]-datat[[#This Row],[Cost]]</f>
        <v>4940.6000000000004</v>
      </c>
    </row>
    <row r="104" spans="1:8" x14ac:dyDescent="0.25">
      <c r="A104" t="s">
        <v>14</v>
      </c>
      <c r="B104" t="s">
        <v>28</v>
      </c>
      <c r="C104" s="10">
        <v>4970</v>
      </c>
      <c r="D104" s="8">
        <v>156</v>
      </c>
      <c r="E104">
        <f>VLOOKUP(datat[[#This Row],[Product]],$P$8:$Q$29,2,FALSE)</f>
        <v>3.11</v>
      </c>
      <c r="F104">
        <f>datat[[#This Row],[Units]]*datat[[#This Row],[Cost Per Unit]]</f>
        <v>485.15999999999997</v>
      </c>
      <c r="G104" t="s">
        <v>16</v>
      </c>
      <c r="H104" s="10">
        <f>datat[[#This Row],[Amount]]-datat[[#This Row],[Cost]]</f>
        <v>4484.84</v>
      </c>
    </row>
    <row r="105" spans="1:8" x14ac:dyDescent="0.25">
      <c r="A105" t="s">
        <v>17</v>
      </c>
      <c r="B105" t="s">
        <v>42</v>
      </c>
      <c r="C105" s="10">
        <v>4956</v>
      </c>
      <c r="D105" s="8">
        <v>171</v>
      </c>
      <c r="E105">
        <f>VLOOKUP(datat[[#This Row],[Product]],$P$8:$Q$29,2,FALSE)</f>
        <v>5.6</v>
      </c>
      <c r="F105">
        <f>datat[[#This Row],[Units]]*datat[[#This Row],[Cost Per Unit]]</f>
        <v>957.59999999999991</v>
      </c>
      <c r="G105" t="s">
        <v>27</v>
      </c>
      <c r="H105" s="10">
        <f>datat[[#This Row],[Amount]]-datat[[#This Row],[Cost]]</f>
        <v>3998.4</v>
      </c>
    </row>
    <row r="106" spans="1:8" x14ac:dyDescent="0.25">
      <c r="A106" t="s">
        <v>6</v>
      </c>
      <c r="B106" t="s">
        <v>34</v>
      </c>
      <c r="C106" s="10">
        <v>4949</v>
      </c>
      <c r="D106" s="8">
        <v>189</v>
      </c>
      <c r="E106">
        <f>VLOOKUP(datat[[#This Row],[Product]],$P$8:$Q$29,2,FALSE)</f>
        <v>6.49</v>
      </c>
      <c r="F106">
        <f>datat[[#This Row],[Units]]*datat[[#This Row],[Cost Per Unit]]</f>
        <v>1226.6100000000001</v>
      </c>
      <c r="G106" t="s">
        <v>16</v>
      </c>
      <c r="H106" s="10">
        <f>datat[[#This Row],[Amount]]-datat[[#This Row],[Cost]]</f>
        <v>3722.39</v>
      </c>
    </row>
    <row r="107" spans="1:8" x14ac:dyDescent="0.25">
      <c r="A107" t="s">
        <v>30</v>
      </c>
      <c r="B107" t="s">
        <v>34</v>
      </c>
      <c r="C107" s="10">
        <v>4935</v>
      </c>
      <c r="D107" s="8">
        <v>126</v>
      </c>
      <c r="E107">
        <f>VLOOKUP(datat[[#This Row],[Product]],$P$8:$Q$29,2,FALSE)</f>
        <v>6.49</v>
      </c>
      <c r="F107">
        <f>datat[[#This Row],[Units]]*datat[[#This Row],[Cost Per Unit]]</f>
        <v>817.74</v>
      </c>
      <c r="G107" t="s">
        <v>13</v>
      </c>
      <c r="H107" s="10">
        <f>datat[[#This Row],[Amount]]-datat[[#This Row],[Cost]]</f>
        <v>4117.26</v>
      </c>
    </row>
    <row r="108" spans="1:8" x14ac:dyDescent="0.25">
      <c r="A108" t="s">
        <v>17</v>
      </c>
      <c r="B108" t="s">
        <v>41</v>
      </c>
      <c r="C108" s="10">
        <v>4858</v>
      </c>
      <c r="D108" s="8">
        <v>279</v>
      </c>
      <c r="E108">
        <f>VLOOKUP(datat[[#This Row],[Product]],$P$8:$Q$29,2,FALSE)</f>
        <v>9</v>
      </c>
      <c r="F108">
        <f>datat[[#This Row],[Units]]*datat[[#This Row],[Cost Per Unit]]</f>
        <v>2511</v>
      </c>
      <c r="G108" t="s">
        <v>35</v>
      </c>
      <c r="H108" s="10">
        <f>datat[[#This Row],[Amount]]-datat[[#This Row],[Cost]]</f>
        <v>2347</v>
      </c>
    </row>
    <row r="109" spans="1:8" x14ac:dyDescent="0.25">
      <c r="A109" t="s">
        <v>17</v>
      </c>
      <c r="B109" t="s">
        <v>37</v>
      </c>
      <c r="C109" s="10">
        <v>4802</v>
      </c>
      <c r="D109" s="8">
        <v>36</v>
      </c>
      <c r="E109">
        <f>VLOOKUP(datat[[#This Row],[Product]],$P$8:$Q$29,2,FALSE)</f>
        <v>11.73</v>
      </c>
      <c r="F109">
        <f>datat[[#This Row],[Units]]*datat[[#This Row],[Cost Per Unit]]</f>
        <v>422.28000000000003</v>
      </c>
      <c r="G109" t="s">
        <v>26</v>
      </c>
      <c r="H109" s="10">
        <f>datat[[#This Row],[Amount]]-datat[[#This Row],[Cost]]</f>
        <v>4379.72</v>
      </c>
    </row>
    <row r="110" spans="1:8" x14ac:dyDescent="0.25">
      <c r="A110" t="s">
        <v>9</v>
      </c>
      <c r="B110" t="s">
        <v>7</v>
      </c>
      <c r="C110" s="10">
        <v>4781</v>
      </c>
      <c r="D110" s="8">
        <v>123</v>
      </c>
      <c r="E110">
        <f>VLOOKUP(datat[[#This Row],[Product]],$P$8:$Q$29,2,FALSE)</f>
        <v>14.49</v>
      </c>
      <c r="F110">
        <f>datat[[#This Row],[Units]]*datat[[#This Row],[Cost Per Unit]]</f>
        <v>1782.27</v>
      </c>
      <c r="G110" t="s">
        <v>16</v>
      </c>
      <c r="H110" s="10">
        <f>datat[[#This Row],[Amount]]-datat[[#This Row],[Cost]]</f>
        <v>2998.73</v>
      </c>
    </row>
    <row r="111" spans="1:8" x14ac:dyDescent="0.25">
      <c r="A111" t="s">
        <v>9</v>
      </c>
      <c r="B111" t="s">
        <v>31</v>
      </c>
      <c r="C111" s="10">
        <v>4760</v>
      </c>
      <c r="D111" s="8">
        <v>69</v>
      </c>
      <c r="E111">
        <f>VLOOKUP(datat[[#This Row],[Product]],$P$8:$Q$29,2,FALSE)</f>
        <v>9.33</v>
      </c>
      <c r="F111">
        <f>datat[[#This Row],[Units]]*datat[[#This Row],[Cost Per Unit]]</f>
        <v>643.77</v>
      </c>
      <c r="G111" t="s">
        <v>13</v>
      </c>
      <c r="H111" s="10">
        <f>datat[[#This Row],[Amount]]-datat[[#This Row],[Cost]]</f>
        <v>4116.2299999999996</v>
      </c>
    </row>
    <row r="112" spans="1:8" x14ac:dyDescent="0.25">
      <c r="A112" t="s">
        <v>9</v>
      </c>
      <c r="B112" t="s">
        <v>39</v>
      </c>
      <c r="C112" s="10">
        <v>4753</v>
      </c>
      <c r="D112" s="8">
        <v>300</v>
      </c>
      <c r="E112">
        <f>VLOOKUP(datat[[#This Row],[Product]],$P$8:$Q$29,2,FALSE)</f>
        <v>16.73</v>
      </c>
      <c r="F112">
        <f>datat[[#This Row],[Units]]*datat[[#This Row],[Cost Per Unit]]</f>
        <v>5019</v>
      </c>
      <c r="G112" t="s">
        <v>8</v>
      </c>
      <c r="H112" s="10">
        <f>datat[[#This Row],[Amount]]-datat[[#This Row],[Cost]]</f>
        <v>-266</v>
      </c>
    </row>
    <row r="113" spans="1:8" x14ac:dyDescent="0.25">
      <c r="A113" t="s">
        <v>9</v>
      </c>
      <c r="B113" t="s">
        <v>21</v>
      </c>
      <c r="C113" s="10">
        <v>4753</v>
      </c>
      <c r="D113" s="8">
        <v>246</v>
      </c>
      <c r="E113">
        <f>VLOOKUP(datat[[#This Row],[Product]],$P$8:$Q$29,2,FALSE)</f>
        <v>5.79</v>
      </c>
      <c r="F113">
        <f>datat[[#This Row],[Units]]*datat[[#This Row],[Cost Per Unit]]</f>
        <v>1424.34</v>
      </c>
      <c r="G113" t="s">
        <v>25</v>
      </c>
      <c r="H113" s="10">
        <f>datat[[#This Row],[Amount]]-datat[[#This Row],[Cost]]</f>
        <v>3328.66</v>
      </c>
    </row>
    <row r="114" spans="1:8" x14ac:dyDescent="0.25">
      <c r="A114" t="s">
        <v>9</v>
      </c>
      <c r="B114" t="s">
        <v>29</v>
      </c>
      <c r="C114" s="10">
        <v>4725</v>
      </c>
      <c r="D114" s="8">
        <v>174</v>
      </c>
      <c r="E114">
        <f>VLOOKUP(datat[[#This Row],[Product]],$P$8:$Q$29,2,FALSE)</f>
        <v>8.7899999999999991</v>
      </c>
      <c r="F114">
        <f>datat[[#This Row],[Units]]*datat[[#This Row],[Cost Per Unit]]</f>
        <v>1529.4599999999998</v>
      </c>
      <c r="G114" t="s">
        <v>5</v>
      </c>
      <c r="H114" s="10">
        <f>datat[[#This Row],[Amount]]-datat[[#This Row],[Cost]]</f>
        <v>3195.54</v>
      </c>
    </row>
    <row r="115" spans="1:8" x14ac:dyDescent="0.25">
      <c r="A115" t="s">
        <v>6</v>
      </c>
      <c r="B115" t="s">
        <v>34</v>
      </c>
      <c r="C115" s="10">
        <v>4683</v>
      </c>
      <c r="D115" s="8">
        <v>30</v>
      </c>
      <c r="E115">
        <f>VLOOKUP(datat[[#This Row],[Product]],$P$8:$Q$29,2,FALSE)</f>
        <v>6.49</v>
      </c>
      <c r="F115">
        <f>datat[[#This Row],[Units]]*datat[[#This Row],[Cost Per Unit]]</f>
        <v>194.70000000000002</v>
      </c>
      <c r="G115" t="s">
        <v>35</v>
      </c>
      <c r="H115" s="10">
        <f>datat[[#This Row],[Amount]]-datat[[#This Row],[Cost]]</f>
        <v>4488.3</v>
      </c>
    </row>
    <row r="116" spans="1:8" x14ac:dyDescent="0.25">
      <c r="A116" t="s">
        <v>9</v>
      </c>
      <c r="B116" t="s">
        <v>24</v>
      </c>
      <c r="C116" s="10">
        <v>4606</v>
      </c>
      <c r="D116" s="8">
        <v>63</v>
      </c>
      <c r="E116">
        <f>VLOOKUP(datat[[#This Row],[Product]],$P$8:$Q$29,2,FALSE)</f>
        <v>11.7</v>
      </c>
      <c r="F116">
        <f>datat[[#This Row],[Units]]*datat[[#This Row],[Cost Per Unit]]</f>
        <v>737.09999999999991</v>
      </c>
      <c r="G116" t="s">
        <v>23</v>
      </c>
      <c r="H116" s="10">
        <f>datat[[#This Row],[Amount]]-datat[[#This Row],[Cost]]</f>
        <v>3868.9</v>
      </c>
    </row>
    <row r="117" spans="1:8" x14ac:dyDescent="0.25">
      <c r="A117" t="s">
        <v>6</v>
      </c>
      <c r="B117" t="s">
        <v>32</v>
      </c>
      <c r="C117" s="10">
        <v>4592</v>
      </c>
      <c r="D117" s="8">
        <v>324</v>
      </c>
      <c r="E117">
        <f>VLOOKUP(datat[[#This Row],[Product]],$P$8:$Q$29,2,FALSE)</f>
        <v>7.16</v>
      </c>
      <c r="F117">
        <f>datat[[#This Row],[Units]]*datat[[#This Row],[Cost Per Unit]]</f>
        <v>2319.84</v>
      </c>
      <c r="G117" t="s">
        <v>27</v>
      </c>
      <c r="H117" s="10">
        <f>datat[[#This Row],[Amount]]-datat[[#This Row],[Cost]]</f>
        <v>2272.16</v>
      </c>
    </row>
    <row r="118" spans="1:8" x14ac:dyDescent="0.25">
      <c r="A118" t="s">
        <v>9</v>
      </c>
      <c r="B118" t="s">
        <v>36</v>
      </c>
      <c r="C118" s="10">
        <v>4585</v>
      </c>
      <c r="D118" s="8">
        <v>240</v>
      </c>
      <c r="E118">
        <f>VLOOKUP(datat[[#This Row],[Product]],$P$8:$Q$29,2,FALSE)</f>
        <v>7.64</v>
      </c>
      <c r="F118">
        <f>datat[[#This Row],[Units]]*datat[[#This Row],[Cost Per Unit]]</f>
        <v>1833.6</v>
      </c>
      <c r="G118" t="s">
        <v>23</v>
      </c>
      <c r="H118" s="10">
        <f>datat[[#This Row],[Amount]]-datat[[#This Row],[Cost]]</f>
        <v>2751.4</v>
      </c>
    </row>
    <row r="119" spans="1:8" x14ac:dyDescent="0.25">
      <c r="A119" t="s">
        <v>6</v>
      </c>
      <c r="B119" t="s">
        <v>28</v>
      </c>
      <c r="C119" s="10">
        <v>4487</v>
      </c>
      <c r="D119" s="8">
        <v>111</v>
      </c>
      <c r="E119">
        <f>VLOOKUP(datat[[#This Row],[Product]],$P$8:$Q$29,2,FALSE)</f>
        <v>3.11</v>
      </c>
      <c r="F119">
        <f>datat[[#This Row],[Units]]*datat[[#This Row],[Cost Per Unit]]</f>
        <v>345.21</v>
      </c>
      <c r="G119" t="s">
        <v>23</v>
      </c>
      <c r="H119" s="10">
        <f>datat[[#This Row],[Amount]]-datat[[#This Row],[Cost]]</f>
        <v>4141.79</v>
      </c>
    </row>
    <row r="120" spans="1:8" x14ac:dyDescent="0.25">
      <c r="A120" t="s">
        <v>6</v>
      </c>
      <c r="B120" t="s">
        <v>29</v>
      </c>
      <c r="C120" s="10">
        <v>4487</v>
      </c>
      <c r="D120" s="8">
        <v>333</v>
      </c>
      <c r="E120">
        <f>VLOOKUP(datat[[#This Row],[Product]],$P$8:$Q$29,2,FALSE)</f>
        <v>8.7899999999999991</v>
      </c>
      <c r="F120">
        <f>datat[[#This Row],[Units]]*datat[[#This Row],[Cost Per Unit]]</f>
        <v>2927.0699999999997</v>
      </c>
      <c r="G120" t="s">
        <v>23</v>
      </c>
      <c r="H120" s="10">
        <f>datat[[#This Row],[Amount]]-datat[[#This Row],[Cost]]</f>
        <v>1559.9300000000003</v>
      </c>
    </row>
    <row r="121" spans="1:8" x14ac:dyDescent="0.25">
      <c r="A121" t="s">
        <v>9</v>
      </c>
      <c r="B121" t="s">
        <v>32</v>
      </c>
      <c r="C121" s="10">
        <v>4480</v>
      </c>
      <c r="D121" s="8">
        <v>357</v>
      </c>
      <c r="E121">
        <f>VLOOKUP(datat[[#This Row],[Product]],$P$8:$Q$29,2,FALSE)</f>
        <v>7.16</v>
      </c>
      <c r="F121">
        <f>datat[[#This Row],[Units]]*datat[[#This Row],[Cost Per Unit]]</f>
        <v>2556.12</v>
      </c>
      <c r="G121" t="s">
        <v>25</v>
      </c>
      <c r="H121" s="10">
        <f>datat[[#This Row],[Amount]]-datat[[#This Row],[Cost]]</f>
        <v>1923.88</v>
      </c>
    </row>
    <row r="122" spans="1:8" x14ac:dyDescent="0.25">
      <c r="A122" t="s">
        <v>17</v>
      </c>
      <c r="B122" t="s">
        <v>28</v>
      </c>
      <c r="C122" s="10">
        <v>4438</v>
      </c>
      <c r="D122" s="8">
        <v>246</v>
      </c>
      <c r="E122">
        <f>VLOOKUP(datat[[#This Row],[Product]],$P$8:$Q$29,2,FALSE)</f>
        <v>3.11</v>
      </c>
      <c r="F122">
        <f>datat[[#This Row],[Units]]*datat[[#This Row],[Cost Per Unit]]</f>
        <v>765.06</v>
      </c>
      <c r="G122" t="s">
        <v>23</v>
      </c>
      <c r="H122" s="10">
        <f>datat[[#This Row],[Amount]]-datat[[#This Row],[Cost]]</f>
        <v>3672.94</v>
      </c>
    </row>
    <row r="123" spans="1:8" x14ac:dyDescent="0.25">
      <c r="A123" t="s">
        <v>14</v>
      </c>
      <c r="B123" t="s">
        <v>31</v>
      </c>
      <c r="C123" s="10">
        <v>4424</v>
      </c>
      <c r="D123" s="8">
        <v>201</v>
      </c>
      <c r="E123">
        <f>VLOOKUP(datat[[#This Row],[Product]],$P$8:$Q$29,2,FALSE)</f>
        <v>9.33</v>
      </c>
      <c r="F123">
        <f>datat[[#This Row],[Units]]*datat[[#This Row],[Cost Per Unit]]</f>
        <v>1875.33</v>
      </c>
      <c r="G123" t="s">
        <v>5</v>
      </c>
      <c r="H123" s="10">
        <f>datat[[#This Row],[Amount]]-datat[[#This Row],[Cost]]</f>
        <v>2548.67</v>
      </c>
    </row>
    <row r="124" spans="1:8" x14ac:dyDescent="0.25">
      <c r="A124" t="s">
        <v>20</v>
      </c>
      <c r="B124" t="s">
        <v>34</v>
      </c>
      <c r="C124" s="10">
        <v>4417</v>
      </c>
      <c r="D124" s="8">
        <v>153</v>
      </c>
      <c r="E124">
        <f>VLOOKUP(datat[[#This Row],[Product]],$P$8:$Q$29,2,FALSE)</f>
        <v>6.49</v>
      </c>
      <c r="F124">
        <f>datat[[#This Row],[Units]]*datat[[#This Row],[Cost Per Unit]]</f>
        <v>992.97</v>
      </c>
      <c r="G124" t="s">
        <v>26</v>
      </c>
      <c r="H124" s="10">
        <f>datat[[#This Row],[Amount]]-datat[[#This Row],[Cost]]</f>
        <v>3424.0299999999997</v>
      </c>
    </row>
    <row r="125" spans="1:8" x14ac:dyDescent="0.25">
      <c r="A125" t="s">
        <v>20</v>
      </c>
      <c r="B125" t="s">
        <v>21</v>
      </c>
      <c r="C125" s="10">
        <v>4326</v>
      </c>
      <c r="D125" s="8">
        <v>348</v>
      </c>
      <c r="E125">
        <f>VLOOKUP(datat[[#This Row],[Product]],$P$8:$Q$29,2,FALSE)</f>
        <v>5.79</v>
      </c>
      <c r="F125">
        <f>datat[[#This Row],[Units]]*datat[[#This Row],[Cost Per Unit]]</f>
        <v>2014.92</v>
      </c>
      <c r="G125" t="s">
        <v>26</v>
      </c>
      <c r="H125" s="10">
        <f>datat[[#This Row],[Amount]]-datat[[#This Row],[Cost]]</f>
        <v>2311.08</v>
      </c>
    </row>
    <row r="126" spans="1:8" x14ac:dyDescent="0.25">
      <c r="A126" t="s">
        <v>14</v>
      </c>
      <c r="B126" t="s">
        <v>31</v>
      </c>
      <c r="C126" s="10">
        <v>4319</v>
      </c>
      <c r="D126" s="8">
        <v>30</v>
      </c>
      <c r="E126">
        <f>VLOOKUP(datat[[#This Row],[Product]],$P$8:$Q$29,2,FALSE)</f>
        <v>9.33</v>
      </c>
      <c r="F126">
        <f>datat[[#This Row],[Units]]*datat[[#This Row],[Cost Per Unit]]</f>
        <v>279.89999999999998</v>
      </c>
      <c r="G126" t="s">
        <v>16</v>
      </c>
      <c r="H126" s="10">
        <f>datat[[#This Row],[Amount]]-datat[[#This Row],[Cost]]</f>
        <v>4039.1</v>
      </c>
    </row>
    <row r="127" spans="1:8" x14ac:dyDescent="0.25">
      <c r="A127" t="s">
        <v>6</v>
      </c>
      <c r="B127" t="s">
        <v>18</v>
      </c>
      <c r="C127" s="10">
        <v>4305</v>
      </c>
      <c r="D127" s="8">
        <v>156</v>
      </c>
      <c r="E127">
        <f>VLOOKUP(datat[[#This Row],[Product]],$P$8:$Q$29,2,FALSE)</f>
        <v>13.15</v>
      </c>
      <c r="F127">
        <f>datat[[#This Row],[Units]]*datat[[#This Row],[Cost Per Unit]]</f>
        <v>2051.4</v>
      </c>
      <c r="G127" t="s">
        <v>11</v>
      </c>
      <c r="H127" s="10">
        <f>datat[[#This Row],[Amount]]-datat[[#This Row],[Cost]]</f>
        <v>2253.6</v>
      </c>
    </row>
    <row r="128" spans="1:8" x14ac:dyDescent="0.25">
      <c r="A128" t="s">
        <v>30</v>
      </c>
      <c r="B128" t="s">
        <v>39</v>
      </c>
      <c r="C128" s="10">
        <v>4242</v>
      </c>
      <c r="D128" s="8">
        <v>207</v>
      </c>
      <c r="E128">
        <f>VLOOKUP(datat[[#This Row],[Product]],$P$8:$Q$29,2,FALSE)</f>
        <v>16.73</v>
      </c>
      <c r="F128">
        <f>datat[[#This Row],[Units]]*datat[[#This Row],[Cost Per Unit]]</f>
        <v>3463.11</v>
      </c>
      <c r="G128" t="s">
        <v>16</v>
      </c>
      <c r="H128" s="10">
        <f>datat[[#This Row],[Amount]]-datat[[#This Row],[Cost]]</f>
        <v>778.88999999999987</v>
      </c>
    </row>
    <row r="129" spans="1:8" x14ac:dyDescent="0.25">
      <c r="A129" t="s">
        <v>20</v>
      </c>
      <c r="B129" t="s">
        <v>38</v>
      </c>
      <c r="C129" s="10">
        <v>4137</v>
      </c>
      <c r="D129" s="8">
        <v>60</v>
      </c>
      <c r="E129">
        <f>VLOOKUP(datat[[#This Row],[Product]],$P$8:$Q$29,2,FALSE)</f>
        <v>4.97</v>
      </c>
      <c r="F129">
        <f>datat[[#This Row],[Units]]*datat[[#This Row],[Cost Per Unit]]</f>
        <v>298.2</v>
      </c>
      <c r="G129" t="s">
        <v>11</v>
      </c>
      <c r="H129" s="10">
        <f>datat[[#This Row],[Amount]]-datat[[#This Row],[Cost]]</f>
        <v>3838.8</v>
      </c>
    </row>
    <row r="130" spans="1:8" x14ac:dyDescent="0.25">
      <c r="A130" t="s">
        <v>30</v>
      </c>
      <c r="B130" t="s">
        <v>22</v>
      </c>
      <c r="C130" s="10">
        <v>4053</v>
      </c>
      <c r="D130" s="8">
        <v>24</v>
      </c>
      <c r="E130">
        <f>VLOOKUP(datat[[#This Row],[Product]],$P$8:$Q$29,2,FALSE)</f>
        <v>9.77</v>
      </c>
      <c r="F130">
        <f>datat[[#This Row],[Units]]*datat[[#This Row],[Cost Per Unit]]</f>
        <v>234.48</v>
      </c>
      <c r="G130" t="s">
        <v>35</v>
      </c>
      <c r="H130" s="10">
        <f>datat[[#This Row],[Amount]]-datat[[#This Row],[Cost]]</f>
        <v>3818.52</v>
      </c>
    </row>
    <row r="131" spans="1:8" x14ac:dyDescent="0.25">
      <c r="A131" t="s">
        <v>30</v>
      </c>
      <c r="B131" t="s">
        <v>36</v>
      </c>
      <c r="C131" s="10">
        <v>4018</v>
      </c>
      <c r="D131" s="8">
        <v>162</v>
      </c>
      <c r="E131">
        <f>VLOOKUP(datat[[#This Row],[Product]],$P$8:$Q$29,2,FALSE)</f>
        <v>7.64</v>
      </c>
      <c r="F131">
        <f>datat[[#This Row],[Units]]*datat[[#This Row],[Cost Per Unit]]</f>
        <v>1237.6799999999998</v>
      </c>
      <c r="G131" t="s">
        <v>5</v>
      </c>
      <c r="H131" s="10">
        <f>datat[[#This Row],[Amount]]-datat[[#This Row],[Cost]]</f>
        <v>2780.32</v>
      </c>
    </row>
    <row r="132" spans="1:8" x14ac:dyDescent="0.25">
      <c r="A132" t="s">
        <v>17</v>
      </c>
      <c r="B132" t="s">
        <v>38</v>
      </c>
      <c r="C132" s="10">
        <v>4018</v>
      </c>
      <c r="D132" s="8">
        <v>171</v>
      </c>
      <c r="E132">
        <f>VLOOKUP(datat[[#This Row],[Product]],$P$8:$Q$29,2,FALSE)</f>
        <v>4.97</v>
      </c>
      <c r="F132">
        <f>datat[[#This Row],[Units]]*datat[[#This Row],[Cost Per Unit]]</f>
        <v>849.87</v>
      </c>
      <c r="G132" t="s">
        <v>25</v>
      </c>
      <c r="H132" s="10">
        <f>datat[[#This Row],[Amount]]-datat[[#This Row],[Cost]]</f>
        <v>3168.13</v>
      </c>
    </row>
    <row r="133" spans="1:8" x14ac:dyDescent="0.25">
      <c r="A133" t="s">
        <v>17</v>
      </c>
      <c r="B133" t="s">
        <v>19</v>
      </c>
      <c r="C133" s="10">
        <v>4018</v>
      </c>
      <c r="D133" s="8">
        <v>126</v>
      </c>
      <c r="E133">
        <f>VLOOKUP(datat[[#This Row],[Product]],$P$8:$Q$29,2,FALSE)</f>
        <v>12.37</v>
      </c>
      <c r="F133">
        <f>datat[[#This Row],[Units]]*datat[[#This Row],[Cost Per Unit]]</f>
        <v>1558.62</v>
      </c>
      <c r="G133" t="s">
        <v>26</v>
      </c>
      <c r="H133" s="10">
        <f>datat[[#This Row],[Amount]]-datat[[#This Row],[Cost]]</f>
        <v>2459.38</v>
      </c>
    </row>
    <row r="134" spans="1:8" x14ac:dyDescent="0.25">
      <c r="A134" t="s">
        <v>6</v>
      </c>
      <c r="B134" t="s">
        <v>28</v>
      </c>
      <c r="C134" s="10">
        <v>3983</v>
      </c>
      <c r="D134" s="8">
        <v>144</v>
      </c>
      <c r="E134">
        <f>VLOOKUP(datat[[#This Row],[Product]],$P$8:$Q$29,2,FALSE)</f>
        <v>3.11</v>
      </c>
      <c r="F134">
        <f>datat[[#This Row],[Units]]*datat[[#This Row],[Cost Per Unit]]</f>
        <v>447.84</v>
      </c>
      <c r="G134" t="s">
        <v>27</v>
      </c>
      <c r="H134" s="10">
        <f>datat[[#This Row],[Amount]]-datat[[#This Row],[Cost]]</f>
        <v>3535.16</v>
      </c>
    </row>
    <row r="135" spans="1:8" x14ac:dyDescent="0.25">
      <c r="A135" t="s">
        <v>17</v>
      </c>
      <c r="B135" t="s">
        <v>24</v>
      </c>
      <c r="C135" s="10">
        <v>3976</v>
      </c>
      <c r="D135" s="8">
        <v>72</v>
      </c>
      <c r="E135">
        <f>VLOOKUP(datat[[#This Row],[Product]],$P$8:$Q$29,2,FALSE)</f>
        <v>11.7</v>
      </c>
      <c r="F135">
        <f>datat[[#This Row],[Units]]*datat[[#This Row],[Cost Per Unit]]</f>
        <v>842.4</v>
      </c>
      <c r="G135" t="s">
        <v>13</v>
      </c>
      <c r="H135" s="10">
        <f>datat[[#This Row],[Amount]]-datat[[#This Row],[Cost]]</f>
        <v>3133.6</v>
      </c>
    </row>
    <row r="136" spans="1:8" x14ac:dyDescent="0.25">
      <c r="A136" t="s">
        <v>17</v>
      </c>
      <c r="B136" t="s">
        <v>38</v>
      </c>
      <c r="C136" s="10">
        <v>3920</v>
      </c>
      <c r="D136" s="8">
        <v>306</v>
      </c>
      <c r="E136">
        <f>VLOOKUP(datat[[#This Row],[Product]],$P$8:$Q$29,2,FALSE)</f>
        <v>4.97</v>
      </c>
      <c r="F136">
        <f>datat[[#This Row],[Units]]*datat[[#This Row],[Cost Per Unit]]</f>
        <v>1520.82</v>
      </c>
      <c r="G136" t="s">
        <v>11</v>
      </c>
      <c r="H136" s="10">
        <f>datat[[#This Row],[Amount]]-datat[[#This Row],[Cost]]</f>
        <v>2399.1800000000003</v>
      </c>
    </row>
    <row r="137" spans="1:8" x14ac:dyDescent="0.25">
      <c r="A137" t="s">
        <v>9</v>
      </c>
      <c r="B137" t="s">
        <v>39</v>
      </c>
      <c r="C137" s="10">
        <v>3864</v>
      </c>
      <c r="D137" s="8">
        <v>177</v>
      </c>
      <c r="E137">
        <f>VLOOKUP(datat[[#This Row],[Product]],$P$8:$Q$29,2,FALSE)</f>
        <v>16.73</v>
      </c>
      <c r="F137">
        <f>datat[[#This Row],[Units]]*datat[[#This Row],[Cost Per Unit]]</f>
        <v>2961.21</v>
      </c>
      <c r="G137" t="s">
        <v>16</v>
      </c>
      <c r="H137" s="10">
        <f>datat[[#This Row],[Amount]]-datat[[#This Row],[Cost]]</f>
        <v>902.79</v>
      </c>
    </row>
    <row r="138" spans="1:8" x14ac:dyDescent="0.25">
      <c r="A138" t="s">
        <v>20</v>
      </c>
      <c r="B138" t="s">
        <v>18</v>
      </c>
      <c r="C138" s="10">
        <v>3850</v>
      </c>
      <c r="D138" s="8">
        <v>102</v>
      </c>
      <c r="E138">
        <f>VLOOKUP(datat[[#This Row],[Product]],$P$8:$Q$29,2,FALSE)</f>
        <v>13.15</v>
      </c>
      <c r="F138">
        <f>datat[[#This Row],[Units]]*datat[[#This Row],[Cost Per Unit]]</f>
        <v>1341.3</v>
      </c>
      <c r="G138" t="s">
        <v>11</v>
      </c>
      <c r="H138" s="10">
        <f>datat[[#This Row],[Amount]]-datat[[#This Row],[Cost]]</f>
        <v>2508.6999999999998</v>
      </c>
    </row>
    <row r="139" spans="1:8" x14ac:dyDescent="0.25">
      <c r="A139" t="s">
        <v>30</v>
      </c>
      <c r="B139" t="s">
        <v>37</v>
      </c>
      <c r="C139" s="10">
        <v>3829</v>
      </c>
      <c r="D139" s="8">
        <v>24</v>
      </c>
      <c r="E139">
        <f>VLOOKUP(datat[[#This Row],[Product]],$P$8:$Q$29,2,FALSE)</f>
        <v>11.73</v>
      </c>
      <c r="F139">
        <f>datat[[#This Row],[Units]]*datat[[#This Row],[Cost Per Unit]]</f>
        <v>281.52</v>
      </c>
      <c r="G139" t="s">
        <v>23</v>
      </c>
      <c r="H139" s="10">
        <f>datat[[#This Row],[Amount]]-datat[[#This Row],[Cost]]</f>
        <v>3547.48</v>
      </c>
    </row>
    <row r="140" spans="1:8" x14ac:dyDescent="0.25">
      <c r="A140" t="s">
        <v>9</v>
      </c>
      <c r="B140" t="s">
        <v>15</v>
      </c>
      <c r="C140" s="10">
        <v>3808</v>
      </c>
      <c r="D140" s="8">
        <v>279</v>
      </c>
      <c r="E140">
        <f>VLOOKUP(datat[[#This Row],[Product]],$P$8:$Q$29,2,FALSE)</f>
        <v>6.47</v>
      </c>
      <c r="F140">
        <f>datat[[#This Row],[Units]]*datat[[#This Row],[Cost Per Unit]]</f>
        <v>1805.1299999999999</v>
      </c>
      <c r="G140" t="s">
        <v>35</v>
      </c>
      <c r="H140" s="10">
        <f>datat[[#This Row],[Amount]]-datat[[#This Row],[Cost]]</f>
        <v>2002.8700000000001</v>
      </c>
    </row>
    <row r="141" spans="1:8" x14ac:dyDescent="0.25">
      <c r="A141" t="s">
        <v>30</v>
      </c>
      <c r="B141" t="s">
        <v>19</v>
      </c>
      <c r="C141" s="10">
        <v>3794</v>
      </c>
      <c r="D141" s="8">
        <v>159</v>
      </c>
      <c r="E141">
        <f>VLOOKUP(datat[[#This Row],[Product]],$P$8:$Q$29,2,FALSE)</f>
        <v>12.37</v>
      </c>
      <c r="F141">
        <f>datat[[#This Row],[Units]]*datat[[#This Row],[Cost Per Unit]]</f>
        <v>1966.83</v>
      </c>
      <c r="G141" t="s">
        <v>5</v>
      </c>
      <c r="H141" s="10">
        <f>datat[[#This Row],[Amount]]-datat[[#This Row],[Cost]]</f>
        <v>1827.17</v>
      </c>
    </row>
    <row r="142" spans="1:8" x14ac:dyDescent="0.25">
      <c r="A142" t="s">
        <v>14</v>
      </c>
      <c r="B142" t="s">
        <v>34</v>
      </c>
      <c r="C142" s="10">
        <v>3773</v>
      </c>
      <c r="D142" s="8">
        <v>165</v>
      </c>
      <c r="E142">
        <f>VLOOKUP(datat[[#This Row],[Product]],$P$8:$Q$29,2,FALSE)</f>
        <v>6.49</v>
      </c>
      <c r="F142">
        <f>datat[[#This Row],[Units]]*datat[[#This Row],[Cost Per Unit]]</f>
        <v>1070.8500000000001</v>
      </c>
      <c r="G142" t="s">
        <v>27</v>
      </c>
      <c r="H142" s="10">
        <f>datat[[#This Row],[Amount]]-datat[[#This Row],[Cost]]</f>
        <v>2702.1499999999996</v>
      </c>
    </row>
    <row r="143" spans="1:8" x14ac:dyDescent="0.25">
      <c r="A143" t="s">
        <v>30</v>
      </c>
      <c r="B143" t="s">
        <v>28</v>
      </c>
      <c r="C143" s="10">
        <v>3759</v>
      </c>
      <c r="D143" s="8">
        <v>150</v>
      </c>
      <c r="E143">
        <f>VLOOKUP(datat[[#This Row],[Product]],$P$8:$Q$29,2,FALSE)</f>
        <v>3.11</v>
      </c>
      <c r="F143">
        <f>datat[[#This Row],[Units]]*datat[[#This Row],[Cost Per Unit]]</f>
        <v>466.5</v>
      </c>
      <c r="G143" t="s">
        <v>16</v>
      </c>
      <c r="H143" s="10">
        <f>datat[[#This Row],[Amount]]-datat[[#This Row],[Cost]]</f>
        <v>3292.5</v>
      </c>
    </row>
    <row r="144" spans="1:8" x14ac:dyDescent="0.25">
      <c r="A144" t="s">
        <v>20</v>
      </c>
      <c r="B144" t="s">
        <v>10</v>
      </c>
      <c r="C144" s="10">
        <v>3752</v>
      </c>
      <c r="D144" s="8">
        <v>213</v>
      </c>
      <c r="E144">
        <f>VLOOKUP(datat[[#This Row],[Product]],$P$8:$Q$29,2,FALSE)</f>
        <v>8.65</v>
      </c>
      <c r="F144">
        <f>datat[[#This Row],[Units]]*datat[[#This Row],[Cost Per Unit]]</f>
        <v>1842.45</v>
      </c>
      <c r="G144" t="s">
        <v>8</v>
      </c>
      <c r="H144" s="10">
        <f>datat[[#This Row],[Amount]]-datat[[#This Row],[Cost]]</f>
        <v>1909.55</v>
      </c>
    </row>
    <row r="145" spans="1:8" x14ac:dyDescent="0.25">
      <c r="A145" t="s">
        <v>30</v>
      </c>
      <c r="B145" t="s">
        <v>40</v>
      </c>
      <c r="C145" s="10">
        <v>3689</v>
      </c>
      <c r="D145" s="8">
        <v>312</v>
      </c>
      <c r="E145">
        <f>VLOOKUP(datat[[#This Row],[Product]],$P$8:$Q$29,2,FALSE)</f>
        <v>10.38</v>
      </c>
      <c r="F145">
        <f>datat[[#This Row],[Units]]*datat[[#This Row],[Cost Per Unit]]</f>
        <v>3238.5600000000004</v>
      </c>
      <c r="G145" t="s">
        <v>27</v>
      </c>
      <c r="H145" s="10">
        <f>datat[[#This Row],[Amount]]-datat[[#This Row],[Cost]]</f>
        <v>450.4399999999996</v>
      </c>
    </row>
    <row r="146" spans="1:8" x14ac:dyDescent="0.25">
      <c r="A146" t="s">
        <v>17</v>
      </c>
      <c r="B146" t="s">
        <v>32</v>
      </c>
      <c r="C146" s="10">
        <v>3640</v>
      </c>
      <c r="D146" s="8">
        <v>51</v>
      </c>
      <c r="E146">
        <f>VLOOKUP(datat[[#This Row],[Product]],$P$8:$Q$29,2,FALSE)</f>
        <v>7.16</v>
      </c>
      <c r="F146">
        <f>datat[[#This Row],[Units]]*datat[[#This Row],[Cost Per Unit]]</f>
        <v>365.16</v>
      </c>
      <c r="G146" t="s">
        <v>27</v>
      </c>
      <c r="H146" s="10">
        <f>datat[[#This Row],[Amount]]-datat[[#This Row],[Cost]]</f>
        <v>3274.84</v>
      </c>
    </row>
    <row r="147" spans="1:8" x14ac:dyDescent="0.25">
      <c r="A147" t="s">
        <v>9</v>
      </c>
      <c r="B147" t="s">
        <v>7</v>
      </c>
      <c r="C147" s="10">
        <v>3598</v>
      </c>
      <c r="D147" s="8">
        <v>81</v>
      </c>
      <c r="E147">
        <f>VLOOKUP(datat[[#This Row],[Product]],$P$8:$Q$29,2,FALSE)</f>
        <v>14.49</v>
      </c>
      <c r="F147">
        <f>datat[[#This Row],[Units]]*datat[[#This Row],[Cost Per Unit]]</f>
        <v>1173.69</v>
      </c>
      <c r="G147" t="s">
        <v>8</v>
      </c>
      <c r="H147" s="10">
        <f>datat[[#This Row],[Amount]]-datat[[#This Row],[Cost]]</f>
        <v>2424.31</v>
      </c>
    </row>
    <row r="148" spans="1:8" x14ac:dyDescent="0.25">
      <c r="A148" t="s">
        <v>6</v>
      </c>
      <c r="B148" t="s">
        <v>40</v>
      </c>
      <c r="C148" s="10">
        <v>3556</v>
      </c>
      <c r="D148" s="8">
        <v>459</v>
      </c>
      <c r="E148">
        <f>VLOOKUP(datat[[#This Row],[Product]],$P$8:$Q$29,2,FALSE)</f>
        <v>10.38</v>
      </c>
      <c r="F148">
        <f>datat[[#This Row],[Units]]*datat[[#This Row],[Cost Per Unit]]</f>
        <v>4764.42</v>
      </c>
      <c r="G148" t="s">
        <v>16</v>
      </c>
      <c r="H148" s="10">
        <f>datat[[#This Row],[Amount]]-datat[[#This Row],[Cost]]</f>
        <v>-1208.42</v>
      </c>
    </row>
    <row r="149" spans="1:8" x14ac:dyDescent="0.25">
      <c r="A149" t="s">
        <v>20</v>
      </c>
      <c r="B149" t="s">
        <v>12</v>
      </c>
      <c r="C149" s="10">
        <v>3549</v>
      </c>
      <c r="D149" s="8">
        <v>3</v>
      </c>
      <c r="E149">
        <f>VLOOKUP(datat[[#This Row],[Product]],$P$8:$Q$29,2,FALSE)</f>
        <v>11.88</v>
      </c>
      <c r="F149">
        <f>datat[[#This Row],[Units]]*datat[[#This Row],[Cost Per Unit]]</f>
        <v>35.64</v>
      </c>
      <c r="G149" t="s">
        <v>26</v>
      </c>
      <c r="H149" s="10">
        <f>datat[[#This Row],[Amount]]-datat[[#This Row],[Cost]]</f>
        <v>3513.36</v>
      </c>
    </row>
    <row r="150" spans="1:8" x14ac:dyDescent="0.25">
      <c r="A150" t="s">
        <v>30</v>
      </c>
      <c r="B150" t="s">
        <v>21</v>
      </c>
      <c r="C150" s="10">
        <v>3507</v>
      </c>
      <c r="D150" s="8">
        <v>288</v>
      </c>
      <c r="E150">
        <f>VLOOKUP(datat[[#This Row],[Product]],$P$8:$Q$29,2,FALSE)</f>
        <v>5.79</v>
      </c>
      <c r="F150">
        <f>datat[[#This Row],[Units]]*datat[[#This Row],[Cost Per Unit]]</f>
        <v>1667.52</v>
      </c>
      <c r="G150" t="s">
        <v>8</v>
      </c>
      <c r="H150" s="10">
        <f>datat[[#This Row],[Amount]]-datat[[#This Row],[Cost]]</f>
        <v>1839.48</v>
      </c>
    </row>
    <row r="151" spans="1:8" x14ac:dyDescent="0.25">
      <c r="A151" t="s">
        <v>9</v>
      </c>
      <c r="B151" t="s">
        <v>24</v>
      </c>
      <c r="C151" s="10">
        <v>3472</v>
      </c>
      <c r="D151" s="8">
        <v>96</v>
      </c>
      <c r="E151">
        <f>VLOOKUP(datat[[#This Row],[Product]],$P$8:$Q$29,2,FALSE)</f>
        <v>11.7</v>
      </c>
      <c r="F151">
        <f>datat[[#This Row],[Units]]*datat[[#This Row],[Cost Per Unit]]</f>
        <v>1123.1999999999998</v>
      </c>
      <c r="G151" t="s">
        <v>35</v>
      </c>
      <c r="H151" s="10">
        <f>datat[[#This Row],[Amount]]-datat[[#This Row],[Cost]]</f>
        <v>2348.8000000000002</v>
      </c>
    </row>
    <row r="152" spans="1:8" x14ac:dyDescent="0.25">
      <c r="A152" t="s">
        <v>30</v>
      </c>
      <c r="B152" t="s">
        <v>7</v>
      </c>
      <c r="C152" s="10">
        <v>3402</v>
      </c>
      <c r="D152" s="8">
        <v>366</v>
      </c>
      <c r="E152">
        <f>VLOOKUP(datat[[#This Row],[Product]],$P$8:$Q$29,2,FALSE)</f>
        <v>14.49</v>
      </c>
      <c r="F152">
        <f>datat[[#This Row],[Units]]*datat[[#This Row],[Cost Per Unit]]</f>
        <v>5303.34</v>
      </c>
      <c r="G152" t="s">
        <v>16</v>
      </c>
      <c r="H152" s="10">
        <f>datat[[#This Row],[Amount]]-datat[[#This Row],[Cost]]</f>
        <v>-1901.3400000000001</v>
      </c>
    </row>
    <row r="153" spans="1:8" x14ac:dyDescent="0.25">
      <c r="A153" t="s">
        <v>6</v>
      </c>
      <c r="B153" t="s">
        <v>33</v>
      </c>
      <c r="C153" s="10">
        <v>3388</v>
      </c>
      <c r="D153" s="8">
        <v>123</v>
      </c>
      <c r="E153">
        <f>VLOOKUP(datat[[#This Row],[Product]],$P$8:$Q$29,2,FALSE)</f>
        <v>10.62</v>
      </c>
      <c r="F153">
        <f>datat[[#This Row],[Units]]*datat[[#This Row],[Cost Per Unit]]</f>
        <v>1306.26</v>
      </c>
      <c r="G153" t="s">
        <v>13</v>
      </c>
      <c r="H153" s="10">
        <f>datat[[#This Row],[Amount]]-datat[[#This Row],[Cost]]</f>
        <v>2081.7399999999998</v>
      </c>
    </row>
    <row r="154" spans="1:8" x14ac:dyDescent="0.25">
      <c r="A154" t="s">
        <v>30</v>
      </c>
      <c r="B154" t="s">
        <v>32</v>
      </c>
      <c r="C154" s="10">
        <v>3339</v>
      </c>
      <c r="D154" s="8">
        <v>75</v>
      </c>
      <c r="E154">
        <f>VLOOKUP(datat[[#This Row],[Product]],$P$8:$Q$29,2,FALSE)</f>
        <v>7.16</v>
      </c>
      <c r="F154">
        <f>datat[[#This Row],[Units]]*datat[[#This Row],[Cost Per Unit]]</f>
        <v>537</v>
      </c>
      <c r="G154" t="s">
        <v>16</v>
      </c>
      <c r="H154" s="10">
        <f>datat[[#This Row],[Amount]]-datat[[#This Row],[Cost]]</f>
        <v>2802</v>
      </c>
    </row>
    <row r="155" spans="1:8" x14ac:dyDescent="0.25">
      <c r="A155" t="s">
        <v>14</v>
      </c>
      <c r="B155" t="s">
        <v>18</v>
      </c>
      <c r="C155" s="10">
        <v>3339</v>
      </c>
      <c r="D155" s="8">
        <v>39</v>
      </c>
      <c r="E155">
        <f>VLOOKUP(datat[[#This Row],[Product]],$P$8:$Q$29,2,FALSE)</f>
        <v>13.15</v>
      </c>
      <c r="F155">
        <f>datat[[#This Row],[Units]]*datat[[#This Row],[Cost Per Unit]]</f>
        <v>512.85</v>
      </c>
      <c r="G155" t="s">
        <v>27</v>
      </c>
      <c r="H155" s="10">
        <f>datat[[#This Row],[Amount]]-datat[[#This Row],[Cost]]</f>
        <v>2826.15</v>
      </c>
    </row>
    <row r="156" spans="1:8" x14ac:dyDescent="0.25">
      <c r="A156" t="s">
        <v>14</v>
      </c>
      <c r="B156" t="s">
        <v>28</v>
      </c>
      <c r="C156" s="10">
        <v>3339</v>
      </c>
      <c r="D156" s="8">
        <v>348</v>
      </c>
      <c r="E156">
        <f>VLOOKUP(datat[[#This Row],[Product]],$P$8:$Q$29,2,FALSE)</f>
        <v>3.11</v>
      </c>
      <c r="F156">
        <f>datat[[#This Row],[Units]]*datat[[#This Row],[Cost Per Unit]]</f>
        <v>1082.28</v>
      </c>
      <c r="G156" t="s">
        <v>25</v>
      </c>
      <c r="H156" s="10">
        <f>datat[[#This Row],[Amount]]-datat[[#This Row],[Cost]]</f>
        <v>2256.7200000000003</v>
      </c>
    </row>
    <row r="157" spans="1:8" x14ac:dyDescent="0.25">
      <c r="A157" t="s">
        <v>30</v>
      </c>
      <c r="B157" t="s">
        <v>10</v>
      </c>
      <c r="C157" s="10">
        <v>3262</v>
      </c>
      <c r="D157" s="8">
        <v>75</v>
      </c>
      <c r="E157">
        <f>VLOOKUP(datat[[#This Row],[Product]],$P$8:$Q$29,2,FALSE)</f>
        <v>8.65</v>
      </c>
      <c r="F157">
        <f>datat[[#This Row],[Units]]*datat[[#This Row],[Cost Per Unit]]</f>
        <v>648.75</v>
      </c>
      <c r="G157" t="s">
        <v>23</v>
      </c>
      <c r="H157" s="10">
        <f>datat[[#This Row],[Amount]]-datat[[#This Row],[Cost]]</f>
        <v>2613.25</v>
      </c>
    </row>
    <row r="158" spans="1:8" x14ac:dyDescent="0.25">
      <c r="A158" t="s">
        <v>17</v>
      </c>
      <c r="B158" t="s">
        <v>18</v>
      </c>
      <c r="C158" s="10">
        <v>3192</v>
      </c>
      <c r="D158" s="8">
        <v>72</v>
      </c>
      <c r="E158">
        <f>VLOOKUP(datat[[#This Row],[Product]],$P$8:$Q$29,2,FALSE)</f>
        <v>13.15</v>
      </c>
      <c r="F158">
        <f>datat[[#This Row],[Units]]*datat[[#This Row],[Cost Per Unit]]</f>
        <v>946.80000000000007</v>
      </c>
      <c r="G158" t="s">
        <v>11</v>
      </c>
      <c r="H158" s="10">
        <f>datat[[#This Row],[Amount]]-datat[[#This Row],[Cost]]</f>
        <v>2245.1999999999998</v>
      </c>
    </row>
    <row r="159" spans="1:8" x14ac:dyDescent="0.25">
      <c r="A159" t="s">
        <v>14</v>
      </c>
      <c r="B159" t="s">
        <v>39</v>
      </c>
      <c r="C159" s="10">
        <v>3164</v>
      </c>
      <c r="D159" s="8">
        <v>306</v>
      </c>
      <c r="E159">
        <f>VLOOKUP(datat[[#This Row],[Product]],$P$8:$Q$29,2,FALSE)</f>
        <v>16.73</v>
      </c>
      <c r="F159">
        <f>datat[[#This Row],[Units]]*datat[[#This Row],[Cost Per Unit]]</f>
        <v>5119.38</v>
      </c>
      <c r="G159" t="s">
        <v>5</v>
      </c>
      <c r="H159" s="10">
        <f>datat[[#This Row],[Amount]]-datat[[#This Row],[Cost]]</f>
        <v>-1955.38</v>
      </c>
    </row>
    <row r="160" spans="1:8" x14ac:dyDescent="0.25">
      <c r="A160" t="s">
        <v>30</v>
      </c>
      <c r="B160" t="s">
        <v>42</v>
      </c>
      <c r="C160" s="10">
        <v>3108</v>
      </c>
      <c r="D160" s="8">
        <v>54</v>
      </c>
      <c r="E160">
        <f>VLOOKUP(datat[[#This Row],[Product]],$P$8:$Q$29,2,FALSE)</f>
        <v>5.6</v>
      </c>
      <c r="F160">
        <f>datat[[#This Row],[Units]]*datat[[#This Row],[Cost Per Unit]]</f>
        <v>302.39999999999998</v>
      </c>
      <c r="G160" t="s">
        <v>27</v>
      </c>
      <c r="H160" s="10">
        <f>datat[[#This Row],[Amount]]-datat[[#This Row],[Cost]]</f>
        <v>2805.6</v>
      </c>
    </row>
    <row r="161" spans="1:8" x14ac:dyDescent="0.25">
      <c r="A161" t="s">
        <v>17</v>
      </c>
      <c r="B161" t="s">
        <v>40</v>
      </c>
      <c r="C161" s="10">
        <v>3101</v>
      </c>
      <c r="D161" s="8">
        <v>225</v>
      </c>
      <c r="E161">
        <f>VLOOKUP(datat[[#This Row],[Product]],$P$8:$Q$29,2,FALSE)</f>
        <v>10.38</v>
      </c>
      <c r="F161">
        <f>datat[[#This Row],[Units]]*datat[[#This Row],[Cost Per Unit]]</f>
        <v>2335.5</v>
      </c>
      <c r="G161" t="s">
        <v>5</v>
      </c>
      <c r="H161" s="10">
        <f>datat[[#This Row],[Amount]]-datat[[#This Row],[Cost]]</f>
        <v>765.5</v>
      </c>
    </row>
    <row r="162" spans="1:8" x14ac:dyDescent="0.25">
      <c r="A162" t="s">
        <v>14</v>
      </c>
      <c r="B162" t="s">
        <v>21</v>
      </c>
      <c r="C162" s="10">
        <v>3094</v>
      </c>
      <c r="D162" s="8">
        <v>246</v>
      </c>
      <c r="E162">
        <f>VLOOKUP(datat[[#This Row],[Product]],$P$8:$Q$29,2,FALSE)</f>
        <v>5.79</v>
      </c>
      <c r="F162">
        <f>datat[[#This Row],[Units]]*datat[[#This Row],[Cost Per Unit]]</f>
        <v>1424.34</v>
      </c>
      <c r="G162" t="s">
        <v>26</v>
      </c>
      <c r="H162" s="10">
        <f>datat[[#This Row],[Amount]]-datat[[#This Row],[Cost]]</f>
        <v>1669.66</v>
      </c>
    </row>
    <row r="163" spans="1:8" x14ac:dyDescent="0.25">
      <c r="A163" t="s">
        <v>6</v>
      </c>
      <c r="B163" t="s">
        <v>40</v>
      </c>
      <c r="C163" s="10">
        <v>3059</v>
      </c>
      <c r="D163" s="8">
        <v>27</v>
      </c>
      <c r="E163">
        <f>VLOOKUP(datat[[#This Row],[Product]],$P$8:$Q$29,2,FALSE)</f>
        <v>10.38</v>
      </c>
      <c r="F163">
        <f>datat[[#This Row],[Units]]*datat[[#This Row],[Cost Per Unit]]</f>
        <v>280.26000000000005</v>
      </c>
      <c r="G163" t="s">
        <v>35</v>
      </c>
      <c r="H163" s="10">
        <f>datat[[#This Row],[Amount]]-datat[[#This Row],[Cost]]</f>
        <v>2778.74</v>
      </c>
    </row>
    <row r="164" spans="1:8" x14ac:dyDescent="0.25">
      <c r="A164" t="s">
        <v>17</v>
      </c>
      <c r="B164" t="s">
        <v>32</v>
      </c>
      <c r="C164" s="10">
        <v>3052</v>
      </c>
      <c r="D164" s="8">
        <v>378</v>
      </c>
      <c r="E164">
        <f>VLOOKUP(datat[[#This Row],[Product]],$P$8:$Q$29,2,FALSE)</f>
        <v>7.16</v>
      </c>
      <c r="F164">
        <f>datat[[#This Row],[Units]]*datat[[#This Row],[Cost Per Unit]]</f>
        <v>2706.48</v>
      </c>
      <c r="G164" t="s">
        <v>16</v>
      </c>
      <c r="H164" s="10">
        <f>datat[[#This Row],[Amount]]-datat[[#This Row],[Cost]]</f>
        <v>345.52</v>
      </c>
    </row>
    <row r="165" spans="1:8" x14ac:dyDescent="0.25">
      <c r="A165" t="s">
        <v>17</v>
      </c>
      <c r="B165" t="s">
        <v>38</v>
      </c>
      <c r="C165" s="10">
        <v>2989</v>
      </c>
      <c r="D165" s="8">
        <v>3</v>
      </c>
      <c r="E165">
        <f>VLOOKUP(datat[[#This Row],[Product]],$P$8:$Q$29,2,FALSE)</f>
        <v>4.97</v>
      </c>
      <c r="F165">
        <f>datat[[#This Row],[Units]]*datat[[#This Row],[Cost Per Unit]]</f>
        <v>14.91</v>
      </c>
      <c r="G165" t="s">
        <v>16</v>
      </c>
      <c r="H165" s="10">
        <f>datat[[#This Row],[Amount]]-datat[[#This Row],[Cost]]</f>
        <v>2974.09</v>
      </c>
    </row>
    <row r="166" spans="1:8" x14ac:dyDescent="0.25">
      <c r="A166" t="s">
        <v>14</v>
      </c>
      <c r="B166" t="s">
        <v>10</v>
      </c>
      <c r="C166" s="10">
        <v>2954</v>
      </c>
      <c r="D166" s="8">
        <v>189</v>
      </c>
      <c r="E166">
        <f>VLOOKUP(datat[[#This Row],[Product]],$P$8:$Q$29,2,FALSE)</f>
        <v>8.65</v>
      </c>
      <c r="F166">
        <f>datat[[#This Row],[Units]]*datat[[#This Row],[Cost Per Unit]]</f>
        <v>1634.8500000000001</v>
      </c>
      <c r="G166" t="s">
        <v>11</v>
      </c>
      <c r="H166" s="10">
        <f>datat[[#This Row],[Amount]]-datat[[#This Row],[Cost]]</f>
        <v>1319.1499999999999</v>
      </c>
    </row>
    <row r="167" spans="1:8" x14ac:dyDescent="0.25">
      <c r="A167" t="s">
        <v>6</v>
      </c>
      <c r="B167" t="s">
        <v>41</v>
      </c>
      <c r="C167" s="10">
        <v>2933</v>
      </c>
      <c r="D167" s="8">
        <v>9</v>
      </c>
      <c r="E167">
        <f>VLOOKUP(datat[[#This Row],[Product]],$P$8:$Q$29,2,FALSE)</f>
        <v>9</v>
      </c>
      <c r="F167">
        <f>datat[[#This Row],[Units]]*datat[[#This Row],[Cost Per Unit]]</f>
        <v>81</v>
      </c>
      <c r="G167" t="s">
        <v>13</v>
      </c>
      <c r="H167" s="10">
        <f>datat[[#This Row],[Amount]]-datat[[#This Row],[Cost]]</f>
        <v>2852</v>
      </c>
    </row>
    <row r="168" spans="1:8" x14ac:dyDescent="0.25">
      <c r="A168" t="s">
        <v>6</v>
      </c>
      <c r="B168" t="s">
        <v>40</v>
      </c>
      <c r="C168" s="10">
        <v>2919</v>
      </c>
      <c r="D168" s="8">
        <v>45</v>
      </c>
      <c r="E168">
        <f>VLOOKUP(datat[[#This Row],[Product]],$P$8:$Q$29,2,FALSE)</f>
        <v>10.38</v>
      </c>
      <c r="F168">
        <f>datat[[#This Row],[Units]]*datat[[#This Row],[Cost Per Unit]]</f>
        <v>467.1</v>
      </c>
      <c r="G168" t="s">
        <v>11</v>
      </c>
      <c r="H168" s="10">
        <f>datat[[#This Row],[Amount]]-datat[[#This Row],[Cost]]</f>
        <v>2451.9</v>
      </c>
    </row>
    <row r="169" spans="1:8" x14ac:dyDescent="0.25">
      <c r="A169" t="s">
        <v>30</v>
      </c>
      <c r="B169" t="s">
        <v>28</v>
      </c>
      <c r="C169" s="10">
        <v>2919</v>
      </c>
      <c r="D169" s="8">
        <v>93</v>
      </c>
      <c r="E169">
        <f>VLOOKUP(datat[[#This Row],[Product]],$P$8:$Q$29,2,FALSE)</f>
        <v>3.11</v>
      </c>
      <c r="F169">
        <f>datat[[#This Row],[Units]]*datat[[#This Row],[Cost Per Unit]]</f>
        <v>289.22999999999996</v>
      </c>
      <c r="G169" t="s">
        <v>27</v>
      </c>
      <c r="H169" s="10">
        <f>datat[[#This Row],[Amount]]-datat[[#This Row],[Cost]]</f>
        <v>2629.77</v>
      </c>
    </row>
    <row r="170" spans="1:8" x14ac:dyDescent="0.25">
      <c r="A170" t="s">
        <v>30</v>
      </c>
      <c r="B170" t="s">
        <v>32</v>
      </c>
      <c r="C170" s="10">
        <v>2891</v>
      </c>
      <c r="D170" s="8">
        <v>102</v>
      </c>
      <c r="E170">
        <f>VLOOKUP(datat[[#This Row],[Product]],$P$8:$Q$29,2,FALSE)</f>
        <v>7.16</v>
      </c>
      <c r="F170">
        <f>datat[[#This Row],[Units]]*datat[[#This Row],[Cost Per Unit]]</f>
        <v>730.32</v>
      </c>
      <c r="G170" t="s">
        <v>25</v>
      </c>
      <c r="H170" s="10">
        <f>datat[[#This Row],[Amount]]-datat[[#This Row],[Cost]]</f>
        <v>2160.6799999999998</v>
      </c>
    </row>
    <row r="171" spans="1:8" x14ac:dyDescent="0.25">
      <c r="A171" t="s">
        <v>14</v>
      </c>
      <c r="B171" t="s">
        <v>36</v>
      </c>
      <c r="C171" s="10">
        <v>2870</v>
      </c>
      <c r="D171" s="8">
        <v>300</v>
      </c>
      <c r="E171">
        <f>VLOOKUP(datat[[#This Row],[Product]],$P$8:$Q$29,2,FALSE)</f>
        <v>7.64</v>
      </c>
      <c r="F171">
        <f>datat[[#This Row],[Units]]*datat[[#This Row],[Cost Per Unit]]</f>
        <v>2292</v>
      </c>
      <c r="G171" t="s">
        <v>23</v>
      </c>
      <c r="H171" s="10">
        <f>datat[[#This Row],[Amount]]-datat[[#This Row],[Cost]]</f>
        <v>578</v>
      </c>
    </row>
    <row r="172" spans="1:8" x14ac:dyDescent="0.25">
      <c r="A172" t="s">
        <v>6</v>
      </c>
      <c r="B172" t="s">
        <v>37</v>
      </c>
      <c r="C172" s="10">
        <v>2863</v>
      </c>
      <c r="D172" s="8">
        <v>42</v>
      </c>
      <c r="E172">
        <f>VLOOKUP(datat[[#This Row],[Product]],$P$8:$Q$29,2,FALSE)</f>
        <v>11.73</v>
      </c>
      <c r="F172">
        <f>datat[[#This Row],[Units]]*datat[[#This Row],[Cost Per Unit]]</f>
        <v>492.66</v>
      </c>
      <c r="G172" t="s">
        <v>26</v>
      </c>
      <c r="H172" s="10">
        <f>datat[[#This Row],[Amount]]-datat[[#This Row],[Cost]]</f>
        <v>2370.34</v>
      </c>
    </row>
    <row r="173" spans="1:8" x14ac:dyDescent="0.25">
      <c r="A173" t="s">
        <v>6</v>
      </c>
      <c r="B173" t="s">
        <v>42</v>
      </c>
      <c r="C173" s="10">
        <v>2856</v>
      </c>
      <c r="D173" s="8">
        <v>246</v>
      </c>
      <c r="E173">
        <f>VLOOKUP(datat[[#This Row],[Product]],$P$8:$Q$29,2,FALSE)</f>
        <v>5.6</v>
      </c>
      <c r="F173">
        <f>datat[[#This Row],[Units]]*datat[[#This Row],[Cost Per Unit]]</f>
        <v>1377.6</v>
      </c>
      <c r="G173" t="s">
        <v>11</v>
      </c>
      <c r="H173" s="10">
        <f>datat[[#This Row],[Amount]]-datat[[#This Row],[Cost]]</f>
        <v>1478.4</v>
      </c>
    </row>
    <row r="174" spans="1:8" x14ac:dyDescent="0.25">
      <c r="A174" t="s">
        <v>9</v>
      </c>
      <c r="B174" t="s">
        <v>38</v>
      </c>
      <c r="C174" s="10">
        <v>2793</v>
      </c>
      <c r="D174" s="8">
        <v>114</v>
      </c>
      <c r="E174">
        <f>VLOOKUP(datat[[#This Row],[Product]],$P$8:$Q$29,2,FALSE)</f>
        <v>4.97</v>
      </c>
      <c r="F174">
        <f>datat[[#This Row],[Units]]*datat[[#This Row],[Cost Per Unit]]</f>
        <v>566.57999999999993</v>
      </c>
      <c r="G174" t="s">
        <v>23</v>
      </c>
      <c r="H174" s="10">
        <f>datat[[#This Row],[Amount]]-datat[[#This Row],[Cost]]</f>
        <v>2226.42</v>
      </c>
    </row>
    <row r="175" spans="1:8" x14ac:dyDescent="0.25">
      <c r="A175" t="s">
        <v>30</v>
      </c>
      <c r="B175" t="s">
        <v>34</v>
      </c>
      <c r="C175" s="10">
        <v>2779</v>
      </c>
      <c r="D175" s="8">
        <v>75</v>
      </c>
      <c r="E175">
        <f>VLOOKUP(datat[[#This Row],[Product]],$P$8:$Q$29,2,FALSE)</f>
        <v>6.49</v>
      </c>
      <c r="F175">
        <f>datat[[#This Row],[Units]]*datat[[#This Row],[Cost Per Unit]]</f>
        <v>486.75</v>
      </c>
      <c r="G175" t="s">
        <v>5</v>
      </c>
      <c r="H175" s="10">
        <f>datat[[#This Row],[Amount]]-datat[[#This Row],[Cost]]</f>
        <v>2292.25</v>
      </c>
    </row>
    <row r="176" spans="1:8" x14ac:dyDescent="0.25">
      <c r="A176" t="s">
        <v>9</v>
      </c>
      <c r="B176" t="s">
        <v>12</v>
      </c>
      <c r="C176" s="10">
        <v>2744</v>
      </c>
      <c r="D176" s="8">
        <v>9</v>
      </c>
      <c r="E176">
        <f>VLOOKUP(datat[[#This Row],[Product]],$P$8:$Q$29,2,FALSE)</f>
        <v>11.88</v>
      </c>
      <c r="F176">
        <f>datat[[#This Row],[Units]]*datat[[#This Row],[Cost Per Unit]]</f>
        <v>106.92</v>
      </c>
      <c r="G176" t="s">
        <v>25</v>
      </c>
      <c r="H176" s="10">
        <f>datat[[#This Row],[Amount]]-datat[[#This Row],[Cost]]</f>
        <v>2637.08</v>
      </c>
    </row>
    <row r="177" spans="1:8" x14ac:dyDescent="0.25">
      <c r="A177" t="s">
        <v>6</v>
      </c>
      <c r="B177" t="s">
        <v>34</v>
      </c>
      <c r="C177" s="10">
        <v>2737</v>
      </c>
      <c r="D177" s="8">
        <v>93</v>
      </c>
      <c r="E177">
        <f>VLOOKUP(datat[[#This Row],[Product]],$P$8:$Q$29,2,FALSE)</f>
        <v>6.49</v>
      </c>
      <c r="F177">
        <f>datat[[#This Row],[Units]]*datat[[#This Row],[Cost Per Unit]]</f>
        <v>603.57000000000005</v>
      </c>
      <c r="G177" t="s">
        <v>11</v>
      </c>
      <c r="H177" s="10">
        <f>datat[[#This Row],[Amount]]-datat[[#This Row],[Cost]]</f>
        <v>2133.4299999999998</v>
      </c>
    </row>
    <row r="178" spans="1:8" x14ac:dyDescent="0.25">
      <c r="A178" t="s">
        <v>9</v>
      </c>
      <c r="B178" t="s">
        <v>33</v>
      </c>
      <c r="C178" s="10">
        <v>2702</v>
      </c>
      <c r="D178" s="8">
        <v>363</v>
      </c>
      <c r="E178">
        <f>VLOOKUP(datat[[#This Row],[Product]],$P$8:$Q$29,2,FALSE)</f>
        <v>10.62</v>
      </c>
      <c r="F178">
        <f>datat[[#This Row],[Units]]*datat[[#This Row],[Cost Per Unit]]</f>
        <v>3855.0599999999995</v>
      </c>
      <c r="G178" t="s">
        <v>8</v>
      </c>
      <c r="H178" s="10">
        <f>datat[[#This Row],[Amount]]-datat[[#This Row],[Cost]]</f>
        <v>-1153.0599999999995</v>
      </c>
    </row>
    <row r="179" spans="1:8" x14ac:dyDescent="0.25">
      <c r="A179" t="s">
        <v>20</v>
      </c>
      <c r="B179" t="s">
        <v>21</v>
      </c>
      <c r="C179" s="10">
        <v>2681</v>
      </c>
      <c r="D179" s="8">
        <v>54</v>
      </c>
      <c r="E179">
        <f>VLOOKUP(datat[[#This Row],[Product]],$P$8:$Q$29,2,FALSE)</f>
        <v>5.79</v>
      </c>
      <c r="F179">
        <f>datat[[#This Row],[Units]]*datat[[#This Row],[Cost Per Unit]]</f>
        <v>312.66000000000003</v>
      </c>
      <c r="G179" t="s">
        <v>16</v>
      </c>
      <c r="H179" s="10">
        <f>datat[[#This Row],[Amount]]-datat[[#This Row],[Cost]]</f>
        <v>2368.34</v>
      </c>
    </row>
    <row r="180" spans="1:8" x14ac:dyDescent="0.25">
      <c r="A180" t="s">
        <v>20</v>
      </c>
      <c r="B180" t="s">
        <v>29</v>
      </c>
      <c r="C180" s="10">
        <v>2646</v>
      </c>
      <c r="D180" s="8">
        <v>120</v>
      </c>
      <c r="E180">
        <f>VLOOKUP(datat[[#This Row],[Product]],$P$8:$Q$29,2,FALSE)</f>
        <v>8.7899999999999991</v>
      </c>
      <c r="F180">
        <f>datat[[#This Row],[Units]]*datat[[#This Row],[Cost Per Unit]]</f>
        <v>1054.8</v>
      </c>
      <c r="G180" t="s">
        <v>11</v>
      </c>
      <c r="H180" s="10">
        <f>datat[[#This Row],[Amount]]-datat[[#This Row],[Cost]]</f>
        <v>1591.2</v>
      </c>
    </row>
    <row r="181" spans="1:8" x14ac:dyDescent="0.25">
      <c r="A181" t="s">
        <v>14</v>
      </c>
      <c r="B181" t="s">
        <v>15</v>
      </c>
      <c r="C181" s="10">
        <v>2646</v>
      </c>
      <c r="D181" s="8">
        <v>177</v>
      </c>
      <c r="E181">
        <f>VLOOKUP(datat[[#This Row],[Product]],$P$8:$Q$29,2,FALSE)</f>
        <v>6.47</v>
      </c>
      <c r="F181">
        <f>datat[[#This Row],[Units]]*datat[[#This Row],[Cost Per Unit]]</f>
        <v>1145.19</v>
      </c>
      <c r="G181" t="s">
        <v>23</v>
      </c>
      <c r="H181" s="10">
        <f>datat[[#This Row],[Amount]]-datat[[#This Row],[Cost]]</f>
        <v>1500.81</v>
      </c>
    </row>
    <row r="182" spans="1:8" x14ac:dyDescent="0.25">
      <c r="A182" t="s">
        <v>17</v>
      </c>
      <c r="B182" t="s">
        <v>15</v>
      </c>
      <c r="C182" s="10">
        <v>2639</v>
      </c>
      <c r="D182" s="8">
        <v>204</v>
      </c>
      <c r="E182">
        <f>VLOOKUP(datat[[#This Row],[Product]],$P$8:$Q$29,2,FALSE)</f>
        <v>6.47</v>
      </c>
      <c r="F182">
        <f>datat[[#This Row],[Units]]*datat[[#This Row],[Cost Per Unit]]</f>
        <v>1319.8799999999999</v>
      </c>
      <c r="G182" t="s">
        <v>11</v>
      </c>
      <c r="H182" s="10">
        <f>datat[[#This Row],[Amount]]-datat[[#This Row],[Cost]]</f>
        <v>1319.1200000000001</v>
      </c>
    </row>
    <row r="183" spans="1:8" x14ac:dyDescent="0.25">
      <c r="A183" t="s">
        <v>30</v>
      </c>
      <c r="B183" t="s">
        <v>33</v>
      </c>
      <c r="C183" s="10">
        <v>2583</v>
      </c>
      <c r="D183" s="8">
        <v>18</v>
      </c>
      <c r="E183">
        <f>VLOOKUP(datat[[#This Row],[Product]],$P$8:$Q$29,2,FALSE)</f>
        <v>10.62</v>
      </c>
      <c r="F183">
        <f>datat[[#This Row],[Units]]*datat[[#This Row],[Cost Per Unit]]</f>
        <v>191.16</v>
      </c>
      <c r="G183" t="s">
        <v>27</v>
      </c>
      <c r="H183" s="10">
        <f>datat[[#This Row],[Amount]]-datat[[#This Row],[Cost]]</f>
        <v>2391.84</v>
      </c>
    </row>
    <row r="184" spans="1:8" x14ac:dyDescent="0.25">
      <c r="A184" t="s">
        <v>9</v>
      </c>
      <c r="B184" t="s">
        <v>37</v>
      </c>
      <c r="C184" s="10">
        <v>2562</v>
      </c>
      <c r="D184" s="8">
        <v>6</v>
      </c>
      <c r="E184">
        <f>VLOOKUP(datat[[#This Row],[Product]],$P$8:$Q$29,2,FALSE)</f>
        <v>11.73</v>
      </c>
      <c r="F184">
        <f>datat[[#This Row],[Units]]*datat[[#This Row],[Cost Per Unit]]</f>
        <v>70.38</v>
      </c>
      <c r="G184" t="s">
        <v>35</v>
      </c>
      <c r="H184" s="10">
        <f>datat[[#This Row],[Amount]]-datat[[#This Row],[Cost]]</f>
        <v>2491.62</v>
      </c>
    </row>
    <row r="185" spans="1:8" x14ac:dyDescent="0.25">
      <c r="A185" t="s">
        <v>20</v>
      </c>
      <c r="B185" t="s">
        <v>18</v>
      </c>
      <c r="C185" s="10">
        <v>2541</v>
      </c>
      <c r="D185" s="8">
        <v>90</v>
      </c>
      <c r="E185">
        <f>VLOOKUP(datat[[#This Row],[Product]],$P$8:$Q$29,2,FALSE)</f>
        <v>13.15</v>
      </c>
      <c r="F185">
        <f>datat[[#This Row],[Units]]*datat[[#This Row],[Cost Per Unit]]</f>
        <v>1183.5</v>
      </c>
      <c r="G185" t="s">
        <v>5</v>
      </c>
      <c r="H185" s="10">
        <f>datat[[#This Row],[Amount]]-datat[[#This Row],[Cost]]</f>
        <v>1357.5</v>
      </c>
    </row>
    <row r="186" spans="1:8" x14ac:dyDescent="0.25">
      <c r="A186" t="s">
        <v>20</v>
      </c>
      <c r="B186" t="s">
        <v>32</v>
      </c>
      <c r="C186" s="10">
        <v>2541</v>
      </c>
      <c r="D186" s="8">
        <v>45</v>
      </c>
      <c r="E186">
        <f>VLOOKUP(datat[[#This Row],[Product]],$P$8:$Q$29,2,FALSE)</f>
        <v>7.16</v>
      </c>
      <c r="F186">
        <f>datat[[#This Row],[Units]]*datat[[#This Row],[Cost Per Unit]]</f>
        <v>322.2</v>
      </c>
      <c r="G186" t="s">
        <v>5</v>
      </c>
      <c r="H186" s="10">
        <f>datat[[#This Row],[Amount]]-datat[[#This Row],[Cost]]</f>
        <v>2218.8000000000002</v>
      </c>
    </row>
    <row r="187" spans="1:8" x14ac:dyDescent="0.25">
      <c r="A187" t="s">
        <v>9</v>
      </c>
      <c r="B187" t="s">
        <v>39</v>
      </c>
      <c r="C187" s="10">
        <v>2478</v>
      </c>
      <c r="D187" s="8">
        <v>21</v>
      </c>
      <c r="E187">
        <f>VLOOKUP(datat[[#This Row],[Product]],$P$8:$Q$29,2,FALSE)</f>
        <v>16.73</v>
      </c>
      <c r="F187">
        <f>datat[[#This Row],[Units]]*datat[[#This Row],[Cost Per Unit]]</f>
        <v>351.33</v>
      </c>
      <c r="G187" t="s">
        <v>23</v>
      </c>
      <c r="H187" s="10">
        <f>datat[[#This Row],[Amount]]-datat[[#This Row],[Cost]]</f>
        <v>2126.67</v>
      </c>
    </row>
    <row r="188" spans="1:8" x14ac:dyDescent="0.25">
      <c r="A188" t="s">
        <v>14</v>
      </c>
      <c r="B188" t="s">
        <v>32</v>
      </c>
      <c r="C188" s="10">
        <v>2471</v>
      </c>
      <c r="D188" s="8">
        <v>342</v>
      </c>
      <c r="E188">
        <f>VLOOKUP(datat[[#This Row],[Product]],$P$8:$Q$29,2,FALSE)</f>
        <v>7.16</v>
      </c>
      <c r="F188">
        <f>datat[[#This Row],[Units]]*datat[[#This Row],[Cost Per Unit]]</f>
        <v>2448.7200000000003</v>
      </c>
      <c r="G188" t="s">
        <v>35</v>
      </c>
      <c r="H188" s="10">
        <f>datat[[#This Row],[Amount]]-datat[[#This Row],[Cost]]</f>
        <v>22.279999999999745</v>
      </c>
    </row>
    <row r="189" spans="1:8" x14ac:dyDescent="0.25">
      <c r="A189" t="s">
        <v>9</v>
      </c>
      <c r="B189" t="s">
        <v>18</v>
      </c>
      <c r="C189" s="10">
        <v>2464</v>
      </c>
      <c r="D189" s="8">
        <v>234</v>
      </c>
      <c r="E189">
        <f>VLOOKUP(datat[[#This Row],[Product]],$P$8:$Q$29,2,FALSE)</f>
        <v>13.15</v>
      </c>
      <c r="F189">
        <f>datat[[#This Row],[Units]]*datat[[#This Row],[Cost Per Unit]]</f>
        <v>3077.1</v>
      </c>
      <c r="G189" t="s">
        <v>27</v>
      </c>
      <c r="H189" s="10">
        <f>datat[[#This Row],[Amount]]-datat[[#This Row],[Cost]]</f>
        <v>-613.09999999999991</v>
      </c>
    </row>
    <row r="190" spans="1:8" x14ac:dyDescent="0.25">
      <c r="A190" t="s">
        <v>20</v>
      </c>
      <c r="B190" t="s">
        <v>42</v>
      </c>
      <c r="C190" s="10">
        <v>2436</v>
      </c>
      <c r="D190" s="8">
        <v>99</v>
      </c>
      <c r="E190">
        <f>VLOOKUP(datat[[#This Row],[Product]],$P$8:$Q$29,2,FALSE)</f>
        <v>5.6</v>
      </c>
      <c r="F190">
        <f>datat[[#This Row],[Units]]*datat[[#This Row],[Cost Per Unit]]</f>
        <v>554.4</v>
      </c>
      <c r="G190" t="s">
        <v>11</v>
      </c>
      <c r="H190" s="10">
        <f>datat[[#This Row],[Amount]]-datat[[#This Row],[Cost]]</f>
        <v>1881.6</v>
      </c>
    </row>
    <row r="191" spans="1:8" x14ac:dyDescent="0.25">
      <c r="A191" t="s">
        <v>9</v>
      </c>
      <c r="B191" t="s">
        <v>39</v>
      </c>
      <c r="C191" s="10">
        <v>2429</v>
      </c>
      <c r="D191" s="8">
        <v>144</v>
      </c>
      <c r="E191">
        <f>VLOOKUP(datat[[#This Row],[Product]],$P$8:$Q$29,2,FALSE)</f>
        <v>16.73</v>
      </c>
      <c r="F191">
        <f>datat[[#This Row],[Units]]*datat[[#This Row],[Cost Per Unit]]</f>
        <v>2409.12</v>
      </c>
      <c r="G191" t="s">
        <v>11</v>
      </c>
      <c r="H191" s="10">
        <f>datat[[#This Row],[Amount]]-datat[[#This Row],[Cost]]</f>
        <v>19.880000000000109</v>
      </c>
    </row>
    <row r="192" spans="1:8" x14ac:dyDescent="0.25">
      <c r="A192" t="s">
        <v>9</v>
      </c>
      <c r="B192" t="s">
        <v>24</v>
      </c>
      <c r="C192" s="10">
        <v>2415</v>
      </c>
      <c r="D192" s="8">
        <v>255</v>
      </c>
      <c r="E192">
        <f>VLOOKUP(datat[[#This Row],[Product]],$P$8:$Q$29,2,FALSE)</f>
        <v>11.7</v>
      </c>
      <c r="F192">
        <f>datat[[#This Row],[Units]]*datat[[#This Row],[Cost Per Unit]]</f>
        <v>2983.5</v>
      </c>
      <c r="G192" t="s">
        <v>27</v>
      </c>
      <c r="H192" s="10">
        <f>datat[[#This Row],[Amount]]-datat[[#This Row],[Cost]]</f>
        <v>-568.5</v>
      </c>
    </row>
    <row r="193" spans="1:8" x14ac:dyDescent="0.25">
      <c r="A193" t="s">
        <v>9</v>
      </c>
      <c r="B193" t="s">
        <v>15</v>
      </c>
      <c r="C193" s="10">
        <v>2415</v>
      </c>
      <c r="D193" s="8">
        <v>15</v>
      </c>
      <c r="E193">
        <f>VLOOKUP(datat[[#This Row],[Product]],$P$8:$Q$29,2,FALSE)</f>
        <v>6.47</v>
      </c>
      <c r="F193">
        <f>datat[[#This Row],[Units]]*datat[[#This Row],[Cost Per Unit]]</f>
        <v>97.05</v>
      </c>
      <c r="G193" t="s">
        <v>25</v>
      </c>
      <c r="H193" s="10">
        <f>datat[[#This Row],[Amount]]-datat[[#This Row],[Cost]]</f>
        <v>2317.9499999999998</v>
      </c>
    </row>
    <row r="194" spans="1:8" x14ac:dyDescent="0.25">
      <c r="A194" t="s">
        <v>20</v>
      </c>
      <c r="B194" t="s">
        <v>28</v>
      </c>
      <c r="C194" s="10">
        <v>2408</v>
      </c>
      <c r="D194" s="8">
        <v>9</v>
      </c>
      <c r="E194">
        <f>VLOOKUP(datat[[#This Row],[Product]],$P$8:$Q$29,2,FALSE)</f>
        <v>3.11</v>
      </c>
      <c r="F194">
        <f>datat[[#This Row],[Units]]*datat[[#This Row],[Cost Per Unit]]</f>
        <v>27.99</v>
      </c>
      <c r="G194" t="s">
        <v>11</v>
      </c>
      <c r="H194" s="10">
        <f>datat[[#This Row],[Amount]]-datat[[#This Row],[Cost]]</f>
        <v>2380.0100000000002</v>
      </c>
    </row>
    <row r="195" spans="1:8" x14ac:dyDescent="0.25">
      <c r="A195" t="s">
        <v>6</v>
      </c>
      <c r="B195" t="s">
        <v>42</v>
      </c>
      <c r="C195" s="10">
        <v>2324</v>
      </c>
      <c r="D195" s="8">
        <v>177</v>
      </c>
      <c r="E195">
        <f>VLOOKUP(datat[[#This Row],[Product]],$P$8:$Q$29,2,FALSE)</f>
        <v>5.6</v>
      </c>
      <c r="F195">
        <f>datat[[#This Row],[Units]]*datat[[#This Row],[Cost Per Unit]]</f>
        <v>991.19999999999993</v>
      </c>
      <c r="G195" t="s">
        <v>13</v>
      </c>
      <c r="H195" s="10">
        <f>datat[[#This Row],[Amount]]-datat[[#This Row],[Cost]]</f>
        <v>1332.8000000000002</v>
      </c>
    </row>
    <row r="196" spans="1:8" x14ac:dyDescent="0.25">
      <c r="A196" t="s">
        <v>14</v>
      </c>
      <c r="B196" t="s">
        <v>34</v>
      </c>
      <c r="C196" s="10">
        <v>2317</v>
      </c>
      <c r="D196" s="8">
        <v>261</v>
      </c>
      <c r="E196">
        <f>VLOOKUP(datat[[#This Row],[Product]],$P$8:$Q$29,2,FALSE)</f>
        <v>6.49</v>
      </c>
      <c r="F196">
        <f>datat[[#This Row],[Units]]*datat[[#This Row],[Cost Per Unit]]</f>
        <v>1693.89</v>
      </c>
      <c r="G196" t="s">
        <v>35</v>
      </c>
      <c r="H196" s="10">
        <f>datat[[#This Row],[Amount]]-datat[[#This Row],[Cost]]</f>
        <v>623.1099999999999</v>
      </c>
    </row>
    <row r="197" spans="1:8" x14ac:dyDescent="0.25">
      <c r="A197" t="s">
        <v>20</v>
      </c>
      <c r="B197" t="s">
        <v>31</v>
      </c>
      <c r="C197" s="10">
        <v>2317</v>
      </c>
      <c r="D197" s="8">
        <v>123</v>
      </c>
      <c r="E197">
        <f>VLOOKUP(datat[[#This Row],[Product]],$P$8:$Q$29,2,FALSE)</f>
        <v>9.33</v>
      </c>
      <c r="F197">
        <f>datat[[#This Row],[Units]]*datat[[#This Row],[Cost Per Unit]]</f>
        <v>1147.5899999999999</v>
      </c>
      <c r="G197" t="s">
        <v>16</v>
      </c>
      <c r="H197" s="10">
        <f>datat[[#This Row],[Amount]]-datat[[#This Row],[Cost]]</f>
        <v>1169.4100000000001</v>
      </c>
    </row>
    <row r="198" spans="1:8" x14ac:dyDescent="0.25">
      <c r="A198" t="s">
        <v>30</v>
      </c>
      <c r="B198" t="s">
        <v>39</v>
      </c>
      <c r="C198" s="10">
        <v>2289</v>
      </c>
      <c r="D198" s="8">
        <v>135</v>
      </c>
      <c r="E198">
        <f>VLOOKUP(datat[[#This Row],[Product]],$P$8:$Q$29,2,FALSE)</f>
        <v>16.73</v>
      </c>
      <c r="F198">
        <f>datat[[#This Row],[Units]]*datat[[#This Row],[Cost Per Unit]]</f>
        <v>2258.5500000000002</v>
      </c>
      <c r="G198" t="s">
        <v>5</v>
      </c>
      <c r="H198" s="10">
        <f>datat[[#This Row],[Amount]]-datat[[#This Row],[Cost]]</f>
        <v>30.449999999999818</v>
      </c>
    </row>
    <row r="199" spans="1:8" x14ac:dyDescent="0.25">
      <c r="A199" t="s">
        <v>9</v>
      </c>
      <c r="B199" t="s">
        <v>7</v>
      </c>
      <c r="C199" s="10">
        <v>2275</v>
      </c>
      <c r="D199" s="8">
        <v>447</v>
      </c>
      <c r="E199">
        <f>VLOOKUP(datat[[#This Row],[Product]],$P$8:$Q$29,2,FALSE)</f>
        <v>14.49</v>
      </c>
      <c r="F199">
        <f>datat[[#This Row],[Units]]*datat[[#This Row],[Cost Per Unit]]</f>
        <v>6477.03</v>
      </c>
      <c r="G199" t="s">
        <v>5</v>
      </c>
      <c r="H199" s="10">
        <f>datat[[#This Row],[Amount]]-datat[[#This Row],[Cost]]</f>
        <v>-4202.03</v>
      </c>
    </row>
    <row r="200" spans="1:8" x14ac:dyDescent="0.25">
      <c r="A200" t="s">
        <v>20</v>
      </c>
      <c r="B200" t="s">
        <v>39</v>
      </c>
      <c r="C200" s="10">
        <v>2268</v>
      </c>
      <c r="D200" s="8">
        <v>63</v>
      </c>
      <c r="E200">
        <f>VLOOKUP(datat[[#This Row],[Product]],$P$8:$Q$29,2,FALSE)</f>
        <v>16.73</v>
      </c>
      <c r="F200">
        <f>datat[[#This Row],[Units]]*datat[[#This Row],[Cost Per Unit]]</f>
        <v>1053.99</v>
      </c>
      <c r="G200" t="s">
        <v>8</v>
      </c>
      <c r="H200" s="10">
        <f>datat[[#This Row],[Amount]]-datat[[#This Row],[Cost]]</f>
        <v>1214.01</v>
      </c>
    </row>
    <row r="201" spans="1:8" x14ac:dyDescent="0.25">
      <c r="A201" t="s">
        <v>30</v>
      </c>
      <c r="B201" t="s">
        <v>19</v>
      </c>
      <c r="C201" s="10">
        <v>2226</v>
      </c>
      <c r="D201" s="8">
        <v>48</v>
      </c>
      <c r="E201">
        <f>VLOOKUP(datat[[#This Row],[Product]],$P$8:$Q$29,2,FALSE)</f>
        <v>12.37</v>
      </c>
      <c r="F201">
        <f>datat[[#This Row],[Units]]*datat[[#This Row],[Cost Per Unit]]</f>
        <v>593.76</v>
      </c>
      <c r="G201" t="s">
        <v>23</v>
      </c>
      <c r="H201" s="10">
        <f>datat[[#This Row],[Amount]]-datat[[#This Row],[Cost]]</f>
        <v>1632.24</v>
      </c>
    </row>
    <row r="202" spans="1:8" x14ac:dyDescent="0.25">
      <c r="A202" t="s">
        <v>30</v>
      </c>
      <c r="B202" t="s">
        <v>29</v>
      </c>
      <c r="C202" s="10">
        <v>2219</v>
      </c>
      <c r="D202" s="8">
        <v>75</v>
      </c>
      <c r="E202">
        <f>VLOOKUP(datat[[#This Row],[Product]],$P$8:$Q$29,2,FALSE)</f>
        <v>8.7899999999999991</v>
      </c>
      <c r="F202">
        <f>datat[[#This Row],[Units]]*datat[[#This Row],[Cost Per Unit]]</f>
        <v>659.24999999999989</v>
      </c>
      <c r="G202" t="s">
        <v>16</v>
      </c>
      <c r="H202" s="10">
        <f>datat[[#This Row],[Amount]]-datat[[#This Row],[Cost]]</f>
        <v>1559.75</v>
      </c>
    </row>
    <row r="203" spans="1:8" x14ac:dyDescent="0.25">
      <c r="A203" t="s">
        <v>30</v>
      </c>
      <c r="B203" t="s">
        <v>34</v>
      </c>
      <c r="C203" s="10">
        <v>2212</v>
      </c>
      <c r="D203" s="8">
        <v>117</v>
      </c>
      <c r="E203">
        <f>VLOOKUP(datat[[#This Row],[Product]],$P$8:$Q$29,2,FALSE)</f>
        <v>6.49</v>
      </c>
      <c r="F203">
        <f>datat[[#This Row],[Units]]*datat[[#This Row],[Cost Per Unit]]</f>
        <v>759.33</v>
      </c>
      <c r="G203" t="s">
        <v>27</v>
      </c>
      <c r="H203" s="10">
        <f>datat[[#This Row],[Amount]]-datat[[#This Row],[Cost]]</f>
        <v>1452.67</v>
      </c>
    </row>
    <row r="204" spans="1:8" x14ac:dyDescent="0.25">
      <c r="A204" t="s">
        <v>20</v>
      </c>
      <c r="B204" t="s">
        <v>22</v>
      </c>
      <c r="C204" s="10">
        <v>2205</v>
      </c>
      <c r="D204" s="8">
        <v>141</v>
      </c>
      <c r="E204">
        <f>VLOOKUP(datat[[#This Row],[Product]],$P$8:$Q$29,2,FALSE)</f>
        <v>9.77</v>
      </c>
      <c r="F204">
        <f>datat[[#This Row],[Units]]*datat[[#This Row],[Cost Per Unit]]</f>
        <v>1377.57</v>
      </c>
      <c r="G204" t="s">
        <v>35</v>
      </c>
      <c r="H204" s="10">
        <f>datat[[#This Row],[Amount]]-datat[[#This Row],[Cost]]</f>
        <v>827.43000000000006</v>
      </c>
    </row>
    <row r="205" spans="1:8" x14ac:dyDescent="0.25">
      <c r="A205" t="s">
        <v>30</v>
      </c>
      <c r="B205" t="s">
        <v>33</v>
      </c>
      <c r="C205" s="10">
        <v>2205</v>
      </c>
      <c r="D205" s="8">
        <v>138</v>
      </c>
      <c r="E205">
        <f>VLOOKUP(datat[[#This Row],[Product]],$P$8:$Q$29,2,FALSE)</f>
        <v>10.62</v>
      </c>
      <c r="F205">
        <f>datat[[#This Row],[Units]]*datat[[#This Row],[Cost Per Unit]]</f>
        <v>1465.56</v>
      </c>
      <c r="G205" t="s">
        <v>23</v>
      </c>
      <c r="H205" s="10">
        <f>datat[[#This Row],[Amount]]-datat[[#This Row],[Cost]]</f>
        <v>739.44</v>
      </c>
    </row>
    <row r="206" spans="1:8" x14ac:dyDescent="0.25">
      <c r="A206" t="s">
        <v>14</v>
      </c>
      <c r="B206" t="s">
        <v>21</v>
      </c>
      <c r="C206" s="10">
        <v>2149</v>
      </c>
      <c r="D206" s="8">
        <v>117</v>
      </c>
      <c r="E206">
        <f>VLOOKUP(datat[[#This Row],[Product]],$P$8:$Q$29,2,FALSE)</f>
        <v>5.79</v>
      </c>
      <c r="F206">
        <f>datat[[#This Row],[Units]]*datat[[#This Row],[Cost Per Unit]]</f>
        <v>677.43</v>
      </c>
      <c r="G206" t="s">
        <v>23</v>
      </c>
      <c r="H206" s="10">
        <f>datat[[#This Row],[Amount]]-datat[[#This Row],[Cost]]</f>
        <v>1471.5700000000002</v>
      </c>
    </row>
    <row r="207" spans="1:8" x14ac:dyDescent="0.25">
      <c r="A207" t="s">
        <v>14</v>
      </c>
      <c r="B207" t="s">
        <v>18</v>
      </c>
      <c r="C207" s="10">
        <v>2142</v>
      </c>
      <c r="D207" s="8">
        <v>114</v>
      </c>
      <c r="E207">
        <f>VLOOKUP(datat[[#This Row],[Product]],$P$8:$Q$29,2,FALSE)</f>
        <v>13.15</v>
      </c>
      <c r="F207">
        <f>datat[[#This Row],[Units]]*datat[[#This Row],[Cost Per Unit]]</f>
        <v>1499.1000000000001</v>
      </c>
      <c r="G207" t="s">
        <v>11</v>
      </c>
      <c r="H207" s="10">
        <f>datat[[#This Row],[Amount]]-datat[[#This Row],[Cost]]</f>
        <v>642.89999999999986</v>
      </c>
    </row>
    <row r="208" spans="1:8" x14ac:dyDescent="0.25">
      <c r="A208" t="s">
        <v>9</v>
      </c>
      <c r="B208" t="s">
        <v>29</v>
      </c>
      <c r="C208" s="10">
        <v>2135</v>
      </c>
      <c r="D208" s="8">
        <v>27</v>
      </c>
      <c r="E208">
        <f>VLOOKUP(datat[[#This Row],[Product]],$P$8:$Q$29,2,FALSE)</f>
        <v>8.7899999999999991</v>
      </c>
      <c r="F208">
        <f>datat[[#This Row],[Units]]*datat[[#This Row],[Cost Per Unit]]</f>
        <v>237.32999999999998</v>
      </c>
      <c r="G208" t="s">
        <v>23</v>
      </c>
      <c r="H208" s="10">
        <f>datat[[#This Row],[Amount]]-datat[[#This Row],[Cost]]</f>
        <v>1897.67</v>
      </c>
    </row>
    <row r="209" spans="1:8" x14ac:dyDescent="0.25">
      <c r="A209" t="s">
        <v>9</v>
      </c>
      <c r="B209" t="s">
        <v>32</v>
      </c>
      <c r="C209" s="10">
        <v>2114</v>
      </c>
      <c r="D209" s="8">
        <v>66</v>
      </c>
      <c r="E209">
        <f>VLOOKUP(datat[[#This Row],[Product]],$P$8:$Q$29,2,FALSE)</f>
        <v>7.16</v>
      </c>
      <c r="F209">
        <f>datat[[#This Row],[Units]]*datat[[#This Row],[Cost Per Unit]]</f>
        <v>472.56</v>
      </c>
      <c r="G209" t="s">
        <v>27</v>
      </c>
      <c r="H209" s="10">
        <f>datat[[#This Row],[Amount]]-datat[[#This Row],[Cost]]</f>
        <v>1641.44</v>
      </c>
    </row>
    <row r="210" spans="1:8" x14ac:dyDescent="0.25">
      <c r="A210" t="s">
        <v>9</v>
      </c>
      <c r="B210" t="s">
        <v>37</v>
      </c>
      <c r="C210" s="10">
        <v>2114</v>
      </c>
      <c r="D210" s="8">
        <v>186</v>
      </c>
      <c r="E210">
        <f>VLOOKUP(datat[[#This Row],[Product]],$P$8:$Q$29,2,FALSE)</f>
        <v>11.73</v>
      </c>
      <c r="F210">
        <f>datat[[#This Row],[Units]]*datat[[#This Row],[Cost Per Unit]]</f>
        <v>2181.7800000000002</v>
      </c>
      <c r="G210" t="s">
        <v>13</v>
      </c>
      <c r="H210" s="10">
        <f>datat[[#This Row],[Amount]]-datat[[#This Row],[Cost]]</f>
        <v>-67.7800000000002</v>
      </c>
    </row>
    <row r="211" spans="1:8" x14ac:dyDescent="0.25">
      <c r="A211" t="s">
        <v>17</v>
      </c>
      <c r="B211" t="s">
        <v>18</v>
      </c>
      <c r="C211" s="10">
        <v>2100</v>
      </c>
      <c r="D211" s="8">
        <v>414</v>
      </c>
      <c r="E211">
        <f>VLOOKUP(datat[[#This Row],[Product]],$P$8:$Q$29,2,FALSE)</f>
        <v>13.15</v>
      </c>
      <c r="F211">
        <f>datat[[#This Row],[Units]]*datat[[#This Row],[Cost Per Unit]]</f>
        <v>5444.1</v>
      </c>
      <c r="G211" t="s">
        <v>16</v>
      </c>
      <c r="H211" s="10">
        <f>datat[[#This Row],[Amount]]-datat[[#This Row],[Cost]]</f>
        <v>-3344.1000000000004</v>
      </c>
    </row>
    <row r="212" spans="1:8" x14ac:dyDescent="0.25">
      <c r="A212" t="s">
        <v>9</v>
      </c>
      <c r="B212" t="s">
        <v>32</v>
      </c>
      <c r="C212" s="10">
        <v>2023</v>
      </c>
      <c r="D212" s="8">
        <v>168</v>
      </c>
      <c r="E212">
        <f>VLOOKUP(datat[[#This Row],[Product]],$P$8:$Q$29,2,FALSE)</f>
        <v>7.16</v>
      </c>
      <c r="F212">
        <f>datat[[#This Row],[Units]]*datat[[#This Row],[Cost Per Unit]]</f>
        <v>1202.8800000000001</v>
      </c>
      <c r="G212" t="s">
        <v>8</v>
      </c>
      <c r="H212" s="10">
        <f>datat[[#This Row],[Amount]]-datat[[#This Row],[Cost]]</f>
        <v>820.11999999999989</v>
      </c>
    </row>
    <row r="213" spans="1:8" x14ac:dyDescent="0.25">
      <c r="A213" t="s">
        <v>9</v>
      </c>
      <c r="B213" t="s">
        <v>34</v>
      </c>
      <c r="C213" s="10">
        <v>2023</v>
      </c>
      <c r="D213" s="8">
        <v>78</v>
      </c>
      <c r="E213">
        <f>VLOOKUP(datat[[#This Row],[Product]],$P$8:$Q$29,2,FALSE)</f>
        <v>6.49</v>
      </c>
      <c r="F213">
        <f>datat[[#This Row],[Units]]*datat[[#This Row],[Cost Per Unit]]</f>
        <v>506.22</v>
      </c>
      <c r="G213" t="s">
        <v>27</v>
      </c>
      <c r="H213" s="10">
        <f>datat[[#This Row],[Amount]]-datat[[#This Row],[Cost]]</f>
        <v>1516.78</v>
      </c>
    </row>
    <row r="214" spans="1:8" x14ac:dyDescent="0.25">
      <c r="A214" t="s">
        <v>17</v>
      </c>
      <c r="B214" t="s">
        <v>29</v>
      </c>
      <c r="C214" s="10">
        <v>2016</v>
      </c>
      <c r="D214" s="8">
        <v>117</v>
      </c>
      <c r="E214">
        <f>VLOOKUP(datat[[#This Row],[Product]],$P$8:$Q$29,2,FALSE)</f>
        <v>8.7899999999999991</v>
      </c>
      <c r="F214">
        <f>datat[[#This Row],[Units]]*datat[[#This Row],[Cost Per Unit]]</f>
        <v>1028.4299999999998</v>
      </c>
      <c r="G214" t="s">
        <v>26</v>
      </c>
      <c r="H214" s="10">
        <f>datat[[#This Row],[Amount]]-datat[[#This Row],[Cost]]</f>
        <v>987.57000000000016</v>
      </c>
    </row>
    <row r="215" spans="1:8" x14ac:dyDescent="0.25">
      <c r="A215" t="s">
        <v>30</v>
      </c>
      <c r="B215" t="s">
        <v>29</v>
      </c>
      <c r="C215" s="10">
        <v>2009</v>
      </c>
      <c r="D215" s="8">
        <v>219</v>
      </c>
      <c r="E215">
        <f>VLOOKUP(datat[[#This Row],[Product]],$P$8:$Q$29,2,FALSE)</f>
        <v>8.7899999999999991</v>
      </c>
      <c r="F215">
        <f>datat[[#This Row],[Units]]*datat[[#This Row],[Cost Per Unit]]</f>
        <v>1925.0099999999998</v>
      </c>
      <c r="G215" t="s">
        <v>8</v>
      </c>
      <c r="H215" s="10">
        <f>datat[[#This Row],[Amount]]-datat[[#This Row],[Cost]]</f>
        <v>83.990000000000236</v>
      </c>
    </row>
    <row r="216" spans="1:8" x14ac:dyDescent="0.25">
      <c r="A216" t="s">
        <v>20</v>
      </c>
      <c r="B216" t="s">
        <v>21</v>
      </c>
      <c r="C216" s="10">
        <v>1988</v>
      </c>
      <c r="D216" s="8">
        <v>39</v>
      </c>
      <c r="E216">
        <f>VLOOKUP(datat[[#This Row],[Product]],$P$8:$Q$29,2,FALSE)</f>
        <v>5.79</v>
      </c>
      <c r="F216">
        <f>datat[[#This Row],[Units]]*datat[[#This Row],[Cost Per Unit]]</f>
        <v>225.81</v>
      </c>
      <c r="G216" t="s">
        <v>5</v>
      </c>
      <c r="H216" s="10">
        <f>datat[[#This Row],[Amount]]-datat[[#This Row],[Cost]]</f>
        <v>1762.19</v>
      </c>
    </row>
    <row r="217" spans="1:8" x14ac:dyDescent="0.25">
      <c r="A217" t="s">
        <v>9</v>
      </c>
      <c r="B217" t="s">
        <v>33</v>
      </c>
      <c r="C217" s="10">
        <v>1974</v>
      </c>
      <c r="D217" s="8">
        <v>195</v>
      </c>
      <c r="E217">
        <f>VLOOKUP(datat[[#This Row],[Product]],$P$8:$Q$29,2,FALSE)</f>
        <v>10.62</v>
      </c>
      <c r="F217">
        <f>datat[[#This Row],[Units]]*datat[[#This Row],[Cost Per Unit]]</f>
        <v>2070.8999999999996</v>
      </c>
      <c r="G217" t="s">
        <v>35</v>
      </c>
      <c r="H217" s="10">
        <f>datat[[#This Row],[Amount]]-datat[[#This Row],[Cost]]</f>
        <v>-96.899999999999636</v>
      </c>
    </row>
    <row r="218" spans="1:8" x14ac:dyDescent="0.25">
      <c r="A218" t="s">
        <v>30</v>
      </c>
      <c r="B218" t="s">
        <v>24</v>
      </c>
      <c r="C218" s="10">
        <v>1932</v>
      </c>
      <c r="D218" s="8">
        <v>369</v>
      </c>
      <c r="E218">
        <f>VLOOKUP(datat[[#This Row],[Product]],$P$8:$Q$29,2,FALSE)</f>
        <v>11.7</v>
      </c>
      <c r="F218">
        <f>datat[[#This Row],[Units]]*datat[[#This Row],[Cost Per Unit]]</f>
        <v>4317.3</v>
      </c>
      <c r="G218" t="s">
        <v>23</v>
      </c>
      <c r="H218" s="10">
        <f>datat[[#This Row],[Amount]]-datat[[#This Row],[Cost]]</f>
        <v>-2385.3000000000002</v>
      </c>
    </row>
    <row r="219" spans="1:8" x14ac:dyDescent="0.25">
      <c r="A219" t="s">
        <v>14</v>
      </c>
      <c r="B219" t="s">
        <v>36</v>
      </c>
      <c r="C219" s="10">
        <v>1925</v>
      </c>
      <c r="D219" s="8">
        <v>192</v>
      </c>
      <c r="E219">
        <f>VLOOKUP(datat[[#This Row],[Product]],$P$8:$Q$29,2,FALSE)</f>
        <v>7.64</v>
      </c>
      <c r="F219">
        <f>datat[[#This Row],[Units]]*datat[[#This Row],[Cost Per Unit]]</f>
        <v>1466.8799999999999</v>
      </c>
      <c r="G219" t="s">
        <v>13</v>
      </c>
      <c r="H219" s="10">
        <f>datat[[#This Row],[Amount]]-datat[[#This Row],[Cost]]</f>
        <v>458.12000000000012</v>
      </c>
    </row>
    <row r="220" spans="1:8" x14ac:dyDescent="0.25">
      <c r="A220" t="s">
        <v>6</v>
      </c>
      <c r="B220" t="s">
        <v>29</v>
      </c>
      <c r="C220" s="10">
        <v>1904</v>
      </c>
      <c r="D220" s="8">
        <v>405</v>
      </c>
      <c r="E220">
        <f>VLOOKUP(datat[[#This Row],[Product]],$P$8:$Q$29,2,FALSE)</f>
        <v>8.7899999999999991</v>
      </c>
      <c r="F220">
        <f>datat[[#This Row],[Units]]*datat[[#This Row],[Cost Per Unit]]</f>
        <v>3559.95</v>
      </c>
      <c r="G220" t="s">
        <v>16</v>
      </c>
      <c r="H220" s="10">
        <f>datat[[#This Row],[Amount]]-datat[[#This Row],[Cost]]</f>
        <v>-1655.9499999999998</v>
      </c>
    </row>
    <row r="221" spans="1:8" x14ac:dyDescent="0.25">
      <c r="A221" t="s">
        <v>6</v>
      </c>
      <c r="B221" t="s">
        <v>22</v>
      </c>
      <c r="C221" s="10">
        <v>1890</v>
      </c>
      <c r="D221" s="8">
        <v>195</v>
      </c>
      <c r="E221">
        <f>VLOOKUP(datat[[#This Row],[Product]],$P$8:$Q$29,2,FALSE)</f>
        <v>9.77</v>
      </c>
      <c r="F221">
        <f>datat[[#This Row],[Units]]*datat[[#This Row],[Cost Per Unit]]</f>
        <v>1905.1499999999999</v>
      </c>
      <c r="G221" t="s">
        <v>8</v>
      </c>
      <c r="H221" s="10">
        <f>datat[[#This Row],[Amount]]-datat[[#This Row],[Cost]]</f>
        <v>-15.149999999999864</v>
      </c>
    </row>
    <row r="222" spans="1:8" x14ac:dyDescent="0.25">
      <c r="A222" t="s">
        <v>17</v>
      </c>
      <c r="B222" t="s">
        <v>18</v>
      </c>
      <c r="C222" s="10">
        <v>1785</v>
      </c>
      <c r="D222" s="8">
        <v>462</v>
      </c>
      <c r="E222">
        <f>VLOOKUP(datat[[#This Row],[Product]],$P$8:$Q$29,2,FALSE)</f>
        <v>13.15</v>
      </c>
      <c r="F222">
        <f>datat[[#This Row],[Units]]*datat[[#This Row],[Cost Per Unit]]</f>
        <v>6075.3</v>
      </c>
      <c r="G222" t="s">
        <v>26</v>
      </c>
      <c r="H222" s="10">
        <f>datat[[#This Row],[Amount]]-datat[[#This Row],[Cost]]</f>
        <v>-4290.3</v>
      </c>
    </row>
    <row r="223" spans="1:8" x14ac:dyDescent="0.25">
      <c r="A223" t="s">
        <v>20</v>
      </c>
      <c r="B223" t="s">
        <v>15</v>
      </c>
      <c r="C223" s="10">
        <v>1778</v>
      </c>
      <c r="D223" s="8">
        <v>270</v>
      </c>
      <c r="E223">
        <f>VLOOKUP(datat[[#This Row],[Product]],$P$8:$Q$29,2,FALSE)</f>
        <v>6.47</v>
      </c>
      <c r="F223">
        <f>datat[[#This Row],[Units]]*datat[[#This Row],[Cost Per Unit]]</f>
        <v>1746.8999999999999</v>
      </c>
      <c r="G223" t="s">
        <v>23</v>
      </c>
      <c r="H223" s="10">
        <f>datat[[#This Row],[Amount]]-datat[[#This Row],[Cost]]</f>
        <v>31.100000000000136</v>
      </c>
    </row>
    <row r="224" spans="1:8" x14ac:dyDescent="0.25">
      <c r="A224" t="s">
        <v>6</v>
      </c>
      <c r="B224" t="s">
        <v>36</v>
      </c>
      <c r="C224" s="10">
        <v>1771</v>
      </c>
      <c r="D224" s="8">
        <v>204</v>
      </c>
      <c r="E224">
        <f>VLOOKUP(datat[[#This Row],[Product]],$P$8:$Q$29,2,FALSE)</f>
        <v>7.64</v>
      </c>
      <c r="F224">
        <f>datat[[#This Row],[Units]]*datat[[#This Row],[Cost Per Unit]]</f>
        <v>1558.56</v>
      </c>
      <c r="G224" t="s">
        <v>8</v>
      </c>
      <c r="H224" s="10">
        <f>datat[[#This Row],[Amount]]-datat[[#This Row],[Cost]]</f>
        <v>212.44000000000005</v>
      </c>
    </row>
    <row r="225" spans="1:8" x14ac:dyDescent="0.25">
      <c r="A225" t="s">
        <v>20</v>
      </c>
      <c r="B225" t="s">
        <v>34</v>
      </c>
      <c r="C225" s="10">
        <v>1701</v>
      </c>
      <c r="D225" s="8">
        <v>234</v>
      </c>
      <c r="E225">
        <f>VLOOKUP(datat[[#This Row],[Product]],$P$8:$Q$29,2,FALSE)</f>
        <v>6.49</v>
      </c>
      <c r="F225">
        <f>datat[[#This Row],[Units]]*datat[[#This Row],[Cost Per Unit]]</f>
        <v>1518.66</v>
      </c>
      <c r="G225" t="s">
        <v>8</v>
      </c>
      <c r="H225" s="10">
        <f>datat[[#This Row],[Amount]]-datat[[#This Row],[Cost]]</f>
        <v>182.33999999999992</v>
      </c>
    </row>
    <row r="226" spans="1:8" x14ac:dyDescent="0.25">
      <c r="A226" t="s">
        <v>30</v>
      </c>
      <c r="B226" t="s">
        <v>19</v>
      </c>
      <c r="C226" s="10">
        <v>1652</v>
      </c>
      <c r="D226" s="8">
        <v>93</v>
      </c>
      <c r="E226">
        <f>VLOOKUP(datat[[#This Row],[Product]],$P$8:$Q$29,2,FALSE)</f>
        <v>12.37</v>
      </c>
      <c r="F226">
        <f>datat[[#This Row],[Units]]*datat[[#This Row],[Cost Per Unit]]</f>
        <v>1150.4099999999999</v>
      </c>
      <c r="G226" t="s">
        <v>25</v>
      </c>
      <c r="H226" s="10">
        <f>datat[[#This Row],[Amount]]-datat[[#This Row],[Cost]]</f>
        <v>501.59000000000015</v>
      </c>
    </row>
    <row r="227" spans="1:8" x14ac:dyDescent="0.25">
      <c r="A227" t="s">
        <v>17</v>
      </c>
      <c r="B227" t="s">
        <v>40</v>
      </c>
      <c r="C227" s="10">
        <v>1652</v>
      </c>
      <c r="D227" s="8">
        <v>102</v>
      </c>
      <c r="E227">
        <f>VLOOKUP(datat[[#This Row],[Product]],$P$8:$Q$29,2,FALSE)</f>
        <v>10.38</v>
      </c>
      <c r="F227">
        <f>datat[[#This Row],[Units]]*datat[[#This Row],[Cost Per Unit]]</f>
        <v>1058.76</v>
      </c>
      <c r="G227" t="s">
        <v>27</v>
      </c>
      <c r="H227" s="10">
        <f>datat[[#This Row],[Amount]]-datat[[#This Row],[Cost]]</f>
        <v>593.24</v>
      </c>
    </row>
    <row r="228" spans="1:8" x14ac:dyDescent="0.25">
      <c r="A228" t="s">
        <v>17</v>
      </c>
      <c r="B228" t="s">
        <v>7</v>
      </c>
      <c r="C228" s="10">
        <v>1638</v>
      </c>
      <c r="D228" s="8">
        <v>63</v>
      </c>
      <c r="E228">
        <f>VLOOKUP(datat[[#This Row],[Product]],$P$8:$Q$29,2,FALSE)</f>
        <v>14.49</v>
      </c>
      <c r="F228">
        <f>datat[[#This Row],[Units]]*datat[[#This Row],[Cost Per Unit]]</f>
        <v>912.87</v>
      </c>
      <c r="G228" t="s">
        <v>16</v>
      </c>
      <c r="H228" s="10">
        <f>datat[[#This Row],[Amount]]-datat[[#This Row],[Cost]]</f>
        <v>725.13</v>
      </c>
    </row>
    <row r="229" spans="1:8" x14ac:dyDescent="0.25">
      <c r="A229" t="s">
        <v>9</v>
      </c>
      <c r="B229" t="s">
        <v>38</v>
      </c>
      <c r="C229" s="10">
        <v>1638</v>
      </c>
      <c r="D229" s="8">
        <v>48</v>
      </c>
      <c r="E229">
        <f>VLOOKUP(datat[[#This Row],[Product]],$P$8:$Q$29,2,FALSE)</f>
        <v>4.97</v>
      </c>
      <c r="F229">
        <f>datat[[#This Row],[Units]]*datat[[#This Row],[Cost Per Unit]]</f>
        <v>238.56</v>
      </c>
      <c r="G229" t="s">
        <v>5</v>
      </c>
      <c r="H229" s="10">
        <f>datat[[#This Row],[Amount]]-datat[[#This Row],[Cost]]</f>
        <v>1399.44</v>
      </c>
    </row>
    <row r="230" spans="1:8" x14ac:dyDescent="0.25">
      <c r="A230" t="s">
        <v>6</v>
      </c>
      <c r="B230" t="s">
        <v>7</v>
      </c>
      <c r="C230" s="10">
        <v>1624</v>
      </c>
      <c r="D230" s="8">
        <v>114</v>
      </c>
      <c r="E230">
        <f>VLOOKUP(datat[[#This Row],[Product]],$P$8:$Q$29,2,FALSE)</f>
        <v>14.49</v>
      </c>
      <c r="F230">
        <f>datat[[#This Row],[Units]]*datat[[#This Row],[Cost Per Unit]]</f>
        <v>1651.8600000000001</v>
      </c>
      <c r="G230" t="s">
        <v>5</v>
      </c>
      <c r="H230" s="10">
        <f>datat[[#This Row],[Amount]]-datat[[#This Row],[Cost]]</f>
        <v>-27.860000000000127</v>
      </c>
    </row>
    <row r="231" spans="1:8" x14ac:dyDescent="0.25">
      <c r="A231" t="s">
        <v>9</v>
      </c>
      <c r="B231" t="s">
        <v>32</v>
      </c>
      <c r="C231" s="10">
        <v>1617</v>
      </c>
      <c r="D231" s="8">
        <v>126</v>
      </c>
      <c r="E231">
        <f>VLOOKUP(datat[[#This Row],[Product]],$P$8:$Q$29,2,FALSE)</f>
        <v>7.16</v>
      </c>
      <c r="F231">
        <f>datat[[#This Row],[Units]]*datat[[#This Row],[Cost Per Unit]]</f>
        <v>902.16</v>
      </c>
      <c r="G231" t="s">
        <v>5</v>
      </c>
      <c r="H231" s="10">
        <f>datat[[#This Row],[Amount]]-datat[[#This Row],[Cost]]</f>
        <v>714.84</v>
      </c>
    </row>
    <row r="232" spans="1:8" x14ac:dyDescent="0.25">
      <c r="A232" t="s">
        <v>9</v>
      </c>
      <c r="B232" t="s">
        <v>28</v>
      </c>
      <c r="C232" s="10">
        <v>1589</v>
      </c>
      <c r="D232" s="8">
        <v>303</v>
      </c>
      <c r="E232">
        <f>VLOOKUP(datat[[#This Row],[Product]],$P$8:$Q$29,2,FALSE)</f>
        <v>3.11</v>
      </c>
      <c r="F232">
        <f>datat[[#This Row],[Units]]*datat[[#This Row],[Cost Per Unit]]</f>
        <v>942.32999999999993</v>
      </c>
      <c r="G232" t="s">
        <v>26</v>
      </c>
      <c r="H232" s="10">
        <f>datat[[#This Row],[Amount]]-datat[[#This Row],[Cost]]</f>
        <v>646.67000000000007</v>
      </c>
    </row>
    <row r="233" spans="1:8" x14ac:dyDescent="0.25">
      <c r="A233" t="s">
        <v>30</v>
      </c>
      <c r="B233" t="s">
        <v>18</v>
      </c>
      <c r="C233" s="10">
        <v>1568</v>
      </c>
      <c r="D233" s="8">
        <v>96</v>
      </c>
      <c r="E233">
        <f>VLOOKUP(datat[[#This Row],[Product]],$P$8:$Q$29,2,FALSE)</f>
        <v>13.15</v>
      </c>
      <c r="F233">
        <f>datat[[#This Row],[Units]]*datat[[#This Row],[Cost Per Unit]]</f>
        <v>1262.4000000000001</v>
      </c>
      <c r="G233" t="s">
        <v>23</v>
      </c>
      <c r="H233" s="10">
        <f>datat[[#This Row],[Amount]]-datat[[#This Row],[Cost]]</f>
        <v>305.59999999999991</v>
      </c>
    </row>
    <row r="234" spans="1:8" x14ac:dyDescent="0.25">
      <c r="A234" t="s">
        <v>17</v>
      </c>
      <c r="B234" t="s">
        <v>22</v>
      </c>
      <c r="C234" s="10">
        <v>1568</v>
      </c>
      <c r="D234" s="8">
        <v>141</v>
      </c>
      <c r="E234">
        <f>VLOOKUP(datat[[#This Row],[Product]],$P$8:$Q$29,2,FALSE)</f>
        <v>9.77</v>
      </c>
      <c r="F234">
        <f>datat[[#This Row],[Units]]*datat[[#This Row],[Cost Per Unit]]</f>
        <v>1377.57</v>
      </c>
      <c r="G234" t="s">
        <v>26</v>
      </c>
      <c r="H234" s="10">
        <f>datat[[#This Row],[Amount]]-datat[[#This Row],[Cost]]</f>
        <v>190.43000000000006</v>
      </c>
    </row>
    <row r="235" spans="1:8" x14ac:dyDescent="0.25">
      <c r="A235" t="s">
        <v>17</v>
      </c>
      <c r="B235" t="s">
        <v>42</v>
      </c>
      <c r="C235" s="10">
        <v>1561</v>
      </c>
      <c r="D235" s="8">
        <v>27</v>
      </c>
      <c r="E235">
        <f>VLOOKUP(datat[[#This Row],[Product]],$P$8:$Q$29,2,FALSE)</f>
        <v>5.6</v>
      </c>
      <c r="F235">
        <f>datat[[#This Row],[Units]]*datat[[#This Row],[Cost Per Unit]]</f>
        <v>151.19999999999999</v>
      </c>
      <c r="G235" t="s">
        <v>8</v>
      </c>
      <c r="H235" s="10">
        <f>datat[[#This Row],[Amount]]-datat[[#This Row],[Cost]]</f>
        <v>1409.8</v>
      </c>
    </row>
    <row r="236" spans="1:8" x14ac:dyDescent="0.25">
      <c r="A236" t="s">
        <v>6</v>
      </c>
      <c r="B236" t="s">
        <v>7</v>
      </c>
      <c r="C236" s="10">
        <v>1526</v>
      </c>
      <c r="D236" s="8">
        <v>240</v>
      </c>
      <c r="E236">
        <f>VLOOKUP(datat[[#This Row],[Product]],$P$8:$Q$29,2,FALSE)</f>
        <v>14.49</v>
      </c>
      <c r="F236">
        <f>datat[[#This Row],[Units]]*datat[[#This Row],[Cost Per Unit]]</f>
        <v>3477.6</v>
      </c>
      <c r="G236" t="s">
        <v>13</v>
      </c>
      <c r="H236" s="10">
        <f>datat[[#This Row],[Amount]]-datat[[#This Row],[Cost]]</f>
        <v>-1951.6</v>
      </c>
    </row>
    <row r="237" spans="1:8" x14ac:dyDescent="0.25">
      <c r="A237" t="s">
        <v>14</v>
      </c>
      <c r="B237" t="s">
        <v>7</v>
      </c>
      <c r="C237" s="10">
        <v>1526</v>
      </c>
      <c r="D237" s="8">
        <v>105</v>
      </c>
      <c r="E237">
        <f>VLOOKUP(datat[[#This Row],[Product]],$P$8:$Q$29,2,FALSE)</f>
        <v>14.49</v>
      </c>
      <c r="F237">
        <f>datat[[#This Row],[Units]]*datat[[#This Row],[Cost Per Unit]]</f>
        <v>1521.45</v>
      </c>
      <c r="G237" t="s">
        <v>25</v>
      </c>
      <c r="H237" s="10">
        <f>datat[[#This Row],[Amount]]-datat[[#This Row],[Cost]]</f>
        <v>4.5499999999999545</v>
      </c>
    </row>
    <row r="238" spans="1:8" x14ac:dyDescent="0.25">
      <c r="A238" t="s">
        <v>6</v>
      </c>
      <c r="B238" t="s">
        <v>15</v>
      </c>
      <c r="C238" s="10">
        <v>1505</v>
      </c>
      <c r="D238" s="8">
        <v>102</v>
      </c>
      <c r="E238">
        <f>VLOOKUP(datat[[#This Row],[Product]],$P$8:$Q$29,2,FALSE)</f>
        <v>6.47</v>
      </c>
      <c r="F238">
        <f>datat[[#This Row],[Units]]*datat[[#This Row],[Cost Per Unit]]</f>
        <v>659.93999999999994</v>
      </c>
      <c r="G238" t="s">
        <v>16</v>
      </c>
      <c r="H238" s="10">
        <f>datat[[#This Row],[Amount]]-datat[[#This Row],[Cost]]</f>
        <v>845.06000000000006</v>
      </c>
    </row>
    <row r="239" spans="1:8" x14ac:dyDescent="0.25">
      <c r="A239" t="s">
        <v>30</v>
      </c>
      <c r="B239" t="s">
        <v>28</v>
      </c>
      <c r="C239" s="10">
        <v>1463</v>
      </c>
      <c r="D239" s="8">
        <v>39</v>
      </c>
      <c r="E239">
        <f>VLOOKUP(datat[[#This Row],[Product]],$P$8:$Q$29,2,FALSE)</f>
        <v>3.11</v>
      </c>
      <c r="F239">
        <f>datat[[#This Row],[Units]]*datat[[#This Row],[Cost Per Unit]]</f>
        <v>121.28999999999999</v>
      </c>
      <c r="G239" t="s">
        <v>13</v>
      </c>
      <c r="H239" s="10">
        <f>datat[[#This Row],[Amount]]-datat[[#This Row],[Cost]]</f>
        <v>1341.71</v>
      </c>
    </row>
    <row r="240" spans="1:8" x14ac:dyDescent="0.25">
      <c r="A240" t="s">
        <v>30</v>
      </c>
      <c r="B240" t="s">
        <v>37</v>
      </c>
      <c r="C240" s="10">
        <v>1442</v>
      </c>
      <c r="D240" s="8">
        <v>15</v>
      </c>
      <c r="E240">
        <f>VLOOKUP(datat[[#This Row],[Product]],$P$8:$Q$29,2,FALSE)</f>
        <v>11.73</v>
      </c>
      <c r="F240">
        <f>datat[[#This Row],[Units]]*datat[[#This Row],[Cost Per Unit]]</f>
        <v>175.95000000000002</v>
      </c>
      <c r="G240" t="s">
        <v>16</v>
      </c>
      <c r="H240" s="10">
        <f>datat[[#This Row],[Amount]]-datat[[#This Row],[Cost]]</f>
        <v>1266.05</v>
      </c>
    </row>
    <row r="241" spans="1:8" x14ac:dyDescent="0.25">
      <c r="A241" t="s">
        <v>30</v>
      </c>
      <c r="B241" t="s">
        <v>18</v>
      </c>
      <c r="C241" s="10">
        <v>1428</v>
      </c>
      <c r="D241" s="8">
        <v>93</v>
      </c>
      <c r="E241">
        <f>VLOOKUP(datat[[#This Row],[Product]],$P$8:$Q$29,2,FALSE)</f>
        <v>13.15</v>
      </c>
      <c r="F241">
        <f>datat[[#This Row],[Units]]*datat[[#This Row],[Cost Per Unit]]</f>
        <v>1222.95</v>
      </c>
      <c r="G241" t="s">
        <v>35</v>
      </c>
      <c r="H241" s="10">
        <f>datat[[#This Row],[Amount]]-datat[[#This Row],[Cost]]</f>
        <v>205.04999999999995</v>
      </c>
    </row>
    <row r="242" spans="1:8" x14ac:dyDescent="0.25">
      <c r="A242" t="s">
        <v>14</v>
      </c>
      <c r="B242" t="s">
        <v>39</v>
      </c>
      <c r="C242" s="10">
        <v>1407</v>
      </c>
      <c r="D242" s="8">
        <v>72</v>
      </c>
      <c r="E242">
        <f>VLOOKUP(datat[[#This Row],[Product]],$P$8:$Q$29,2,FALSE)</f>
        <v>16.73</v>
      </c>
      <c r="F242">
        <f>datat[[#This Row],[Units]]*datat[[#This Row],[Cost Per Unit]]</f>
        <v>1204.56</v>
      </c>
      <c r="G242" t="s">
        <v>35</v>
      </c>
      <c r="H242" s="10">
        <f>datat[[#This Row],[Amount]]-datat[[#This Row],[Cost]]</f>
        <v>202.44000000000005</v>
      </c>
    </row>
    <row r="243" spans="1:8" x14ac:dyDescent="0.25">
      <c r="A243" t="s">
        <v>14</v>
      </c>
      <c r="B243" t="s">
        <v>32</v>
      </c>
      <c r="C243" s="10">
        <v>1400</v>
      </c>
      <c r="D243" s="8">
        <v>135</v>
      </c>
      <c r="E243">
        <f>VLOOKUP(datat[[#This Row],[Product]],$P$8:$Q$29,2,FALSE)</f>
        <v>7.16</v>
      </c>
      <c r="F243">
        <f>datat[[#This Row],[Units]]*datat[[#This Row],[Cost Per Unit]]</f>
        <v>966.6</v>
      </c>
      <c r="G243" t="s">
        <v>16</v>
      </c>
      <c r="H243" s="10">
        <f>datat[[#This Row],[Amount]]-datat[[#This Row],[Cost]]</f>
        <v>433.4</v>
      </c>
    </row>
    <row r="244" spans="1:8" x14ac:dyDescent="0.25">
      <c r="A244" t="s">
        <v>9</v>
      </c>
      <c r="B244" t="s">
        <v>12</v>
      </c>
      <c r="C244" s="10">
        <v>1302</v>
      </c>
      <c r="D244" s="8">
        <v>402</v>
      </c>
      <c r="E244">
        <f>VLOOKUP(datat[[#This Row],[Product]],$P$8:$Q$29,2,FALSE)</f>
        <v>11.88</v>
      </c>
      <c r="F244">
        <f>datat[[#This Row],[Units]]*datat[[#This Row],[Cost Per Unit]]</f>
        <v>4775.76</v>
      </c>
      <c r="G244" t="s">
        <v>16</v>
      </c>
      <c r="H244" s="10">
        <f>datat[[#This Row],[Amount]]-datat[[#This Row],[Cost]]</f>
        <v>-3473.76</v>
      </c>
    </row>
    <row r="245" spans="1:8" x14ac:dyDescent="0.25">
      <c r="A245" t="s">
        <v>20</v>
      </c>
      <c r="B245" t="s">
        <v>24</v>
      </c>
      <c r="C245" s="10">
        <v>1281</v>
      </c>
      <c r="D245" s="8">
        <v>75</v>
      </c>
      <c r="E245">
        <f>VLOOKUP(datat[[#This Row],[Product]],$P$8:$Q$29,2,FALSE)</f>
        <v>11.7</v>
      </c>
      <c r="F245">
        <f>datat[[#This Row],[Units]]*datat[[#This Row],[Cost Per Unit]]</f>
        <v>877.5</v>
      </c>
      <c r="G245" t="s">
        <v>23</v>
      </c>
      <c r="H245" s="10">
        <f>datat[[#This Row],[Amount]]-datat[[#This Row],[Cost]]</f>
        <v>403.5</v>
      </c>
    </row>
    <row r="246" spans="1:8" x14ac:dyDescent="0.25">
      <c r="A246" t="s">
        <v>14</v>
      </c>
      <c r="B246" t="s">
        <v>36</v>
      </c>
      <c r="C246" s="10">
        <v>1281</v>
      </c>
      <c r="D246" s="8">
        <v>18</v>
      </c>
      <c r="E246">
        <f>VLOOKUP(datat[[#This Row],[Product]],$P$8:$Q$29,2,FALSE)</f>
        <v>7.64</v>
      </c>
      <c r="F246">
        <f>datat[[#This Row],[Units]]*datat[[#This Row],[Cost Per Unit]]</f>
        <v>137.51999999999998</v>
      </c>
      <c r="G246" t="s">
        <v>27</v>
      </c>
      <c r="H246" s="10">
        <f>datat[[#This Row],[Amount]]-datat[[#This Row],[Cost]]</f>
        <v>1143.48</v>
      </c>
    </row>
    <row r="247" spans="1:8" x14ac:dyDescent="0.25">
      <c r="A247" t="s">
        <v>30</v>
      </c>
      <c r="B247" t="s">
        <v>29</v>
      </c>
      <c r="C247" s="10">
        <v>1274</v>
      </c>
      <c r="D247" s="8">
        <v>225</v>
      </c>
      <c r="E247">
        <f>VLOOKUP(datat[[#This Row],[Product]],$P$8:$Q$29,2,FALSE)</f>
        <v>8.7899999999999991</v>
      </c>
      <c r="F247">
        <f>datat[[#This Row],[Units]]*datat[[#This Row],[Cost Per Unit]]</f>
        <v>1977.7499999999998</v>
      </c>
      <c r="G247" t="s">
        <v>13</v>
      </c>
      <c r="H247" s="10">
        <f>datat[[#This Row],[Amount]]-datat[[#This Row],[Cost]]</f>
        <v>-703.74999999999977</v>
      </c>
    </row>
    <row r="248" spans="1:8" x14ac:dyDescent="0.25">
      <c r="A248" t="s">
        <v>20</v>
      </c>
      <c r="B248" t="s">
        <v>39</v>
      </c>
      <c r="C248" s="10">
        <v>1134</v>
      </c>
      <c r="D248" s="8">
        <v>282</v>
      </c>
      <c r="E248">
        <f>VLOOKUP(datat[[#This Row],[Product]],$P$8:$Q$29,2,FALSE)</f>
        <v>16.73</v>
      </c>
      <c r="F248">
        <f>datat[[#This Row],[Units]]*datat[[#This Row],[Cost Per Unit]]</f>
        <v>4717.8599999999997</v>
      </c>
      <c r="G248" t="s">
        <v>16</v>
      </c>
      <c r="H248" s="10">
        <f>datat[[#This Row],[Amount]]-datat[[#This Row],[Cost]]</f>
        <v>-3583.8599999999997</v>
      </c>
    </row>
    <row r="249" spans="1:8" x14ac:dyDescent="0.25">
      <c r="A249" t="s">
        <v>6</v>
      </c>
      <c r="B249" t="s">
        <v>32</v>
      </c>
      <c r="C249" s="10">
        <v>1085</v>
      </c>
      <c r="D249" s="8">
        <v>273</v>
      </c>
      <c r="E249">
        <f>VLOOKUP(datat[[#This Row],[Product]],$P$8:$Q$29,2,FALSE)</f>
        <v>7.16</v>
      </c>
      <c r="F249">
        <f>datat[[#This Row],[Units]]*datat[[#This Row],[Cost Per Unit]]</f>
        <v>1954.68</v>
      </c>
      <c r="G249" t="s">
        <v>11</v>
      </c>
      <c r="H249" s="10">
        <f>datat[[#This Row],[Amount]]-datat[[#This Row],[Cost]]</f>
        <v>-869.68000000000006</v>
      </c>
    </row>
    <row r="250" spans="1:8" x14ac:dyDescent="0.25">
      <c r="A250" t="s">
        <v>9</v>
      </c>
      <c r="B250" t="s">
        <v>33</v>
      </c>
      <c r="C250" s="10">
        <v>1071</v>
      </c>
      <c r="D250" s="8">
        <v>270</v>
      </c>
      <c r="E250">
        <f>VLOOKUP(datat[[#This Row],[Product]],$P$8:$Q$29,2,FALSE)</f>
        <v>10.62</v>
      </c>
      <c r="F250">
        <f>datat[[#This Row],[Units]]*datat[[#This Row],[Cost Per Unit]]</f>
        <v>2867.3999999999996</v>
      </c>
      <c r="G250" t="s">
        <v>16</v>
      </c>
      <c r="H250" s="10">
        <f>datat[[#This Row],[Amount]]-datat[[#This Row],[Cost]]</f>
        <v>-1796.3999999999996</v>
      </c>
    </row>
    <row r="251" spans="1:8" x14ac:dyDescent="0.25">
      <c r="A251" t="s">
        <v>6</v>
      </c>
      <c r="B251" t="s">
        <v>24</v>
      </c>
      <c r="C251" s="10">
        <v>1057</v>
      </c>
      <c r="D251" s="8">
        <v>54</v>
      </c>
      <c r="E251">
        <f>VLOOKUP(datat[[#This Row],[Product]],$P$8:$Q$29,2,FALSE)</f>
        <v>11.7</v>
      </c>
      <c r="F251">
        <f>datat[[#This Row],[Units]]*datat[[#This Row],[Cost Per Unit]]</f>
        <v>631.79999999999995</v>
      </c>
      <c r="G251" t="s">
        <v>26</v>
      </c>
      <c r="H251" s="10">
        <f>datat[[#This Row],[Amount]]-datat[[#This Row],[Cost]]</f>
        <v>425.20000000000005</v>
      </c>
    </row>
    <row r="252" spans="1:8" x14ac:dyDescent="0.25">
      <c r="A252" t="s">
        <v>14</v>
      </c>
      <c r="B252" t="s">
        <v>40</v>
      </c>
      <c r="C252" s="10">
        <v>973</v>
      </c>
      <c r="D252" s="8">
        <v>162</v>
      </c>
      <c r="E252">
        <f>VLOOKUP(datat[[#This Row],[Product]],$P$8:$Q$29,2,FALSE)</f>
        <v>10.38</v>
      </c>
      <c r="F252">
        <f>datat[[#This Row],[Units]]*datat[[#This Row],[Cost Per Unit]]</f>
        <v>1681.5600000000002</v>
      </c>
      <c r="G252" t="s">
        <v>27</v>
      </c>
      <c r="H252" s="10">
        <f>datat[[#This Row],[Amount]]-datat[[#This Row],[Cost]]</f>
        <v>-708.56000000000017</v>
      </c>
    </row>
    <row r="253" spans="1:8" x14ac:dyDescent="0.25">
      <c r="A253" t="s">
        <v>17</v>
      </c>
      <c r="B253" t="s">
        <v>39</v>
      </c>
      <c r="C253" s="10">
        <v>966</v>
      </c>
      <c r="D253" s="8">
        <v>198</v>
      </c>
      <c r="E253">
        <f>VLOOKUP(datat[[#This Row],[Product]],$P$8:$Q$29,2,FALSE)</f>
        <v>16.73</v>
      </c>
      <c r="F253">
        <f>datat[[#This Row],[Units]]*datat[[#This Row],[Cost Per Unit]]</f>
        <v>3312.54</v>
      </c>
      <c r="G253" t="s">
        <v>23</v>
      </c>
      <c r="H253" s="10">
        <f>datat[[#This Row],[Amount]]-datat[[#This Row],[Cost]]</f>
        <v>-2346.54</v>
      </c>
    </row>
    <row r="254" spans="1:8" x14ac:dyDescent="0.25">
      <c r="A254" t="s">
        <v>9</v>
      </c>
      <c r="B254" t="s">
        <v>12</v>
      </c>
      <c r="C254" s="10">
        <v>959</v>
      </c>
      <c r="D254" s="8">
        <v>147</v>
      </c>
      <c r="E254">
        <f>VLOOKUP(datat[[#This Row],[Product]],$P$8:$Q$29,2,FALSE)</f>
        <v>11.88</v>
      </c>
      <c r="F254">
        <f>datat[[#This Row],[Units]]*datat[[#This Row],[Cost Per Unit]]</f>
        <v>1746.3600000000001</v>
      </c>
      <c r="G254" t="s">
        <v>11</v>
      </c>
      <c r="H254" s="10">
        <f>datat[[#This Row],[Amount]]-datat[[#This Row],[Cost]]</f>
        <v>-787.36000000000013</v>
      </c>
    </row>
    <row r="255" spans="1:8" x14ac:dyDescent="0.25">
      <c r="A255" t="s">
        <v>20</v>
      </c>
      <c r="B255" t="s">
        <v>19</v>
      </c>
      <c r="C255" s="10">
        <v>959</v>
      </c>
      <c r="D255" s="8">
        <v>135</v>
      </c>
      <c r="E255">
        <f>VLOOKUP(datat[[#This Row],[Product]],$P$8:$Q$29,2,FALSE)</f>
        <v>12.37</v>
      </c>
      <c r="F255">
        <f>datat[[#This Row],[Units]]*datat[[#This Row],[Cost Per Unit]]</f>
        <v>1669.9499999999998</v>
      </c>
      <c r="G255" t="s">
        <v>16</v>
      </c>
      <c r="H255" s="10">
        <f>datat[[#This Row],[Amount]]-datat[[#This Row],[Cost]]</f>
        <v>-710.94999999999982</v>
      </c>
    </row>
    <row r="256" spans="1:8" x14ac:dyDescent="0.25">
      <c r="A256" t="s">
        <v>14</v>
      </c>
      <c r="B256" t="s">
        <v>31</v>
      </c>
      <c r="C256" s="10">
        <v>945</v>
      </c>
      <c r="D256" s="8">
        <v>75</v>
      </c>
      <c r="E256">
        <f>VLOOKUP(datat[[#This Row],[Product]],$P$8:$Q$29,2,FALSE)</f>
        <v>9.33</v>
      </c>
      <c r="F256">
        <f>datat[[#This Row],[Units]]*datat[[#This Row],[Cost Per Unit]]</f>
        <v>699.75</v>
      </c>
      <c r="G256" t="s">
        <v>35</v>
      </c>
      <c r="H256" s="10">
        <f>datat[[#This Row],[Amount]]-datat[[#This Row],[Cost]]</f>
        <v>245.25</v>
      </c>
    </row>
    <row r="257" spans="1:8" x14ac:dyDescent="0.25">
      <c r="A257" t="s">
        <v>20</v>
      </c>
      <c r="B257" t="s">
        <v>29</v>
      </c>
      <c r="C257" s="10">
        <v>938</v>
      </c>
      <c r="D257" s="8">
        <v>6</v>
      </c>
      <c r="E257">
        <f>VLOOKUP(datat[[#This Row],[Product]],$P$8:$Q$29,2,FALSE)</f>
        <v>8.7899999999999991</v>
      </c>
      <c r="F257">
        <f>datat[[#This Row],[Units]]*datat[[#This Row],[Cost Per Unit]]</f>
        <v>52.739999999999995</v>
      </c>
      <c r="G257" t="s">
        <v>16</v>
      </c>
      <c r="H257" s="10">
        <f>datat[[#This Row],[Amount]]-datat[[#This Row],[Cost]]</f>
        <v>885.26</v>
      </c>
    </row>
    <row r="258" spans="1:8" x14ac:dyDescent="0.25">
      <c r="A258" t="s">
        <v>30</v>
      </c>
      <c r="B258" t="s">
        <v>29</v>
      </c>
      <c r="C258" s="10">
        <v>938</v>
      </c>
      <c r="D258" s="8">
        <v>189</v>
      </c>
      <c r="E258">
        <f>VLOOKUP(datat[[#This Row],[Product]],$P$8:$Q$29,2,FALSE)</f>
        <v>8.7899999999999991</v>
      </c>
      <c r="F258">
        <f>datat[[#This Row],[Units]]*datat[[#This Row],[Cost Per Unit]]</f>
        <v>1661.31</v>
      </c>
      <c r="G258" t="s">
        <v>11</v>
      </c>
      <c r="H258" s="10">
        <f>datat[[#This Row],[Amount]]-datat[[#This Row],[Cost]]</f>
        <v>-723.31</v>
      </c>
    </row>
    <row r="259" spans="1:8" x14ac:dyDescent="0.25">
      <c r="A259" t="s">
        <v>6</v>
      </c>
      <c r="B259" t="s">
        <v>12</v>
      </c>
      <c r="C259" s="10">
        <v>938</v>
      </c>
      <c r="D259" s="8">
        <v>366</v>
      </c>
      <c r="E259">
        <f>VLOOKUP(datat[[#This Row],[Product]],$P$8:$Q$29,2,FALSE)</f>
        <v>11.88</v>
      </c>
      <c r="F259">
        <f>datat[[#This Row],[Units]]*datat[[#This Row],[Cost Per Unit]]</f>
        <v>4348.08</v>
      </c>
      <c r="G259" t="s">
        <v>27</v>
      </c>
      <c r="H259" s="10">
        <f>datat[[#This Row],[Amount]]-datat[[#This Row],[Cost]]</f>
        <v>-3410.08</v>
      </c>
    </row>
    <row r="260" spans="1:8" x14ac:dyDescent="0.25">
      <c r="A260" t="s">
        <v>30</v>
      </c>
      <c r="B260" t="s">
        <v>36</v>
      </c>
      <c r="C260" s="10">
        <v>861</v>
      </c>
      <c r="D260" s="8">
        <v>195</v>
      </c>
      <c r="E260">
        <f>VLOOKUP(datat[[#This Row],[Product]],$P$8:$Q$29,2,FALSE)</f>
        <v>7.64</v>
      </c>
      <c r="F260">
        <f>datat[[#This Row],[Units]]*datat[[#This Row],[Cost Per Unit]]</f>
        <v>1489.8</v>
      </c>
      <c r="G260" t="s">
        <v>25</v>
      </c>
      <c r="H260" s="10">
        <f>datat[[#This Row],[Amount]]-datat[[#This Row],[Cost]]</f>
        <v>-628.79999999999995</v>
      </c>
    </row>
    <row r="261" spans="1:8" x14ac:dyDescent="0.25">
      <c r="A261" t="s">
        <v>14</v>
      </c>
      <c r="B261" t="s">
        <v>40</v>
      </c>
      <c r="C261" s="10">
        <v>854</v>
      </c>
      <c r="D261" s="8">
        <v>309</v>
      </c>
      <c r="E261">
        <f>VLOOKUP(datat[[#This Row],[Product]],$P$8:$Q$29,2,FALSE)</f>
        <v>10.38</v>
      </c>
      <c r="F261">
        <f>datat[[#This Row],[Units]]*datat[[#This Row],[Cost Per Unit]]</f>
        <v>3207.42</v>
      </c>
      <c r="G261" t="s">
        <v>13</v>
      </c>
      <c r="H261" s="10">
        <f>datat[[#This Row],[Amount]]-datat[[#This Row],[Cost]]</f>
        <v>-2353.42</v>
      </c>
    </row>
    <row r="262" spans="1:8" x14ac:dyDescent="0.25">
      <c r="A262" t="s">
        <v>9</v>
      </c>
      <c r="B262" t="s">
        <v>39</v>
      </c>
      <c r="C262" s="10">
        <v>847</v>
      </c>
      <c r="D262" s="8">
        <v>129</v>
      </c>
      <c r="E262">
        <f>VLOOKUP(datat[[#This Row],[Product]],$P$8:$Q$29,2,FALSE)</f>
        <v>16.73</v>
      </c>
      <c r="F262">
        <f>datat[[#This Row],[Units]]*datat[[#This Row],[Cost Per Unit]]</f>
        <v>2158.17</v>
      </c>
      <c r="G262" t="s">
        <v>13</v>
      </c>
      <c r="H262" s="10">
        <f>datat[[#This Row],[Amount]]-datat[[#This Row],[Cost]]</f>
        <v>-1311.17</v>
      </c>
    </row>
    <row r="263" spans="1:8" x14ac:dyDescent="0.25">
      <c r="A263" t="s">
        <v>20</v>
      </c>
      <c r="B263" t="s">
        <v>31</v>
      </c>
      <c r="C263" s="10">
        <v>819</v>
      </c>
      <c r="D263" s="8">
        <v>510</v>
      </c>
      <c r="E263">
        <f>VLOOKUP(datat[[#This Row],[Product]],$P$8:$Q$29,2,FALSE)</f>
        <v>9.33</v>
      </c>
      <c r="F263">
        <f>datat[[#This Row],[Units]]*datat[[#This Row],[Cost Per Unit]]</f>
        <v>4758.3</v>
      </c>
      <c r="G263" t="s">
        <v>8</v>
      </c>
      <c r="H263" s="10">
        <f>datat[[#This Row],[Amount]]-datat[[#This Row],[Cost]]</f>
        <v>-3939.3</v>
      </c>
    </row>
    <row r="264" spans="1:8" x14ac:dyDescent="0.25">
      <c r="A264" t="s">
        <v>9</v>
      </c>
      <c r="B264" t="s">
        <v>19</v>
      </c>
      <c r="C264" s="10">
        <v>819</v>
      </c>
      <c r="D264" s="8">
        <v>306</v>
      </c>
      <c r="E264">
        <f>VLOOKUP(datat[[#This Row],[Product]],$P$8:$Q$29,2,FALSE)</f>
        <v>12.37</v>
      </c>
      <c r="F264">
        <f>datat[[#This Row],[Units]]*datat[[#This Row],[Cost Per Unit]]</f>
        <v>3785.22</v>
      </c>
      <c r="G264" t="s">
        <v>27</v>
      </c>
      <c r="H264" s="10">
        <f>datat[[#This Row],[Amount]]-datat[[#This Row],[Cost]]</f>
        <v>-2966.22</v>
      </c>
    </row>
    <row r="265" spans="1:8" x14ac:dyDescent="0.25">
      <c r="A265" t="s">
        <v>14</v>
      </c>
      <c r="B265" t="s">
        <v>39</v>
      </c>
      <c r="C265" s="10">
        <v>798</v>
      </c>
      <c r="D265" s="8">
        <v>519</v>
      </c>
      <c r="E265">
        <f>VLOOKUP(datat[[#This Row],[Product]],$P$8:$Q$29,2,FALSE)</f>
        <v>16.73</v>
      </c>
      <c r="F265">
        <f>datat[[#This Row],[Units]]*datat[[#This Row],[Cost Per Unit]]</f>
        <v>8682.8700000000008</v>
      </c>
      <c r="G265" t="s">
        <v>26</v>
      </c>
      <c r="H265" s="10">
        <f>datat[[#This Row],[Amount]]-datat[[#This Row],[Cost]]</f>
        <v>-7884.8700000000008</v>
      </c>
    </row>
    <row r="266" spans="1:8" x14ac:dyDescent="0.25">
      <c r="A266" t="s">
        <v>6</v>
      </c>
      <c r="B266" t="s">
        <v>37</v>
      </c>
      <c r="C266" s="10">
        <v>714</v>
      </c>
      <c r="D266" s="8">
        <v>231</v>
      </c>
      <c r="E266">
        <f>VLOOKUP(datat[[#This Row],[Product]],$P$8:$Q$29,2,FALSE)</f>
        <v>11.73</v>
      </c>
      <c r="F266">
        <f>datat[[#This Row],[Units]]*datat[[#This Row],[Cost Per Unit]]</f>
        <v>2709.63</v>
      </c>
      <c r="G266" t="s">
        <v>13</v>
      </c>
      <c r="H266" s="10">
        <f>datat[[#This Row],[Amount]]-datat[[#This Row],[Cost]]</f>
        <v>-1995.63</v>
      </c>
    </row>
    <row r="267" spans="1:8" x14ac:dyDescent="0.25">
      <c r="A267" t="s">
        <v>30</v>
      </c>
      <c r="B267" t="s">
        <v>28</v>
      </c>
      <c r="C267" s="10">
        <v>707</v>
      </c>
      <c r="D267" s="8">
        <v>174</v>
      </c>
      <c r="E267">
        <f>VLOOKUP(datat[[#This Row],[Product]],$P$8:$Q$29,2,FALSE)</f>
        <v>3.11</v>
      </c>
      <c r="F267">
        <f>datat[[#This Row],[Units]]*datat[[#This Row],[Cost Per Unit]]</f>
        <v>541.14</v>
      </c>
      <c r="G267" t="s">
        <v>11</v>
      </c>
      <c r="H267" s="10">
        <f>datat[[#This Row],[Amount]]-datat[[#This Row],[Cost]]</f>
        <v>165.86</v>
      </c>
    </row>
    <row r="268" spans="1:8" x14ac:dyDescent="0.25">
      <c r="A268" t="s">
        <v>30</v>
      </c>
      <c r="B268" t="s">
        <v>28</v>
      </c>
      <c r="C268" s="10">
        <v>700</v>
      </c>
      <c r="D268" s="8">
        <v>87</v>
      </c>
      <c r="E268">
        <f>VLOOKUP(datat[[#This Row],[Product]],$P$8:$Q$29,2,FALSE)</f>
        <v>3.11</v>
      </c>
      <c r="F268">
        <f>datat[[#This Row],[Units]]*datat[[#This Row],[Cost Per Unit]]</f>
        <v>270.57</v>
      </c>
      <c r="G268" t="s">
        <v>35</v>
      </c>
      <c r="H268" s="10">
        <f>datat[[#This Row],[Amount]]-datat[[#This Row],[Cost]]</f>
        <v>429.43</v>
      </c>
    </row>
    <row r="269" spans="1:8" x14ac:dyDescent="0.25">
      <c r="A269" t="s">
        <v>17</v>
      </c>
      <c r="B269" t="s">
        <v>34</v>
      </c>
      <c r="C269" s="10">
        <v>630</v>
      </c>
      <c r="D269" s="8">
        <v>36</v>
      </c>
      <c r="E269">
        <f>VLOOKUP(datat[[#This Row],[Product]],$P$8:$Q$29,2,FALSE)</f>
        <v>6.49</v>
      </c>
      <c r="F269">
        <f>datat[[#This Row],[Units]]*datat[[#This Row],[Cost Per Unit]]</f>
        <v>233.64000000000001</v>
      </c>
      <c r="G269" t="s">
        <v>26</v>
      </c>
      <c r="H269" s="10">
        <f>datat[[#This Row],[Amount]]-datat[[#This Row],[Cost]]</f>
        <v>396.36</v>
      </c>
    </row>
    <row r="270" spans="1:8" x14ac:dyDescent="0.25">
      <c r="A270" t="s">
        <v>20</v>
      </c>
      <c r="B270" t="s">
        <v>38</v>
      </c>
      <c r="C270" s="10">
        <v>623</v>
      </c>
      <c r="D270" s="8">
        <v>51</v>
      </c>
      <c r="E270">
        <f>VLOOKUP(datat[[#This Row],[Product]],$P$8:$Q$29,2,FALSE)</f>
        <v>4.97</v>
      </c>
      <c r="F270">
        <f>datat[[#This Row],[Units]]*datat[[#This Row],[Cost Per Unit]]</f>
        <v>253.47</v>
      </c>
      <c r="G270" t="s">
        <v>5</v>
      </c>
      <c r="H270" s="10">
        <f>datat[[#This Row],[Amount]]-datat[[#This Row],[Cost]]</f>
        <v>369.53</v>
      </c>
    </row>
    <row r="271" spans="1:8" x14ac:dyDescent="0.25">
      <c r="A271" t="s">
        <v>20</v>
      </c>
      <c r="B271" t="s">
        <v>42</v>
      </c>
      <c r="C271" s="10">
        <v>609</v>
      </c>
      <c r="D271" s="8">
        <v>87</v>
      </c>
      <c r="E271">
        <f>VLOOKUP(datat[[#This Row],[Product]],$P$8:$Q$29,2,FALSE)</f>
        <v>5.6</v>
      </c>
      <c r="F271">
        <f>datat[[#This Row],[Units]]*datat[[#This Row],[Cost Per Unit]]</f>
        <v>487.2</v>
      </c>
      <c r="G271" t="s">
        <v>5</v>
      </c>
      <c r="H271" s="10">
        <f>datat[[#This Row],[Amount]]-datat[[#This Row],[Cost]]</f>
        <v>121.80000000000001</v>
      </c>
    </row>
    <row r="272" spans="1:8" x14ac:dyDescent="0.25">
      <c r="A272" t="s">
        <v>9</v>
      </c>
      <c r="B272" t="s">
        <v>36</v>
      </c>
      <c r="C272" s="10">
        <v>609</v>
      </c>
      <c r="D272" s="8">
        <v>99</v>
      </c>
      <c r="E272">
        <f>VLOOKUP(datat[[#This Row],[Product]],$P$8:$Q$29,2,FALSE)</f>
        <v>7.64</v>
      </c>
      <c r="F272">
        <f>datat[[#This Row],[Units]]*datat[[#This Row],[Cost Per Unit]]</f>
        <v>756.36</v>
      </c>
      <c r="G272" t="s">
        <v>13</v>
      </c>
      <c r="H272" s="10">
        <f>datat[[#This Row],[Amount]]-datat[[#This Row],[Cost]]</f>
        <v>-147.36000000000001</v>
      </c>
    </row>
    <row r="273" spans="1:8" x14ac:dyDescent="0.25">
      <c r="A273" t="s">
        <v>9</v>
      </c>
      <c r="B273" t="s">
        <v>41</v>
      </c>
      <c r="C273" s="10">
        <v>567</v>
      </c>
      <c r="D273" s="8">
        <v>228</v>
      </c>
      <c r="E273">
        <f>VLOOKUP(datat[[#This Row],[Product]],$P$8:$Q$29,2,FALSE)</f>
        <v>9</v>
      </c>
      <c r="F273">
        <f>datat[[#This Row],[Units]]*datat[[#This Row],[Cost Per Unit]]</f>
        <v>2052</v>
      </c>
      <c r="G273" t="s">
        <v>35</v>
      </c>
      <c r="H273" s="10">
        <f>datat[[#This Row],[Amount]]-datat[[#This Row],[Cost]]</f>
        <v>-1485</v>
      </c>
    </row>
    <row r="274" spans="1:8" x14ac:dyDescent="0.25">
      <c r="A274" t="s">
        <v>6</v>
      </c>
      <c r="B274" t="s">
        <v>7</v>
      </c>
      <c r="C274" s="10">
        <v>560</v>
      </c>
      <c r="D274" s="8">
        <v>81</v>
      </c>
      <c r="E274">
        <f>VLOOKUP(datat[[#This Row],[Product]],$P$8:$Q$29,2,FALSE)</f>
        <v>14.49</v>
      </c>
      <c r="F274">
        <f>datat[[#This Row],[Units]]*datat[[#This Row],[Cost Per Unit]]</f>
        <v>1173.69</v>
      </c>
      <c r="G274" t="s">
        <v>16</v>
      </c>
      <c r="H274" s="10">
        <f>datat[[#This Row],[Amount]]-datat[[#This Row],[Cost]]</f>
        <v>-613.69000000000005</v>
      </c>
    </row>
    <row r="275" spans="1:8" x14ac:dyDescent="0.25">
      <c r="A275" t="s">
        <v>9</v>
      </c>
      <c r="B275" t="s">
        <v>36</v>
      </c>
      <c r="C275" s="10">
        <v>553</v>
      </c>
      <c r="D275" s="8">
        <v>15</v>
      </c>
      <c r="E275">
        <f>VLOOKUP(datat[[#This Row],[Product]],$P$8:$Q$29,2,FALSE)</f>
        <v>7.64</v>
      </c>
      <c r="F275">
        <f>datat[[#This Row],[Units]]*datat[[#This Row],[Cost Per Unit]]</f>
        <v>114.6</v>
      </c>
      <c r="G275" t="s">
        <v>26</v>
      </c>
      <c r="H275" s="10">
        <f>datat[[#This Row],[Amount]]-datat[[#This Row],[Cost]]</f>
        <v>438.4</v>
      </c>
    </row>
    <row r="276" spans="1:8" x14ac:dyDescent="0.25">
      <c r="A276" t="s">
        <v>30</v>
      </c>
      <c r="B276" t="s">
        <v>12</v>
      </c>
      <c r="C276" s="10">
        <v>525</v>
      </c>
      <c r="D276" s="8">
        <v>48</v>
      </c>
      <c r="E276">
        <f>VLOOKUP(datat[[#This Row],[Product]],$P$8:$Q$29,2,FALSE)</f>
        <v>11.88</v>
      </c>
      <c r="F276">
        <f>datat[[#This Row],[Units]]*datat[[#This Row],[Cost Per Unit]]</f>
        <v>570.24</v>
      </c>
      <c r="G276" t="s">
        <v>16</v>
      </c>
      <c r="H276" s="10">
        <f>datat[[#This Row],[Amount]]-datat[[#This Row],[Cost]]</f>
        <v>-45.240000000000009</v>
      </c>
    </row>
    <row r="277" spans="1:8" x14ac:dyDescent="0.25">
      <c r="A277" t="s">
        <v>6</v>
      </c>
      <c r="B277" t="s">
        <v>22</v>
      </c>
      <c r="C277" s="10">
        <v>518</v>
      </c>
      <c r="D277" s="8">
        <v>75</v>
      </c>
      <c r="E277">
        <f>VLOOKUP(datat[[#This Row],[Product]],$P$8:$Q$29,2,FALSE)</f>
        <v>9.77</v>
      </c>
      <c r="F277">
        <f>datat[[#This Row],[Units]]*datat[[#This Row],[Cost Per Unit]]</f>
        <v>732.75</v>
      </c>
      <c r="G277" t="s">
        <v>25</v>
      </c>
      <c r="H277" s="10">
        <f>datat[[#This Row],[Amount]]-datat[[#This Row],[Cost]]</f>
        <v>-214.75</v>
      </c>
    </row>
    <row r="278" spans="1:8" x14ac:dyDescent="0.25">
      <c r="A278" t="s">
        <v>14</v>
      </c>
      <c r="B278" t="s">
        <v>41</v>
      </c>
      <c r="C278" s="10">
        <v>497</v>
      </c>
      <c r="D278" s="8">
        <v>63</v>
      </c>
      <c r="E278">
        <f>VLOOKUP(datat[[#This Row],[Product]],$P$8:$Q$29,2,FALSE)</f>
        <v>9</v>
      </c>
      <c r="F278">
        <f>datat[[#This Row],[Units]]*datat[[#This Row],[Cost Per Unit]]</f>
        <v>567</v>
      </c>
      <c r="G278" t="s">
        <v>16</v>
      </c>
      <c r="H278" s="10">
        <f>datat[[#This Row],[Amount]]-datat[[#This Row],[Cost]]</f>
        <v>-70</v>
      </c>
    </row>
    <row r="279" spans="1:8" x14ac:dyDescent="0.25">
      <c r="A279" t="s">
        <v>9</v>
      </c>
      <c r="B279" t="s">
        <v>22</v>
      </c>
      <c r="C279" s="10">
        <v>490</v>
      </c>
      <c r="D279" s="8">
        <v>84</v>
      </c>
      <c r="E279">
        <f>VLOOKUP(datat[[#This Row],[Product]],$P$8:$Q$29,2,FALSE)</f>
        <v>9.77</v>
      </c>
      <c r="F279">
        <f>datat[[#This Row],[Units]]*datat[[#This Row],[Cost Per Unit]]</f>
        <v>820.68</v>
      </c>
      <c r="G279" t="s">
        <v>25</v>
      </c>
      <c r="H279" s="10">
        <f>datat[[#This Row],[Amount]]-datat[[#This Row],[Cost]]</f>
        <v>-330.67999999999995</v>
      </c>
    </row>
    <row r="280" spans="1:8" x14ac:dyDescent="0.25">
      <c r="A280" t="s">
        <v>20</v>
      </c>
      <c r="B280" t="s">
        <v>18</v>
      </c>
      <c r="C280" s="10">
        <v>469</v>
      </c>
      <c r="D280" s="8">
        <v>75</v>
      </c>
      <c r="E280">
        <f>VLOOKUP(datat[[#This Row],[Product]],$P$8:$Q$29,2,FALSE)</f>
        <v>13.15</v>
      </c>
      <c r="F280">
        <f>datat[[#This Row],[Units]]*datat[[#This Row],[Cost Per Unit]]</f>
        <v>986.25</v>
      </c>
      <c r="G280" t="s">
        <v>16</v>
      </c>
      <c r="H280" s="10">
        <f>datat[[#This Row],[Amount]]-datat[[#This Row],[Cost]]</f>
        <v>-517.25</v>
      </c>
    </row>
    <row r="281" spans="1:8" x14ac:dyDescent="0.25">
      <c r="A281" t="s">
        <v>6</v>
      </c>
      <c r="B281" t="s">
        <v>41</v>
      </c>
      <c r="C281" s="10">
        <v>434</v>
      </c>
      <c r="D281" s="8">
        <v>87</v>
      </c>
      <c r="E281">
        <f>VLOOKUP(datat[[#This Row],[Product]],$P$8:$Q$29,2,FALSE)</f>
        <v>9</v>
      </c>
      <c r="F281">
        <f>datat[[#This Row],[Units]]*datat[[#This Row],[Cost Per Unit]]</f>
        <v>783</v>
      </c>
      <c r="G281" t="s">
        <v>8</v>
      </c>
      <c r="H281" s="10">
        <f>datat[[#This Row],[Amount]]-datat[[#This Row],[Cost]]</f>
        <v>-349</v>
      </c>
    </row>
    <row r="282" spans="1:8" x14ac:dyDescent="0.25">
      <c r="A282" t="s">
        <v>17</v>
      </c>
      <c r="B282" t="s">
        <v>15</v>
      </c>
      <c r="C282" s="10">
        <v>385</v>
      </c>
      <c r="D282" s="8">
        <v>249</v>
      </c>
      <c r="E282">
        <f>VLOOKUP(datat[[#This Row],[Product]],$P$8:$Q$29,2,FALSE)</f>
        <v>6.47</v>
      </c>
      <c r="F282">
        <f>datat[[#This Row],[Units]]*datat[[#This Row],[Cost Per Unit]]</f>
        <v>1611.03</v>
      </c>
      <c r="G282" t="s">
        <v>25</v>
      </c>
      <c r="H282" s="10">
        <f>datat[[#This Row],[Amount]]-datat[[#This Row],[Cost]]</f>
        <v>-1226.03</v>
      </c>
    </row>
    <row r="283" spans="1:8" x14ac:dyDescent="0.25">
      <c r="A283" t="s">
        <v>9</v>
      </c>
      <c r="B283" t="s">
        <v>19</v>
      </c>
      <c r="C283" s="10">
        <v>357</v>
      </c>
      <c r="D283" s="8">
        <v>126</v>
      </c>
      <c r="E283">
        <f>VLOOKUP(datat[[#This Row],[Product]],$P$8:$Q$29,2,FALSE)</f>
        <v>12.37</v>
      </c>
      <c r="F283">
        <f>datat[[#This Row],[Units]]*datat[[#This Row],[Cost Per Unit]]</f>
        <v>1558.62</v>
      </c>
      <c r="G283" t="s">
        <v>8</v>
      </c>
      <c r="H283" s="10">
        <f>datat[[#This Row],[Amount]]-datat[[#This Row],[Cost]]</f>
        <v>-1201.6199999999999</v>
      </c>
    </row>
    <row r="284" spans="1:8" x14ac:dyDescent="0.25">
      <c r="A284" t="s">
        <v>30</v>
      </c>
      <c r="B284" t="s">
        <v>22</v>
      </c>
      <c r="C284" s="10">
        <v>336</v>
      </c>
      <c r="D284" s="8">
        <v>144</v>
      </c>
      <c r="E284">
        <f>VLOOKUP(datat[[#This Row],[Product]],$P$8:$Q$29,2,FALSE)</f>
        <v>9.77</v>
      </c>
      <c r="F284">
        <f>datat[[#This Row],[Units]]*datat[[#This Row],[Cost Per Unit]]</f>
        <v>1406.8799999999999</v>
      </c>
      <c r="G284" t="s">
        <v>13</v>
      </c>
      <c r="H284" s="10">
        <f>datat[[#This Row],[Amount]]-datat[[#This Row],[Cost]]</f>
        <v>-1070.8799999999999</v>
      </c>
    </row>
    <row r="285" spans="1:8" x14ac:dyDescent="0.25">
      <c r="A285" t="s">
        <v>14</v>
      </c>
      <c r="B285" t="s">
        <v>10</v>
      </c>
      <c r="C285" s="10">
        <v>280</v>
      </c>
      <c r="D285" s="8">
        <v>87</v>
      </c>
      <c r="E285">
        <f>VLOOKUP(datat[[#This Row],[Product]],$P$8:$Q$29,2,FALSE)</f>
        <v>8.65</v>
      </c>
      <c r="F285">
        <f>datat[[#This Row],[Units]]*datat[[#This Row],[Cost Per Unit]]</f>
        <v>752.55000000000007</v>
      </c>
      <c r="G285" t="s">
        <v>23</v>
      </c>
      <c r="H285" s="10">
        <f>datat[[#This Row],[Amount]]-datat[[#This Row],[Cost]]</f>
        <v>-472.55000000000007</v>
      </c>
    </row>
    <row r="286" spans="1:8" x14ac:dyDescent="0.25">
      <c r="A286" t="s">
        <v>6</v>
      </c>
      <c r="B286" t="s">
        <v>12</v>
      </c>
      <c r="C286" s="10">
        <v>259</v>
      </c>
      <c r="D286" s="8">
        <v>207</v>
      </c>
      <c r="E286">
        <f>VLOOKUP(datat[[#This Row],[Product]],$P$8:$Q$29,2,FALSE)</f>
        <v>11.88</v>
      </c>
      <c r="F286">
        <f>datat[[#This Row],[Units]]*datat[[#This Row],[Cost Per Unit]]</f>
        <v>2459.1600000000003</v>
      </c>
      <c r="G286" t="s">
        <v>11</v>
      </c>
      <c r="H286" s="10">
        <f>datat[[#This Row],[Amount]]-datat[[#This Row],[Cost]]</f>
        <v>-2200.1600000000003</v>
      </c>
    </row>
    <row r="287" spans="1:8" x14ac:dyDescent="0.25">
      <c r="A287" t="s">
        <v>30</v>
      </c>
      <c r="B287" t="s">
        <v>31</v>
      </c>
      <c r="C287" s="10">
        <v>252</v>
      </c>
      <c r="D287" s="8">
        <v>54</v>
      </c>
      <c r="E287">
        <f>VLOOKUP(datat[[#This Row],[Product]],$P$8:$Q$29,2,FALSE)</f>
        <v>9.33</v>
      </c>
      <c r="F287">
        <f>datat[[#This Row],[Units]]*datat[[#This Row],[Cost Per Unit]]</f>
        <v>503.82</v>
      </c>
      <c r="G287" t="s">
        <v>26</v>
      </c>
      <c r="H287" s="10">
        <f>datat[[#This Row],[Amount]]-datat[[#This Row],[Cost]]</f>
        <v>-251.82</v>
      </c>
    </row>
    <row r="288" spans="1:8" x14ac:dyDescent="0.25">
      <c r="A288" t="s">
        <v>6</v>
      </c>
      <c r="B288" t="s">
        <v>41</v>
      </c>
      <c r="C288" s="10">
        <v>245</v>
      </c>
      <c r="D288" s="8">
        <v>288</v>
      </c>
      <c r="E288">
        <f>VLOOKUP(datat[[#This Row],[Product]],$P$8:$Q$29,2,FALSE)</f>
        <v>9</v>
      </c>
      <c r="F288">
        <f>datat[[#This Row],[Units]]*datat[[#This Row],[Cost Per Unit]]</f>
        <v>2592</v>
      </c>
      <c r="G288" t="s">
        <v>35</v>
      </c>
      <c r="H288" s="10">
        <f>datat[[#This Row],[Amount]]-datat[[#This Row],[Cost]]</f>
        <v>-2347</v>
      </c>
    </row>
    <row r="289" spans="1:8" x14ac:dyDescent="0.25">
      <c r="A289" t="s">
        <v>6</v>
      </c>
      <c r="B289" t="s">
        <v>36</v>
      </c>
      <c r="C289" s="10">
        <v>238</v>
      </c>
      <c r="D289" s="8">
        <v>18</v>
      </c>
      <c r="E289">
        <f>VLOOKUP(datat[[#This Row],[Product]],$P$8:$Q$29,2,FALSE)</f>
        <v>7.64</v>
      </c>
      <c r="F289">
        <f>datat[[#This Row],[Units]]*datat[[#This Row],[Cost Per Unit]]</f>
        <v>137.51999999999998</v>
      </c>
      <c r="G289" t="s">
        <v>26</v>
      </c>
      <c r="H289" s="10">
        <f>datat[[#This Row],[Amount]]-datat[[#This Row],[Cost]]</f>
        <v>100.48000000000002</v>
      </c>
    </row>
    <row r="290" spans="1:8" x14ac:dyDescent="0.25">
      <c r="A290" t="s">
        <v>14</v>
      </c>
      <c r="B290" t="s">
        <v>12</v>
      </c>
      <c r="C290" s="10">
        <v>217</v>
      </c>
      <c r="D290" s="8">
        <v>36</v>
      </c>
      <c r="E290">
        <f>VLOOKUP(datat[[#This Row],[Product]],$P$8:$Q$29,2,FALSE)</f>
        <v>11.88</v>
      </c>
      <c r="F290">
        <f>datat[[#This Row],[Units]]*datat[[#This Row],[Cost Per Unit]]</f>
        <v>427.68</v>
      </c>
      <c r="G290" t="s">
        <v>5</v>
      </c>
      <c r="H290" s="10">
        <f>datat[[#This Row],[Amount]]-datat[[#This Row],[Cost]]</f>
        <v>-210.68</v>
      </c>
    </row>
    <row r="291" spans="1:8" x14ac:dyDescent="0.25">
      <c r="A291" t="s">
        <v>14</v>
      </c>
      <c r="B291" t="s">
        <v>28</v>
      </c>
      <c r="C291" s="10">
        <v>189</v>
      </c>
      <c r="D291" s="8">
        <v>48</v>
      </c>
      <c r="E291">
        <f>VLOOKUP(datat[[#This Row],[Product]],$P$8:$Q$29,2,FALSE)</f>
        <v>3.11</v>
      </c>
      <c r="F291">
        <f>datat[[#This Row],[Units]]*datat[[#This Row],[Cost Per Unit]]</f>
        <v>149.28</v>
      </c>
      <c r="G291" t="s">
        <v>26</v>
      </c>
      <c r="H291" s="10">
        <f>datat[[#This Row],[Amount]]-datat[[#This Row],[Cost]]</f>
        <v>39.72</v>
      </c>
    </row>
    <row r="292" spans="1:8" x14ac:dyDescent="0.25">
      <c r="A292" t="s">
        <v>6</v>
      </c>
      <c r="B292" t="s">
        <v>21</v>
      </c>
      <c r="C292" s="10">
        <v>182</v>
      </c>
      <c r="D292" s="8">
        <v>48</v>
      </c>
      <c r="E292">
        <f>VLOOKUP(datat[[#This Row],[Product]],$P$8:$Q$29,2,FALSE)</f>
        <v>5.79</v>
      </c>
      <c r="F292">
        <f>datat[[#This Row],[Units]]*datat[[#This Row],[Cost Per Unit]]</f>
        <v>277.92</v>
      </c>
      <c r="G292" t="s">
        <v>25</v>
      </c>
      <c r="H292" s="10">
        <f>datat[[#This Row],[Amount]]-datat[[#This Row],[Cost]]</f>
        <v>-95.920000000000016</v>
      </c>
    </row>
    <row r="293" spans="1:8" x14ac:dyDescent="0.25">
      <c r="A293" t="s">
        <v>20</v>
      </c>
      <c r="B293" t="s">
        <v>22</v>
      </c>
      <c r="C293" s="10">
        <v>168</v>
      </c>
      <c r="D293" s="8">
        <v>84</v>
      </c>
      <c r="E293">
        <f>VLOOKUP(datat[[#This Row],[Product]],$P$8:$Q$29,2,FALSE)</f>
        <v>9.77</v>
      </c>
      <c r="F293">
        <f>datat[[#This Row],[Units]]*datat[[#This Row],[Cost Per Unit]]</f>
        <v>820.68</v>
      </c>
      <c r="G293" t="s">
        <v>8</v>
      </c>
      <c r="H293" s="10">
        <f>datat[[#This Row],[Amount]]-datat[[#This Row],[Cost]]</f>
        <v>-652.67999999999995</v>
      </c>
    </row>
    <row r="294" spans="1:8" x14ac:dyDescent="0.25">
      <c r="A294" t="s">
        <v>20</v>
      </c>
      <c r="B294" t="s">
        <v>18</v>
      </c>
      <c r="C294" s="10">
        <v>154</v>
      </c>
      <c r="D294" s="8">
        <v>21</v>
      </c>
      <c r="E294">
        <f>VLOOKUP(datat[[#This Row],[Product]],$P$8:$Q$29,2,FALSE)</f>
        <v>13.15</v>
      </c>
      <c r="F294">
        <f>datat[[#This Row],[Units]]*datat[[#This Row],[Cost Per Unit]]</f>
        <v>276.15000000000003</v>
      </c>
      <c r="G294" t="s">
        <v>13</v>
      </c>
      <c r="H294" s="10">
        <f>datat[[#This Row],[Amount]]-datat[[#This Row],[Cost]]</f>
        <v>-122.15000000000003</v>
      </c>
    </row>
    <row r="295" spans="1:8" x14ac:dyDescent="0.25">
      <c r="A295" t="s">
        <v>9</v>
      </c>
      <c r="B295" t="s">
        <v>42</v>
      </c>
      <c r="C295" s="10">
        <v>98</v>
      </c>
      <c r="D295" s="8">
        <v>159</v>
      </c>
      <c r="E295">
        <f>VLOOKUP(datat[[#This Row],[Product]],$P$8:$Q$29,2,FALSE)</f>
        <v>5.6</v>
      </c>
      <c r="F295">
        <f>datat[[#This Row],[Units]]*datat[[#This Row],[Cost Per Unit]]</f>
        <v>890.4</v>
      </c>
      <c r="G295" t="s">
        <v>11</v>
      </c>
      <c r="H295" s="10">
        <f>datat[[#This Row],[Amount]]-datat[[#This Row],[Cost]]</f>
        <v>-792.4</v>
      </c>
    </row>
    <row r="296" spans="1:8" x14ac:dyDescent="0.25">
      <c r="A296" t="s">
        <v>14</v>
      </c>
      <c r="B296" t="s">
        <v>42</v>
      </c>
      <c r="C296" s="10">
        <v>98</v>
      </c>
      <c r="D296" s="8">
        <v>204</v>
      </c>
      <c r="E296">
        <f>VLOOKUP(datat[[#This Row],[Product]],$P$8:$Q$29,2,FALSE)</f>
        <v>5.6</v>
      </c>
      <c r="F296">
        <f>datat[[#This Row],[Units]]*datat[[#This Row],[Cost Per Unit]]</f>
        <v>1142.3999999999999</v>
      </c>
      <c r="G296" t="s">
        <v>13</v>
      </c>
      <c r="H296" s="10">
        <f>datat[[#This Row],[Amount]]-datat[[#This Row],[Cost]]</f>
        <v>-1044.3999999999999</v>
      </c>
    </row>
    <row r="297" spans="1:8" x14ac:dyDescent="0.25">
      <c r="A297" t="s">
        <v>20</v>
      </c>
      <c r="B297" t="s">
        <v>31</v>
      </c>
      <c r="C297" s="10">
        <v>63</v>
      </c>
      <c r="D297" s="8">
        <v>123</v>
      </c>
      <c r="E297">
        <f>VLOOKUP(datat[[#This Row],[Product]],$P$8:$Q$29,2,FALSE)</f>
        <v>9.33</v>
      </c>
      <c r="F297">
        <f>datat[[#This Row],[Units]]*datat[[#This Row],[Cost Per Unit]]</f>
        <v>1147.5899999999999</v>
      </c>
      <c r="G297" t="s">
        <v>35</v>
      </c>
      <c r="H297" s="10">
        <f>datat[[#This Row],[Amount]]-datat[[#This Row],[Cost]]</f>
        <v>-1084.5899999999999</v>
      </c>
    </row>
    <row r="298" spans="1:8" x14ac:dyDescent="0.25">
      <c r="A298" t="s">
        <v>20</v>
      </c>
      <c r="B298" t="s">
        <v>31</v>
      </c>
      <c r="C298" s="10">
        <v>56</v>
      </c>
      <c r="D298" s="8">
        <v>51</v>
      </c>
      <c r="E298">
        <f>VLOOKUP(datat[[#This Row],[Product]],$P$8:$Q$29,2,FALSE)</f>
        <v>9.33</v>
      </c>
      <c r="F298">
        <f>datat[[#This Row],[Units]]*datat[[#This Row],[Cost Per Unit]]</f>
        <v>475.83</v>
      </c>
      <c r="G298" t="s">
        <v>26</v>
      </c>
      <c r="H298" s="10">
        <f>datat[[#This Row],[Amount]]-datat[[#This Row],[Cost]]</f>
        <v>-419.83</v>
      </c>
    </row>
    <row r="299" spans="1:8" x14ac:dyDescent="0.25">
      <c r="A299" t="s">
        <v>6</v>
      </c>
      <c r="B299" t="s">
        <v>7</v>
      </c>
      <c r="C299" s="10">
        <v>42</v>
      </c>
      <c r="D299" s="8">
        <v>150</v>
      </c>
      <c r="E299">
        <f>VLOOKUP(datat[[#This Row],[Product]],$P$8:$Q$29,2,FALSE)</f>
        <v>14.49</v>
      </c>
      <c r="F299">
        <f>datat[[#This Row],[Units]]*datat[[#This Row],[Cost Per Unit]]</f>
        <v>2173.5</v>
      </c>
      <c r="G299" t="s">
        <v>8</v>
      </c>
      <c r="H299" s="10">
        <f>datat[[#This Row],[Amount]]-datat[[#This Row],[Cost]]</f>
        <v>-2131.5</v>
      </c>
    </row>
    <row r="300" spans="1:8" x14ac:dyDescent="0.25">
      <c r="A300" t="s">
        <v>17</v>
      </c>
      <c r="B300" t="s">
        <v>29</v>
      </c>
      <c r="C300" s="10">
        <v>21</v>
      </c>
      <c r="D300" s="8">
        <v>168</v>
      </c>
      <c r="E300">
        <f>VLOOKUP(datat[[#This Row],[Product]],$P$8:$Q$29,2,FALSE)</f>
        <v>8.7899999999999991</v>
      </c>
      <c r="F300">
        <f>datat[[#This Row],[Units]]*datat[[#This Row],[Cost Per Unit]]</f>
        <v>1476.7199999999998</v>
      </c>
      <c r="G300" t="s">
        <v>27</v>
      </c>
      <c r="H300" s="10">
        <f>datat[[#This Row],[Amount]]-datat[[#This Row],[Cost]]</f>
        <v>-1455.7199999999998</v>
      </c>
    </row>
    <row r="301" spans="1:8" x14ac:dyDescent="0.25">
      <c r="A301" t="s">
        <v>17</v>
      </c>
      <c r="B301" t="s">
        <v>32</v>
      </c>
      <c r="C301" s="10">
        <v>0</v>
      </c>
      <c r="D301" s="8">
        <v>135</v>
      </c>
      <c r="E301">
        <f>VLOOKUP(datat[[#This Row],[Product]],$P$8:$Q$29,2,FALSE)</f>
        <v>7.16</v>
      </c>
      <c r="F301">
        <f>datat[[#This Row],[Units]]*datat[[#This Row],[Cost Per Unit]]</f>
        <v>966.6</v>
      </c>
      <c r="G301" t="s">
        <v>5</v>
      </c>
      <c r="H301" s="10">
        <f>datat[[#This Row],[Amount]]-datat[[#This Row],[Cost]]</f>
        <v>-966.6</v>
      </c>
    </row>
  </sheetData>
  <sortState xmlns:xlrd2="http://schemas.microsoft.com/office/spreadsheetml/2017/richdata2" ref="A2:D301">
    <sortCondition descending="1" ref="C2:C301"/>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C70A-F8FE-4119-B26D-AD5E6C674BC7}">
  <dimension ref="F1:V87"/>
  <sheetViews>
    <sheetView tabSelected="1" zoomScale="96" zoomScaleNormal="96" workbookViewId="0">
      <selection activeCell="AA6" sqref="AA6"/>
    </sheetView>
  </sheetViews>
  <sheetFormatPr defaultRowHeight="15" x14ac:dyDescent="0.25"/>
  <cols>
    <col min="1" max="5" width="9.140625" style="19"/>
    <col min="6" max="6" width="14.42578125" style="19" bestFit="1" customWidth="1"/>
    <col min="7" max="7" width="12.28515625" style="19" bestFit="1" customWidth="1"/>
    <col min="8" max="8" width="17" style="19" bestFit="1" customWidth="1"/>
    <col min="9" max="16384" width="9.140625" style="19"/>
  </cols>
  <sheetData>
    <row r="1" spans="6:12" ht="31.5" x14ac:dyDescent="0.5">
      <c r="G1" s="21"/>
      <c r="H1" s="22" t="s">
        <v>59</v>
      </c>
      <c r="I1" s="22"/>
      <c r="J1" s="21"/>
      <c r="K1" s="21"/>
      <c r="L1" s="21"/>
    </row>
    <row r="5" spans="6:12" x14ac:dyDescent="0.25">
      <c r="F5" s="18"/>
      <c r="G5" s="18"/>
      <c r="H5" s="18"/>
    </row>
    <row r="6" spans="6:12" x14ac:dyDescent="0.25">
      <c r="F6" s="20"/>
      <c r="G6" s="20"/>
      <c r="H6" s="20"/>
      <c r="I6" s="20"/>
    </row>
    <row r="7" spans="6:12" x14ac:dyDescent="0.25">
      <c r="F7" s="20"/>
      <c r="G7" s="20"/>
      <c r="H7" s="20"/>
      <c r="I7" s="20"/>
    </row>
    <row r="8" spans="6:12" x14ac:dyDescent="0.25">
      <c r="F8" s="20"/>
      <c r="G8" s="20"/>
      <c r="H8" s="20"/>
      <c r="I8" s="20"/>
    </row>
    <row r="9" spans="6:12" x14ac:dyDescent="0.25">
      <c r="F9" s="20"/>
      <c r="G9" s="20"/>
      <c r="H9" s="20"/>
      <c r="I9" s="20"/>
    </row>
    <row r="10" spans="6:12" x14ac:dyDescent="0.25">
      <c r="F10" s="20"/>
      <c r="G10" s="20"/>
      <c r="H10" s="20"/>
      <c r="I10" s="20"/>
    </row>
    <row r="11" spans="6:12" x14ac:dyDescent="0.25">
      <c r="F11" s="20"/>
      <c r="G11" s="20"/>
      <c r="H11" s="20"/>
      <c r="I11" s="20"/>
    </row>
    <row r="12" spans="6:12" x14ac:dyDescent="0.25">
      <c r="F12" s="20"/>
      <c r="G12" s="20"/>
      <c r="H12" s="20"/>
      <c r="I12" s="20"/>
    </row>
    <row r="13" spans="6:12" x14ac:dyDescent="0.25">
      <c r="F13" s="20"/>
      <c r="G13" s="20"/>
      <c r="H13" s="20"/>
      <c r="I13" s="20"/>
    </row>
    <row r="14" spans="6:12" x14ac:dyDescent="0.25">
      <c r="F14" s="20"/>
      <c r="G14" s="20"/>
      <c r="H14" s="20"/>
      <c r="I14" s="20"/>
    </row>
    <row r="15" spans="6:12" x14ac:dyDescent="0.25">
      <c r="F15" s="20"/>
      <c r="G15" s="20"/>
      <c r="H15" s="20"/>
      <c r="I15" s="20"/>
    </row>
    <row r="16" spans="6:12" x14ac:dyDescent="0.25">
      <c r="F16" s="20"/>
      <c r="G16" s="20"/>
      <c r="H16" s="20"/>
      <c r="I16" s="20"/>
    </row>
    <row r="17" spans="6:22" x14ac:dyDescent="0.25">
      <c r="F17" s="20"/>
      <c r="G17" s="20"/>
      <c r="H17" s="20"/>
      <c r="I17" s="20"/>
    </row>
    <row r="18" spans="6:22" x14ac:dyDescent="0.25">
      <c r="F18" s="20"/>
      <c r="G18" s="20"/>
      <c r="H18" s="20"/>
      <c r="I18" s="20"/>
    </row>
    <row r="19" spans="6:22" x14ac:dyDescent="0.25">
      <c r="F19" s="20"/>
      <c r="G19" s="20"/>
      <c r="H19" s="20"/>
      <c r="I19" s="20"/>
      <c r="R19" s="11"/>
      <c r="S19" s="11"/>
      <c r="T19" s="11"/>
      <c r="U19" s="11"/>
      <c r="V19" s="11"/>
    </row>
    <row r="20" spans="6:22" x14ac:dyDescent="0.25">
      <c r="F20" s="20"/>
      <c r="G20" s="20"/>
      <c r="H20" s="20"/>
      <c r="I20" s="20"/>
      <c r="R20" s="11"/>
      <c r="S20" s="11"/>
      <c r="T20" s="11"/>
      <c r="U20" s="11"/>
      <c r="V20" s="11"/>
    </row>
    <row r="21" spans="6:22" x14ac:dyDescent="0.25">
      <c r="F21" s="20"/>
      <c r="G21" s="20"/>
      <c r="H21" s="20"/>
      <c r="I21" s="20"/>
      <c r="R21" s="11"/>
      <c r="S21" s="11"/>
      <c r="T21" s="11"/>
      <c r="U21" s="11"/>
      <c r="V21" s="11"/>
    </row>
    <row r="22" spans="6:22" x14ac:dyDescent="0.25">
      <c r="F22" s="20"/>
      <c r="G22" s="20"/>
      <c r="H22" s="20"/>
      <c r="I22" s="20"/>
      <c r="R22" s="11"/>
      <c r="S22" s="11"/>
      <c r="T22" s="11"/>
      <c r="U22" s="11"/>
      <c r="V22" s="11"/>
    </row>
    <row r="23" spans="6:22" x14ac:dyDescent="0.25">
      <c r="F23" s="20"/>
      <c r="G23" s="20"/>
      <c r="H23" s="20"/>
      <c r="I23" s="20"/>
      <c r="R23" s="11"/>
      <c r="S23" s="11"/>
      <c r="T23" s="11"/>
      <c r="U23" s="11"/>
      <c r="V23" s="11"/>
    </row>
    <row r="24" spans="6:22" x14ac:dyDescent="0.25">
      <c r="F24" s="20"/>
      <c r="G24" s="20"/>
      <c r="H24" s="20"/>
      <c r="I24" s="20"/>
      <c r="R24" s="11"/>
      <c r="S24" s="11"/>
      <c r="T24" s="11"/>
      <c r="U24" s="11"/>
      <c r="V24" s="11"/>
    </row>
    <row r="25" spans="6:22" x14ac:dyDescent="0.25">
      <c r="F25" s="20"/>
      <c r="G25" s="20"/>
      <c r="H25" s="20"/>
      <c r="I25" s="20"/>
      <c r="R25" s="11"/>
      <c r="S25" s="11"/>
      <c r="T25" s="11"/>
      <c r="U25" s="11"/>
      <c r="V25" s="11"/>
    </row>
    <row r="26" spans="6:22" x14ac:dyDescent="0.25">
      <c r="F26" s="20"/>
      <c r="G26" s="20"/>
      <c r="H26" s="20"/>
      <c r="I26" s="20"/>
      <c r="R26" s="11"/>
      <c r="S26" s="11"/>
      <c r="T26" s="11"/>
      <c r="U26" s="11"/>
      <c r="V26" s="11"/>
    </row>
    <row r="27" spans="6:22" x14ac:dyDescent="0.25">
      <c r="F27" s="20"/>
      <c r="G27" s="20"/>
      <c r="H27" s="20"/>
      <c r="I27" s="20"/>
      <c r="R27" s="11"/>
      <c r="S27" s="11"/>
      <c r="T27" s="11"/>
      <c r="U27" s="11"/>
      <c r="V27" s="11"/>
    </row>
    <row r="28" spans="6:22" x14ac:dyDescent="0.25">
      <c r="F28" s="20"/>
      <c r="G28" s="20"/>
      <c r="H28" s="20"/>
      <c r="I28" s="20"/>
    </row>
    <row r="29" spans="6:22" x14ac:dyDescent="0.25">
      <c r="F29" s="20"/>
      <c r="G29" s="20"/>
      <c r="H29" s="20"/>
      <c r="I29" s="20"/>
    </row>
    <row r="30" spans="6:22" x14ac:dyDescent="0.25">
      <c r="F30" s="20"/>
      <c r="G30" s="20"/>
      <c r="H30" s="20"/>
      <c r="I30" s="20"/>
    </row>
    <row r="31" spans="6:22" x14ac:dyDescent="0.25">
      <c r="F31" s="20"/>
      <c r="G31" s="20"/>
      <c r="H31" s="20"/>
      <c r="I31" s="20"/>
    </row>
    <row r="32" spans="6:22" x14ac:dyDescent="0.25">
      <c r="F32" s="20"/>
      <c r="G32" s="20"/>
      <c r="H32" s="20"/>
      <c r="I32" s="20"/>
    </row>
    <row r="33" spans="6:9" x14ac:dyDescent="0.25">
      <c r="F33" s="20"/>
      <c r="G33" s="20"/>
      <c r="H33" s="20"/>
      <c r="I33" s="20"/>
    </row>
    <row r="34" spans="6:9" x14ac:dyDescent="0.25">
      <c r="F34" s="20"/>
      <c r="G34" s="20"/>
      <c r="H34" s="20"/>
      <c r="I34" s="20"/>
    </row>
    <row r="35" spans="6:9" x14ac:dyDescent="0.25">
      <c r="F35" s="20"/>
      <c r="G35" s="20"/>
      <c r="H35" s="20"/>
      <c r="I35" s="20"/>
    </row>
    <row r="36" spans="6:9" x14ac:dyDescent="0.25">
      <c r="F36" s="20"/>
      <c r="G36" s="20"/>
      <c r="H36" s="20"/>
      <c r="I36" s="20"/>
    </row>
    <row r="37" spans="6:9" x14ac:dyDescent="0.25">
      <c r="F37" s="20"/>
      <c r="G37" s="20"/>
      <c r="H37" s="20"/>
      <c r="I37" s="20"/>
    </row>
    <row r="43" spans="6:9" x14ac:dyDescent="0.25">
      <c r="F43" s="18"/>
      <c r="G43" s="18"/>
      <c r="H43" s="18"/>
    </row>
    <row r="44" spans="6:9" x14ac:dyDescent="0.25">
      <c r="F44" s="18"/>
      <c r="G44" s="18"/>
      <c r="H44" s="18"/>
    </row>
    <row r="45" spans="6:9" x14ac:dyDescent="0.25">
      <c r="F45" s="18"/>
      <c r="G45" s="18"/>
      <c r="H45" s="18"/>
    </row>
    <row r="46" spans="6:9" x14ac:dyDescent="0.25">
      <c r="F46" s="18"/>
      <c r="G46" s="18"/>
      <c r="H46" s="18"/>
    </row>
    <row r="47" spans="6:9" x14ac:dyDescent="0.25">
      <c r="F47" s="18"/>
      <c r="G47" s="18"/>
      <c r="H47" s="18"/>
    </row>
    <row r="48" spans="6:9" x14ac:dyDescent="0.25">
      <c r="F48" s="18"/>
      <c r="G48" s="18"/>
      <c r="H48" s="18"/>
    </row>
    <row r="49" spans="6:8" x14ac:dyDescent="0.25">
      <c r="F49" s="18"/>
      <c r="G49" s="18"/>
      <c r="H49" s="18"/>
    </row>
    <row r="50" spans="6:8" x14ac:dyDescent="0.25">
      <c r="F50" s="18"/>
      <c r="G50" s="18"/>
      <c r="H50" s="18"/>
    </row>
    <row r="51" spans="6:8" x14ac:dyDescent="0.25">
      <c r="F51" s="18"/>
      <c r="G51" s="18"/>
      <c r="H51" s="18"/>
    </row>
    <row r="52" spans="6:8" x14ac:dyDescent="0.25">
      <c r="F52" s="18"/>
      <c r="G52" s="18"/>
      <c r="H52" s="18"/>
    </row>
    <row r="53" spans="6:8" x14ac:dyDescent="0.25">
      <c r="F53" s="18"/>
      <c r="G53" s="18"/>
      <c r="H53" s="18"/>
    </row>
    <row r="54" spans="6:8" x14ac:dyDescent="0.25">
      <c r="F54" s="18"/>
      <c r="G54" s="18"/>
      <c r="H54" s="18"/>
    </row>
    <row r="55" spans="6:8" x14ac:dyDescent="0.25">
      <c r="F55" s="18"/>
      <c r="G55" s="18"/>
      <c r="H55" s="18"/>
    </row>
    <row r="56" spans="6:8" x14ac:dyDescent="0.25">
      <c r="F56" s="18"/>
      <c r="G56" s="18"/>
      <c r="H56" s="18"/>
    </row>
    <row r="57" spans="6:8" x14ac:dyDescent="0.25">
      <c r="F57" s="18"/>
      <c r="G57" s="18"/>
      <c r="H57" s="18"/>
    </row>
    <row r="58" spans="6:8" x14ac:dyDescent="0.25">
      <c r="F58" s="18"/>
      <c r="G58" s="18"/>
      <c r="H58" s="18"/>
    </row>
    <row r="59" spans="6:8" x14ac:dyDescent="0.25">
      <c r="F59" s="18"/>
      <c r="G59" s="18"/>
      <c r="H59" s="18"/>
    </row>
    <row r="60" spans="6:8" x14ac:dyDescent="0.25">
      <c r="F60" s="18"/>
      <c r="G60" s="18"/>
      <c r="H60" s="18"/>
    </row>
    <row r="61" spans="6:8" x14ac:dyDescent="0.25">
      <c r="F61" s="18"/>
      <c r="G61" s="18"/>
      <c r="H61" s="18"/>
    </row>
    <row r="62" spans="6:8" x14ac:dyDescent="0.25">
      <c r="F62" s="18"/>
      <c r="G62" s="18"/>
      <c r="H62" s="18"/>
    </row>
    <row r="63" spans="6:8" x14ac:dyDescent="0.25">
      <c r="F63" s="18"/>
      <c r="G63" s="18"/>
      <c r="H63" s="18"/>
    </row>
    <row r="64" spans="6:8" x14ac:dyDescent="0.25">
      <c r="F64" s="18"/>
      <c r="G64" s="18"/>
      <c r="H64" s="18"/>
    </row>
    <row r="65" spans="6:8" x14ac:dyDescent="0.25">
      <c r="F65" s="18"/>
      <c r="G65" s="18"/>
      <c r="H65" s="18"/>
    </row>
    <row r="66" spans="6:8" x14ac:dyDescent="0.25">
      <c r="F66" s="18"/>
      <c r="G66" s="18"/>
      <c r="H66" s="18"/>
    </row>
    <row r="67" spans="6:8" x14ac:dyDescent="0.25">
      <c r="F67" s="18"/>
      <c r="G67" s="18"/>
      <c r="H67" s="18"/>
    </row>
    <row r="68" spans="6:8" x14ac:dyDescent="0.25">
      <c r="F68" s="18"/>
      <c r="G68" s="18"/>
      <c r="H68" s="18"/>
    </row>
    <row r="69" spans="6:8" x14ac:dyDescent="0.25">
      <c r="F69" s="18"/>
      <c r="G69" s="18"/>
      <c r="H69" s="18"/>
    </row>
    <row r="70" spans="6:8" x14ac:dyDescent="0.25">
      <c r="F70" s="18"/>
      <c r="G70" s="18"/>
      <c r="H70" s="18"/>
    </row>
    <row r="71" spans="6:8" x14ac:dyDescent="0.25">
      <c r="F71" s="18"/>
      <c r="G71" s="18"/>
      <c r="H71" s="18"/>
    </row>
    <row r="72" spans="6:8" x14ac:dyDescent="0.25">
      <c r="F72" s="18"/>
      <c r="G72" s="18"/>
      <c r="H72" s="18"/>
    </row>
    <row r="73" spans="6:8" x14ac:dyDescent="0.25">
      <c r="F73" s="18"/>
      <c r="G73" s="18"/>
      <c r="H73" s="18"/>
    </row>
    <row r="74" spans="6:8" x14ac:dyDescent="0.25">
      <c r="F74" s="18"/>
      <c r="G74" s="18"/>
      <c r="H74" s="18"/>
    </row>
    <row r="75" spans="6:8" x14ac:dyDescent="0.25">
      <c r="F75" s="18"/>
      <c r="G75" s="18"/>
      <c r="H75" s="18"/>
    </row>
    <row r="76" spans="6:8" x14ac:dyDescent="0.25">
      <c r="F76" s="18"/>
      <c r="G76" s="18"/>
      <c r="H76" s="18"/>
    </row>
    <row r="77" spans="6:8" x14ac:dyDescent="0.25">
      <c r="F77" s="18"/>
      <c r="G77" s="18"/>
      <c r="H77" s="18"/>
    </row>
    <row r="78" spans="6:8" x14ac:dyDescent="0.25">
      <c r="F78" s="18"/>
      <c r="G78" s="18"/>
      <c r="H78" s="18"/>
    </row>
    <row r="79" spans="6:8" x14ac:dyDescent="0.25">
      <c r="F79" s="18"/>
      <c r="G79" s="18"/>
      <c r="H79" s="18"/>
    </row>
    <row r="80" spans="6:8" x14ac:dyDescent="0.25">
      <c r="F80" s="18"/>
      <c r="G80" s="18"/>
      <c r="H80" s="18"/>
    </row>
    <row r="81" spans="6:8" x14ac:dyDescent="0.25">
      <c r="F81" s="18"/>
      <c r="G81" s="18"/>
      <c r="H81" s="18"/>
    </row>
    <row r="82" spans="6:8" x14ac:dyDescent="0.25">
      <c r="F82" s="18"/>
      <c r="G82" s="18"/>
      <c r="H82" s="18"/>
    </row>
    <row r="83" spans="6:8" x14ac:dyDescent="0.25">
      <c r="F83" s="18"/>
      <c r="G83" s="18"/>
      <c r="H83" s="18"/>
    </row>
    <row r="84" spans="6:8" x14ac:dyDescent="0.25">
      <c r="F84" s="18"/>
      <c r="G84" s="18"/>
      <c r="H84" s="18"/>
    </row>
    <row r="85" spans="6:8" x14ac:dyDescent="0.25">
      <c r="F85" s="18"/>
      <c r="G85" s="18"/>
      <c r="H85" s="18"/>
    </row>
    <row r="86" spans="6:8" x14ac:dyDescent="0.25">
      <c r="F86" s="18"/>
      <c r="G86" s="18"/>
      <c r="H86" s="18"/>
    </row>
    <row r="87" spans="6:8" x14ac:dyDescent="0.25">
      <c r="F87" s="18"/>
      <c r="G87" s="18"/>
      <c r="H87"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Y 4 g 1 V Z T g E O W l A A A A 9 g A A A B I A H A B D b 2 5 m a W c v U G F j a 2 F n Z S 5 4 b W w g o h g A K K A U A A A A A A A A A A A A A A A A A A A A A A A A A A A A h Y 9 B D o I w F E S v Q r q n L Z g Y J J + y c C u J i Y k a d 0 2 p 0 A g f Q 4 t w N x c e y S u I U d S d y 3 n z F j P 3 6 w 3 S o a 6 8 i 2 6 t a T A h A e X E 0 6 i a 3 G C R k M 4 d / Y i k A t Z S n W S h v V F G G w 8 2 T 0 j p 3 D l m r O 9 7 2 s 9 o 0 x Y s 5 D x g + 2 y 1 U a W u J f n I 5 r / s G 7 R O o t J E w P Y 1 R o Q 0 4 B F d R H P K g U 0 Q M o N f I R z 3 P t s f C M u u c l 2 r h U b / s A M 2 R W D v D + I B U E s D B B Q A A g A I A G O I N 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i D V V K I p H u A 4 A A A A R A A A A E w A c A E Z v c m 1 1 b G F z L 1 N l Y 3 R p b 2 4 x L m 0 g o h g A K K A U A A A A A A A A A A A A A A A A A A A A A A A A A A A A K 0 5 N L s n M z 1 M I h t C G 1 g B Q S w E C L Q A U A A I A C A B j i D V V l O A Q 5 a U A A A D 2 A A A A E g A A A A A A A A A A A A A A A A A A A A A A Q 2 9 u Z m l n L 1 B h Y 2 t h Z 2 U u e G 1 s U E s B A i 0 A F A A C A A g A Y 4 g 1 V Q / K 6 a u k A A A A 6 Q A A A B M A A A A A A A A A A A A A A A A A 8 Q A A A F t D b 2 5 0 Z W 5 0 X 1 R 5 c G V z X S 5 4 b W x Q S w E C L Q A U A A I A C A B j i D V V 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d R 5 k c q 0 V k K Q L J 1 p W 5 3 d P w A A A A A C A A A A A A A Q Z g A A A A E A A C A A A A C g e h a t J T S 0 K R z v G 9 5 J m q A D o j o E y r u M w P T j g 7 l N J y 8 e G w A A A A A O g A A A A A I A A C A A A A B 9 x D E a j s F 4 O 4 g n Y 8 a X y 2 P x L Q 4 v P p 7 I L V n E o b E c X B B o T V A A A A C D e n g H g J Q S 2 q Q o g c 9 C 7 j m S 6 E X v E K K x 8 T p U x w M H l S e m 3 S N o f f X w D W h x A I 9 2 G B d S l B d D a V J n O a g a d N w x B k g w 9 j 3 L v R R A 9 8 9 t a / 1 2 u Z e W t b o z A U A A A A C G M x x 3 Q s X X g h Z U x s s o B a M E P y m j i W e d e i L Q F b w P x V 0 V a r 5 j K m d N d F d 0 N A 9 z a f f / a x a 0 3 y 5 x 3 1 n s y 5 8 v u f D e A U u f < / D a t a M a s h u p > 
</file>

<file path=customXml/itemProps1.xml><?xml version="1.0" encoding="utf-8"?>
<ds:datastoreItem xmlns:ds="http://schemas.openxmlformats.org/officeDocument/2006/customXml" ds:itemID="{43B6E731-5B43-4900-8B9C-51DD6A2CA0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By Person By Country</vt:lpstr>
      <vt:lpstr>Sales by country </vt:lpstr>
      <vt:lpstr>sales by Product</vt:lpstr>
      <vt:lpstr>Main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Clayton Kasiyandima</dc:creator>
  <cp:lastModifiedBy>Clayton Kasiyandima</cp:lastModifiedBy>
  <dcterms:created xsi:type="dcterms:W3CDTF">2022-09-21T13:42:04Z</dcterms:created>
  <dcterms:modified xsi:type="dcterms:W3CDTF">2022-09-21T20:07:32Z</dcterms:modified>
</cp:coreProperties>
</file>