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kbaker/Google Drive (bkrcla003@myuct.ac.za)/MSc/Dissertation/Surveys/1_General Reasoning/4_data_analysis/"/>
    </mc:Choice>
  </mc:AlternateContent>
  <xr:revisionPtr revIDLastSave="0" documentId="13_ncr:1_{64E146FC-1A03-5041-8D96-3CE5AB422EED}" xr6:coauthVersionLast="47" xr6:coauthVersionMax="47" xr10:uidLastSave="{00000000-0000-0000-0000-000000000000}"/>
  <bookViews>
    <workbookView xWindow="0" yWindow="500" windowWidth="28800" windowHeight="16280" xr2:uid="{29472C83-0441-3147-8A34-E6B38DBE5984}"/>
  </bookViews>
  <sheets>
    <sheet name="Dispersion" sheetId="7" r:id="rId1"/>
    <sheet name="Dispersion Graphs" sheetId="9" r:id="rId2"/>
    <sheet name="Average Rank" sheetId="4" r:id="rId3"/>
    <sheet name="Plausible Statements" sheetId="8" r:id="rId4"/>
    <sheet name="Chi-squar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3" i="7" l="1"/>
  <c r="BC3" i="7"/>
  <c r="BD3" i="7"/>
  <c r="BB4" i="7"/>
  <c r="BC4" i="7"/>
  <c r="BD4" i="7"/>
  <c r="BB5" i="7"/>
  <c r="BC5" i="7"/>
  <c r="BD5" i="7"/>
  <c r="BB6" i="7"/>
  <c r="BC6" i="7"/>
  <c r="BD6" i="7"/>
  <c r="BB7" i="7"/>
  <c r="BC7" i="7"/>
  <c r="BD7" i="7"/>
  <c r="BB8" i="7"/>
  <c r="BC8" i="7"/>
  <c r="BD8" i="7"/>
  <c r="BB9" i="7"/>
  <c r="BC9" i="7"/>
  <c r="BD9" i="7"/>
  <c r="BB10" i="7"/>
  <c r="BC10" i="7"/>
  <c r="BD10" i="7"/>
  <c r="BB11" i="7"/>
  <c r="BC11" i="7"/>
  <c r="BD11" i="7"/>
  <c r="BB12" i="7"/>
  <c r="BC12" i="7"/>
  <c r="BD12" i="7"/>
  <c r="BB13" i="7"/>
  <c r="BC13" i="7"/>
  <c r="BD13" i="7"/>
  <c r="BB14" i="7"/>
  <c r="BC14" i="7"/>
  <c r="BD14" i="7"/>
  <c r="BB15" i="7"/>
  <c r="BC15" i="7"/>
  <c r="BD15" i="7"/>
  <c r="BB16" i="7"/>
  <c r="BC16" i="7"/>
  <c r="BD16" i="7"/>
  <c r="BB17" i="7"/>
  <c r="BC17" i="7"/>
  <c r="BD17" i="7"/>
  <c r="BB18" i="7"/>
  <c r="BC18" i="7"/>
  <c r="BD18" i="7"/>
  <c r="BB19" i="7"/>
  <c r="BC19" i="7"/>
  <c r="BD19" i="7"/>
  <c r="BB20" i="7"/>
  <c r="BC20" i="7"/>
  <c r="BD20" i="7"/>
  <c r="BB21" i="7"/>
  <c r="BC21" i="7"/>
  <c r="BD21" i="7"/>
  <c r="BB22" i="7"/>
  <c r="BC22" i="7"/>
  <c r="BD22" i="7"/>
  <c r="BB23" i="7"/>
  <c r="BC23" i="7"/>
  <c r="BD23" i="7"/>
  <c r="BB24" i="7"/>
  <c r="BC24" i="7"/>
  <c r="BD24" i="7"/>
  <c r="BB25" i="7"/>
  <c r="BC25" i="7"/>
  <c r="BD25" i="7"/>
  <c r="BB26" i="7"/>
  <c r="BC26" i="7"/>
  <c r="BD26" i="7"/>
  <c r="BB27" i="7"/>
  <c r="BC27" i="7"/>
  <c r="BD27" i="7"/>
  <c r="BB28" i="7"/>
  <c r="BC28" i="7"/>
  <c r="BD28" i="7"/>
  <c r="BB29" i="7"/>
  <c r="BC29" i="7"/>
  <c r="BD29" i="7"/>
  <c r="BB30" i="7"/>
  <c r="BC30" i="7"/>
  <c r="BD30" i="7"/>
  <c r="BB31" i="7"/>
  <c r="BC31" i="7"/>
  <c r="BD31" i="7"/>
  <c r="BA3" i="7"/>
  <c r="BA4" i="7"/>
  <c r="BA5" i="7"/>
  <c r="BA6" i="7"/>
  <c r="BA7" i="7"/>
  <c r="BA8" i="7"/>
  <c r="BA9" i="7"/>
  <c r="BA10" i="7"/>
  <c r="BA11" i="7"/>
  <c r="BA12" i="7"/>
  <c r="BA13" i="7"/>
  <c r="BA14" i="7"/>
  <c r="BA15" i="7"/>
  <c r="BA16" i="7"/>
  <c r="BA17" i="7"/>
  <c r="BA18" i="7"/>
  <c r="BA19" i="7"/>
  <c r="BA20" i="7"/>
  <c r="BA21" i="7"/>
  <c r="BA22" i="7"/>
  <c r="BA23" i="7"/>
  <c r="BA24" i="7"/>
  <c r="BA25" i="7"/>
  <c r="BA26" i="7"/>
  <c r="BA27" i="7"/>
  <c r="BA28" i="7"/>
  <c r="BA29" i="7"/>
  <c r="BA30" i="7"/>
  <c r="BA31" i="7"/>
  <c r="BD2" i="7"/>
  <c r="BC2" i="7"/>
  <c r="BB2" i="7"/>
  <c r="BA2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D38" i="7"/>
  <c r="E38" i="7"/>
  <c r="F38" i="7"/>
  <c r="G38" i="7"/>
  <c r="H38" i="7"/>
  <c r="I38" i="7"/>
  <c r="J38" i="7"/>
  <c r="K38" i="7"/>
  <c r="L38" i="7"/>
  <c r="M38" i="7"/>
  <c r="N38" i="7"/>
  <c r="O38" i="7"/>
  <c r="O40" i="7" s="1"/>
  <c r="P38" i="7"/>
  <c r="P40" i="7" s="1"/>
  <c r="Q38" i="7"/>
  <c r="R38" i="7"/>
  <c r="S38" i="7"/>
  <c r="T38" i="7"/>
  <c r="U38" i="7"/>
  <c r="V38" i="7"/>
  <c r="W38" i="7"/>
  <c r="W40" i="7" s="1"/>
  <c r="X38" i="7"/>
  <c r="X40" i="7" s="1"/>
  <c r="Y38" i="7"/>
  <c r="Z38" i="7"/>
  <c r="AA38" i="7"/>
  <c r="AB38" i="7"/>
  <c r="AC38" i="7"/>
  <c r="AD38" i="7"/>
  <c r="AE38" i="7"/>
  <c r="AE40" i="7" s="1"/>
  <c r="AF38" i="7"/>
  <c r="AF40" i="7" s="1"/>
  <c r="D39" i="7"/>
  <c r="D40" i="7" s="1"/>
  <c r="E39" i="7"/>
  <c r="F39" i="7"/>
  <c r="G39" i="7"/>
  <c r="H39" i="7"/>
  <c r="I39" i="7"/>
  <c r="J39" i="7"/>
  <c r="K39" i="7"/>
  <c r="K40" i="7" s="1"/>
  <c r="L39" i="7"/>
  <c r="L40" i="7" s="1"/>
  <c r="M39" i="7"/>
  <c r="N39" i="7"/>
  <c r="O39" i="7"/>
  <c r="P39" i="7"/>
  <c r="Q39" i="7"/>
  <c r="R39" i="7"/>
  <c r="S39" i="7"/>
  <c r="S40" i="7" s="1"/>
  <c r="T39" i="7"/>
  <c r="T40" i="7" s="1"/>
  <c r="U39" i="7"/>
  <c r="V39" i="7"/>
  <c r="W39" i="7"/>
  <c r="X39" i="7"/>
  <c r="Y39" i="7"/>
  <c r="Z39" i="7"/>
  <c r="AA39" i="7"/>
  <c r="AA40" i="7" s="1"/>
  <c r="AB39" i="7"/>
  <c r="AB40" i="7" s="1"/>
  <c r="AC39" i="7"/>
  <c r="AD39" i="7"/>
  <c r="AE39" i="7"/>
  <c r="AF39" i="7"/>
  <c r="D41" i="7"/>
  <c r="E41" i="7"/>
  <c r="E45" i="7" s="1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D43" i="7"/>
  <c r="E43" i="7"/>
  <c r="F43" i="7"/>
  <c r="G43" i="7"/>
  <c r="H43" i="7"/>
  <c r="I43" i="7"/>
  <c r="J43" i="7"/>
  <c r="K43" i="7"/>
  <c r="K45" i="7" s="1"/>
  <c r="L43" i="7"/>
  <c r="M43" i="7"/>
  <c r="N43" i="7"/>
  <c r="O43" i="7"/>
  <c r="P43" i="7"/>
  <c r="Q43" i="7"/>
  <c r="Q45" i="7" s="1"/>
  <c r="R43" i="7"/>
  <c r="S43" i="7"/>
  <c r="S45" i="7" s="1"/>
  <c r="T43" i="7"/>
  <c r="U43" i="7"/>
  <c r="V43" i="7"/>
  <c r="W43" i="7"/>
  <c r="X43" i="7"/>
  <c r="Y43" i="7"/>
  <c r="Z43" i="7"/>
  <c r="AA43" i="7"/>
  <c r="AA45" i="7" s="1"/>
  <c r="AB43" i="7"/>
  <c r="AB45" i="7" s="1"/>
  <c r="AC43" i="7"/>
  <c r="AD43" i="7"/>
  <c r="AE43" i="7"/>
  <c r="AF43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C44" i="7"/>
  <c r="C43" i="7"/>
  <c r="C42" i="7"/>
  <c r="C41" i="7"/>
  <c r="C39" i="7"/>
  <c r="C38" i="7"/>
  <c r="C37" i="7"/>
  <c r="C36" i="7"/>
  <c r="C35" i="7"/>
  <c r="C34" i="7"/>
  <c r="C33" i="7"/>
  <c r="Z40" i="7" l="1"/>
  <c r="R40" i="7"/>
  <c r="AF45" i="7"/>
  <c r="X45" i="7"/>
  <c r="P45" i="7"/>
  <c r="H45" i="7"/>
  <c r="Y45" i="7"/>
  <c r="C40" i="7"/>
  <c r="AC45" i="7"/>
  <c r="U45" i="7"/>
  <c r="M45" i="7"/>
  <c r="Y40" i="7"/>
  <c r="Q40" i="7"/>
  <c r="I40" i="7"/>
  <c r="R45" i="7"/>
  <c r="T45" i="7"/>
  <c r="L45" i="7"/>
  <c r="D45" i="7"/>
  <c r="G40" i="7"/>
  <c r="V40" i="7"/>
  <c r="AE45" i="7"/>
  <c r="W45" i="7"/>
  <c r="O45" i="7"/>
  <c r="G45" i="7"/>
  <c r="I45" i="7"/>
  <c r="J40" i="7"/>
  <c r="AD40" i="7"/>
  <c r="N40" i="7"/>
  <c r="F40" i="7"/>
  <c r="Z45" i="7"/>
  <c r="J45" i="7"/>
  <c r="AC40" i="7"/>
  <c r="U40" i="7"/>
  <c r="M40" i="7"/>
  <c r="E40" i="7"/>
  <c r="AD45" i="7"/>
  <c r="V45" i="7"/>
  <c r="N45" i="7"/>
  <c r="F45" i="7"/>
  <c r="H40" i="7"/>
  <c r="C45" i="7"/>
  <c r="D219" i="5" l="1"/>
  <c r="B21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E218" i="5" s="1"/>
  <c r="F218" i="5" s="1"/>
  <c r="F219" i="5" s="1"/>
  <c r="D70" i="5"/>
  <c r="D69" i="5"/>
  <c r="E69" i="5" s="1"/>
  <c r="F69" i="5" s="1"/>
  <c r="C66" i="5"/>
  <c r="C65" i="5"/>
  <c r="C64" i="5"/>
  <c r="C63" i="5"/>
  <c r="C62" i="5"/>
  <c r="C38" i="5"/>
  <c r="D36" i="5"/>
  <c r="D41" i="5" s="1"/>
  <c r="E36" i="5"/>
  <c r="E41" i="5" s="1"/>
  <c r="F36" i="5"/>
  <c r="G36" i="5"/>
  <c r="G41" i="5" s="1"/>
  <c r="H36" i="5"/>
  <c r="H41" i="5" s="1"/>
  <c r="I36" i="5"/>
  <c r="I41" i="5" s="1"/>
  <c r="J36" i="5"/>
  <c r="K36" i="5"/>
  <c r="K41" i="5" s="1"/>
  <c r="L36" i="5"/>
  <c r="L41" i="5" s="1"/>
  <c r="M36" i="5"/>
  <c r="M41" i="5" s="1"/>
  <c r="N36" i="5"/>
  <c r="O36" i="5"/>
  <c r="O41" i="5" s="1"/>
  <c r="P36" i="5"/>
  <c r="P41" i="5" s="1"/>
  <c r="Q36" i="5"/>
  <c r="Q41" i="5" s="1"/>
  <c r="R36" i="5"/>
  <c r="S36" i="5"/>
  <c r="S41" i="5" s="1"/>
  <c r="T36" i="5"/>
  <c r="T41" i="5" s="1"/>
  <c r="U36" i="5"/>
  <c r="U41" i="5" s="1"/>
  <c r="V36" i="5"/>
  <c r="W36" i="5"/>
  <c r="W41" i="5" s="1"/>
  <c r="X36" i="5"/>
  <c r="X41" i="5" s="1"/>
  <c r="Y36" i="5"/>
  <c r="Y41" i="5" s="1"/>
  <c r="Z36" i="5"/>
  <c r="AA36" i="5"/>
  <c r="AA41" i="5" s="1"/>
  <c r="AB36" i="5"/>
  <c r="AB41" i="5" s="1"/>
  <c r="AC36" i="5"/>
  <c r="AC41" i="5" s="1"/>
  <c r="AD36" i="5"/>
  <c r="AE36" i="5"/>
  <c r="AE41" i="5" s="1"/>
  <c r="AF36" i="5"/>
  <c r="AF41" i="5" s="1"/>
  <c r="D37" i="5"/>
  <c r="E37" i="5"/>
  <c r="F37" i="5"/>
  <c r="F41" i="5" s="1"/>
  <c r="G37" i="5"/>
  <c r="H37" i="5"/>
  <c r="I37" i="5"/>
  <c r="J37" i="5"/>
  <c r="J41" i="5" s="1"/>
  <c r="K37" i="5"/>
  <c r="L37" i="5"/>
  <c r="M37" i="5"/>
  <c r="N37" i="5"/>
  <c r="N41" i="5" s="1"/>
  <c r="O37" i="5"/>
  <c r="P37" i="5"/>
  <c r="Q37" i="5"/>
  <c r="R37" i="5"/>
  <c r="R41" i="5" s="1"/>
  <c r="S37" i="5"/>
  <c r="T37" i="5"/>
  <c r="U37" i="5"/>
  <c r="V37" i="5"/>
  <c r="V41" i="5" s="1"/>
  <c r="W37" i="5"/>
  <c r="X37" i="5"/>
  <c r="Y37" i="5"/>
  <c r="Z37" i="5"/>
  <c r="Z41" i="5" s="1"/>
  <c r="AA37" i="5"/>
  <c r="AB37" i="5"/>
  <c r="AC37" i="5"/>
  <c r="AD37" i="5"/>
  <c r="AD41" i="5" s="1"/>
  <c r="AE37" i="5"/>
  <c r="AF37" i="5"/>
  <c r="D38" i="5"/>
  <c r="AG38" i="5" s="1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C40" i="5"/>
  <c r="AG40" i="5" s="1"/>
  <c r="C39" i="5"/>
  <c r="AG39" i="5" s="1"/>
  <c r="C37" i="5"/>
  <c r="AG37" i="5" s="1"/>
  <c r="C36" i="5"/>
  <c r="C41" i="5" s="1"/>
  <c r="AG41" i="5" l="1"/>
  <c r="AG36" i="5"/>
</calcChain>
</file>

<file path=xl/sharedStrings.xml><?xml version="1.0" encoding="utf-8"?>
<sst xmlns="http://schemas.openxmlformats.org/spreadsheetml/2006/main" count="396" uniqueCount="158">
  <si>
    <t>Average rank</t>
  </si>
  <si>
    <t>Statement 1</t>
  </si>
  <si>
    <t>Participant 1</t>
  </si>
  <si>
    <t>Participant 2</t>
  </si>
  <si>
    <t>Participant 3</t>
  </si>
  <si>
    <t>Participant 4</t>
  </si>
  <si>
    <t>Participant 5</t>
  </si>
  <si>
    <t>Participant 6</t>
  </si>
  <si>
    <t>Participant 7</t>
  </si>
  <si>
    <t>Participant 8</t>
  </si>
  <si>
    <t>Participant 9</t>
  </si>
  <si>
    <t>Participant 10</t>
  </si>
  <si>
    <t>Participant 11</t>
  </si>
  <si>
    <t>Participant 12</t>
  </si>
  <si>
    <t>Participant 13</t>
  </si>
  <si>
    <t>Participant 14</t>
  </si>
  <si>
    <t>Participant 15</t>
  </si>
  <si>
    <t>Participant 16</t>
  </si>
  <si>
    <t>Participant 17</t>
  </si>
  <si>
    <t>Participant 18</t>
  </si>
  <si>
    <t>Participant 19</t>
  </si>
  <si>
    <t>Participant 20</t>
  </si>
  <si>
    <t>Participant 21</t>
  </si>
  <si>
    <t>Participant 22</t>
  </si>
  <si>
    <t>Participant 23</t>
  </si>
  <si>
    <t>Participant 24</t>
  </si>
  <si>
    <t>Participant 25</t>
  </si>
  <si>
    <t>Participant 26</t>
  </si>
  <si>
    <t>Participant 27</t>
  </si>
  <si>
    <t>Participant 28</t>
  </si>
  <si>
    <t>Participant 29</t>
  </si>
  <si>
    <t>Participant 30</t>
  </si>
  <si>
    <t>Statement 2</t>
  </si>
  <si>
    <t>Statement 3</t>
  </si>
  <si>
    <t>Statement 4</t>
  </si>
  <si>
    <t>Statement 5</t>
  </si>
  <si>
    <t>Statement 6</t>
  </si>
  <si>
    <t>Statement 7</t>
  </si>
  <si>
    <t>Statement 8</t>
  </si>
  <si>
    <t>Statement 9</t>
  </si>
  <si>
    <t>Statement 10</t>
  </si>
  <si>
    <t>Statement 11</t>
  </si>
  <si>
    <t>Statement 12</t>
  </si>
  <si>
    <t>Statement 13</t>
  </si>
  <si>
    <t>Statement 14</t>
  </si>
  <si>
    <t>Statement 15</t>
  </si>
  <si>
    <t>Statement 16</t>
  </si>
  <si>
    <t>Statement 17</t>
  </si>
  <si>
    <t>Statement 18</t>
  </si>
  <si>
    <t>Statement 19</t>
  </si>
  <si>
    <t>Statement 20</t>
  </si>
  <si>
    <t>Statement 21</t>
  </si>
  <si>
    <t>Statement 22</t>
  </si>
  <si>
    <t>Statement 23</t>
  </si>
  <si>
    <t>Statement 24</t>
  </si>
  <si>
    <t>Statement 25</t>
  </si>
  <si>
    <t>Statement 26</t>
  </si>
  <si>
    <t>Statement 27</t>
  </si>
  <si>
    <t>Statement 28</t>
  </si>
  <si>
    <t>Statement 29</t>
  </si>
  <si>
    <t>Statement 30</t>
  </si>
  <si>
    <t>Count 1s</t>
  </si>
  <si>
    <t>Count 2s</t>
  </si>
  <si>
    <t>Count 3s</t>
  </si>
  <si>
    <t>Count 4s</t>
  </si>
  <si>
    <t>Count 5s</t>
  </si>
  <si>
    <t>Step 1: Define the hypothesis</t>
  </si>
  <si>
    <t>H0: No relationship exists between the statement number and the respondent's belief.</t>
  </si>
  <si>
    <t>H1: A relationship exists between the statement number and the respondent's belief.</t>
  </si>
  <si>
    <t>Step 2: Determine the critical value and rejection region</t>
  </si>
  <si>
    <t>(degrees of freedom)</t>
  </si>
  <si>
    <t>v = 4 x 29</t>
  </si>
  <si>
    <t>v = (5 - 1) x (30 - 1)</t>
  </si>
  <si>
    <t>v = (r - 1) x (c - 1)</t>
  </si>
  <si>
    <t>Total</t>
  </si>
  <si>
    <t>Totals</t>
  </si>
  <si>
    <t>v = 116</t>
  </si>
  <si>
    <t>If we employ a 5% significance level, we reject the null hypothesis if</t>
  </si>
  <si>
    <t>Step 3: Calculate the Chi-square statistic</t>
  </si>
  <si>
    <t>Frequency Table</t>
  </si>
  <si>
    <t>Expected Frequency Table</t>
  </si>
  <si>
    <t>Expected frequency</t>
  </si>
  <si>
    <t>Observed frequency</t>
  </si>
  <si>
    <t>Oi - Ei</t>
  </si>
  <si>
    <t>(Oi - Ei)^2</t>
  </si>
  <si>
    <t>((Oi - Ei)^2)/Ei</t>
  </si>
  <si>
    <t>The Chi-square test statistic X^2 = 348,9224 is greater than the critical value X^2 = 142,138.</t>
  </si>
  <si>
    <t>Therefore, the Chi-square test does fall in the rejection region. Thus, the null hyposthesis is rejected in favour of</t>
  </si>
  <si>
    <t>the alternative hypothesis at 5% significance level. This means that there is a difference in respondent's beliefs across the statements.</t>
  </si>
  <si>
    <t>Statement number</t>
  </si>
  <si>
    <t>population mean</t>
  </si>
  <si>
    <t>population mode</t>
  </si>
  <si>
    <t>population median</t>
  </si>
  <si>
    <t>population range</t>
  </si>
  <si>
    <t>population std. dev.</t>
  </si>
  <si>
    <t>population variance</t>
  </si>
  <si>
    <t>population IQR</t>
  </si>
  <si>
    <t>population quartile dev.</t>
  </si>
  <si>
    <t>population coeff. variation</t>
  </si>
  <si>
    <t>No</t>
  </si>
  <si>
    <t>implausible, average rank  &lt;  4</t>
  </si>
  <si>
    <t>plausible, average rank.     &gt;= 4</t>
  </si>
  <si>
    <t>If Damian S is an aeroplane pilot then Damian S does travel to different countries</t>
  </si>
  <si>
    <t>If Rochelle P is a ballerina then Rochelle P does listen to classical music</t>
  </si>
  <si>
    <t>If Jacob B is a truck driver then Jacob B does drive at night</t>
  </si>
  <si>
    <t>If Amy W is a lawyer then Amy W does wear a suit to work</t>
  </si>
  <si>
    <t>If Mark M is a science professor then Mark M does enjoy solving problems</t>
  </si>
  <si>
    <t>If Zeeta M is classical pianist then Zeeta M is a classical pianist</t>
  </si>
  <si>
    <t>If Michaela W is an actress then Michaela W is hard to please</t>
  </si>
  <si>
    <t>If Liam F is a computer science student then Liam F is a hacker</t>
  </si>
  <si>
    <t>If Carina K is a lawyer then Carina K does tell lies</t>
  </si>
  <si>
    <t>If Harold C is an office manager then Harold C does have a short temper</t>
  </si>
  <si>
    <t>If Margaret R is a baker then Margaret R does get up early in the morning to bake bread</t>
  </si>
  <si>
    <t>If Eric V is a football player from Slovenia then Eric V is an football player from Slovenia</t>
  </si>
  <si>
    <t>If Eddie T is a school principal then Eddie T does make long speeches</t>
  </si>
  <si>
    <t>If Anita J is a female then Anita J is a feminist</t>
  </si>
  <si>
    <t>If John T is a farmer then John T does cultivate crops</t>
  </si>
  <si>
    <t>If Wilma D is a car owner then Wilma D does pay insurance</t>
  </si>
  <si>
    <t>If Phillip P is a police officer then Phillip P can arrest a criminal</t>
  </si>
  <si>
    <t>If Constance Y works in an office with two windows then Constance Y works in an office with two windows</t>
  </si>
  <si>
    <t>If Nicole A is a cancer patient then Nicole A is terminally ill</t>
  </si>
  <si>
    <t>If Chris P is a waiter then Chris P has profound knowledge of the menu</t>
  </si>
  <si>
    <t>If Daisy M is a crying baby then Daisy M is hungry</t>
  </si>
  <si>
    <t>If Bryce V is a dentist then Bryce V does have perfect teeth</t>
  </si>
  <si>
    <t>If Alicia E watches movies then Alicia E does watch romantic comedies</t>
  </si>
  <si>
    <t>If Jessica B is a yoga instructor then Jessica B is a yoga instructor</t>
  </si>
  <si>
    <t>If Steven R keeps a pet dog then Steven R does feed his dog every day</t>
  </si>
  <si>
    <t>If Penny K wears spectacles then Penny K is near-sighted</t>
  </si>
  <si>
    <t>If Quentin O is a nurse then Quentin O does have a caring bedside manner</t>
  </si>
  <si>
    <t>If Isabelle C is a test invigilator then Isabelle C does carry a spare set of pens</t>
  </si>
  <si>
    <t>If Rory Z is an accountant then Rory Z is a mathematics boffin</t>
  </si>
  <si>
    <t>If Noel W is a strong firefighter then Noel W is a strong firefighter</t>
  </si>
  <si>
    <t>Statement</t>
  </si>
  <si>
    <t xml:space="preserve">population skewness </t>
  </si>
  <si>
    <t>(3*(Me-Mo))/s)</t>
  </si>
  <si>
    <t>AGM</t>
  </si>
  <si>
    <t>KM</t>
  </si>
  <si>
    <t>X</t>
  </si>
  <si>
    <t>x^2 &gt; X^2a,v = X^2_(0,05),(116) = 142,138 (chi-square table: https://www.medcalc.org/manual/chi-square-table.php)</t>
  </si>
  <si>
    <t>Mean</t>
  </si>
  <si>
    <t>Median</t>
  </si>
  <si>
    <t>Mode</t>
  </si>
  <si>
    <t>Std. dev.</t>
  </si>
  <si>
    <t>Var.</t>
  </si>
  <si>
    <t>Max</t>
  </si>
  <si>
    <t>Min</t>
  </si>
  <si>
    <t>Range</t>
  </si>
  <si>
    <t>Q1</t>
  </si>
  <si>
    <t>Q2</t>
  </si>
  <si>
    <t>Q3</t>
  </si>
  <si>
    <t>Q4</t>
  </si>
  <si>
    <t>IQR</t>
  </si>
  <si>
    <t>Q1 - Min</t>
  </si>
  <si>
    <t>Median - Q1</t>
  </si>
  <si>
    <t>Q3 - Median</t>
  </si>
  <si>
    <t>Max - Q3</t>
  </si>
  <si>
    <t>Max.</t>
  </si>
  <si>
    <t>Min.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</si>
</sst>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sz val="12"/>
      <color indexed="8"/>
      <name val="Helvetica Neue"/>
      <family val="2"/>
    </font>
    <font>
      <sz val="12"/>
      <color rgb="FF000000"/>
      <name val="Helvetica Neue"/>
      <family val="2"/>
    </font>
    <font>
      <sz val="11"/>
      <color theme="1"/>
      <name val="Helvetica"/>
      <family val="2"/>
    </font>
    <font>
      <sz val="12"/>
      <color indexed="8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wrapText="1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quotePrefix="1" applyFont="1" applyAlignment="1">
      <alignment vertical="center"/>
    </xf>
    <xf numFmtId="0" fontId="0" fillId="0" borderId="0" xfId="0" applyFill="1"/>
    <xf numFmtId="0" fontId="0" fillId="2" borderId="0" xfId="0" applyNumberFormat="1" applyFill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indent="4"/>
    </xf>
    <xf numFmtId="0" fontId="0" fillId="4" borderId="0" xfId="0" applyFill="1"/>
    <xf numFmtId="1" fontId="1" fillId="0" borderId="0" xfId="0" applyNumberFormat="1" applyFont="1" applyAlignment="1">
      <alignment horizontal="center" vertical="center"/>
    </xf>
    <xf numFmtId="2" fontId="6" fillId="0" borderId="0" xfId="0" applyNumberFormat="1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numRef>
              <c:f>Dispersion!$BF$2:$BF$31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Dispersion!$BG$2:$BG$31</c:f>
              <c:numCache>
                <c:formatCode>0.00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B-F041-A764-59CDE0C85E66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Dispersion!$BF$2:$BF$31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Dispersion!$BH$2:$BH$31</c:f>
              <c:numCache>
                <c:formatCode>0.00</c:formatCode>
                <c:ptCount val="30"/>
                <c:pt idx="0">
                  <c:v>2</c:v>
                </c:pt>
                <c:pt idx="1">
                  <c:v>1.25</c:v>
                </c:pt>
                <c:pt idx="2">
                  <c:v>2.25</c:v>
                </c:pt>
                <c:pt idx="3">
                  <c:v>2</c:v>
                </c:pt>
                <c:pt idx="4">
                  <c:v>1.25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1.25</c:v>
                </c:pt>
                <c:pt idx="9">
                  <c:v>1</c:v>
                </c:pt>
                <c:pt idx="10">
                  <c:v>1.25</c:v>
                </c:pt>
                <c:pt idx="11">
                  <c:v>3</c:v>
                </c:pt>
                <c:pt idx="12">
                  <c:v>1.25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1.25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1B-F041-A764-59CDE0C85E6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Dispersion!$BF$2:$BF$31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Dispersion!$BI$2:$BI$31</c:f>
              <c:numCache>
                <c:formatCode>0.00</c:formatCode>
                <c:ptCount val="30"/>
                <c:pt idx="0">
                  <c:v>1</c:v>
                </c:pt>
                <c:pt idx="1">
                  <c:v>1.75</c:v>
                </c:pt>
                <c:pt idx="2">
                  <c:v>1.25</c:v>
                </c:pt>
                <c:pt idx="3">
                  <c:v>0</c:v>
                </c:pt>
                <c:pt idx="4">
                  <c:v>0.75</c:v>
                </c:pt>
                <c:pt idx="5">
                  <c:v>0</c:v>
                </c:pt>
                <c:pt idx="6">
                  <c:v>1.5</c:v>
                </c:pt>
                <c:pt idx="7">
                  <c:v>1</c:v>
                </c:pt>
                <c:pt idx="8">
                  <c:v>1.75</c:v>
                </c:pt>
                <c:pt idx="9">
                  <c:v>0</c:v>
                </c:pt>
                <c:pt idx="10">
                  <c:v>1.75</c:v>
                </c:pt>
                <c:pt idx="11">
                  <c:v>0.5</c:v>
                </c:pt>
                <c:pt idx="12">
                  <c:v>0.75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1.75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1B-F041-A764-59CDE0C85E6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Dispersion!$BF$2:$BF$31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Dispersion!$BJ$2:$BJ$31</c:f>
              <c:numCache>
                <c:formatCode>0.00</c:formatCode>
                <c:ptCount val="30"/>
                <c:pt idx="0">
                  <c:v>0.75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0.75</c:v>
                </c:pt>
                <c:pt idx="5">
                  <c:v>0</c:v>
                </c:pt>
                <c:pt idx="6">
                  <c:v>0.5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1B-F041-A764-59CDE0C85E66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Dispersion!$BF$2:$BF$31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Dispersion!$BK$2:$BK$31</c:f>
              <c:numCache>
                <c:formatCode>0.00</c:formatCode>
                <c:ptCount val="30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1B-F041-A764-59CDE0C85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1281295"/>
        <c:axId val="1351031023"/>
      </c:barChart>
      <c:catAx>
        <c:axId val="135128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031023"/>
        <c:crosses val="autoZero"/>
        <c:auto val="1"/>
        <c:lblAlgn val="ctr"/>
        <c:lblOffset val="100"/>
        <c:noMultiLvlLbl val="0"/>
      </c:catAx>
      <c:valAx>
        <c:axId val="1351031023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28129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'Dispersion Graphs'!$K$2</c:f>
              <c:strCache>
                <c:ptCount val="1"/>
                <c:pt idx="0">
                  <c:v>population coeff. variation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'Dispersion Graphs'!$B$3:$B$32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'Dispersion Graphs'!$K$3:$K$32</c:f>
              <c:numCache>
                <c:formatCode>0.0000</c:formatCode>
                <c:ptCount val="30"/>
                <c:pt idx="0">
                  <c:v>36.990711769329963</c:v>
                </c:pt>
                <c:pt idx="1">
                  <c:v>33.696087471939371</c:v>
                </c:pt>
                <c:pt idx="2">
                  <c:v>33.497699878982772</c:v>
                </c:pt>
                <c:pt idx="3">
                  <c:v>24.066574330386118</c:v>
                </c:pt>
                <c:pt idx="4">
                  <c:v>26.159319924332735</c:v>
                </c:pt>
                <c:pt idx="5">
                  <c:v>17.160950276081383</c:v>
                </c:pt>
                <c:pt idx="6">
                  <c:v>35.666073647319593</c:v>
                </c:pt>
                <c:pt idx="7">
                  <c:v>63.129393890183017</c:v>
                </c:pt>
                <c:pt idx="8">
                  <c:v>32.506153481132444</c:v>
                </c:pt>
                <c:pt idx="9">
                  <c:v>46.770717334674266</c:v>
                </c:pt>
                <c:pt idx="10">
                  <c:v>34.239295468036957</c:v>
                </c:pt>
                <c:pt idx="11">
                  <c:v>21.763106683100187</c:v>
                </c:pt>
                <c:pt idx="12">
                  <c:v>34.672987562106535</c:v>
                </c:pt>
                <c:pt idx="13">
                  <c:v>45.237163392661969</c:v>
                </c:pt>
                <c:pt idx="14">
                  <c:v>17.61817243643619</c:v>
                </c:pt>
                <c:pt idx="15">
                  <c:v>25.631153012618114</c:v>
                </c:pt>
                <c:pt idx="16">
                  <c:v>20.925339244208377</c:v>
                </c:pt>
                <c:pt idx="17">
                  <c:v>24.154112834925932</c:v>
                </c:pt>
                <c:pt idx="18">
                  <c:v>37.017055402483784</c:v>
                </c:pt>
                <c:pt idx="19">
                  <c:v>24.503105584408409</c:v>
                </c:pt>
                <c:pt idx="20">
                  <c:v>34.928498393145965</c:v>
                </c:pt>
                <c:pt idx="21">
                  <c:v>36.606010435446251</c:v>
                </c:pt>
                <c:pt idx="22">
                  <c:v>40.83613629741226</c:v>
                </c:pt>
                <c:pt idx="23">
                  <c:v>16.831651679793524</c:v>
                </c:pt>
                <c:pt idx="24">
                  <c:v>24.777889509253576</c:v>
                </c:pt>
                <c:pt idx="25">
                  <c:v>47.380354147934284</c:v>
                </c:pt>
                <c:pt idx="26">
                  <c:v>32.971932287815278</c:v>
                </c:pt>
                <c:pt idx="27">
                  <c:v>37.325985139935241</c:v>
                </c:pt>
                <c:pt idx="28">
                  <c:v>29.186936580165689</c:v>
                </c:pt>
                <c:pt idx="29">
                  <c:v>13.637674258081917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BA-1F46-A9B9-E0B62CC6D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136816"/>
        <c:axId val="617340384"/>
      </c:lineChart>
      <c:catAx>
        <c:axId val="6171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340384"/>
        <c:crosses val="autoZero"/>
        <c:auto val="1"/>
        <c:lblAlgn val="ctr"/>
        <c:lblOffset val="100"/>
        <c:noMultiLvlLbl val="0"/>
      </c:catAx>
      <c:valAx>
        <c:axId val="617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'Average Rank'!$C$4</c:f>
              <c:strCache>
                <c:ptCount val="1"/>
                <c:pt idx="0">
                  <c:v>Average rank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4953435617398601E-3"/>
                  <c:y val="2.01748508252466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86B-6A46-9480-AD74BB360185}"/>
                </c:ext>
              </c:extLst>
            </c:dLbl>
            <c:dLbl>
              <c:idx val="20"/>
              <c:layout>
                <c:manualLayout>
                  <c:x val="-8.2430153426097906E-3"/>
                  <c:y val="-2.01748508252467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86B-6A46-9480-AD74BB360185}"/>
                </c:ext>
              </c:extLst>
            </c:dLbl>
            <c:dLbl>
              <c:idx val="21"/>
              <c:layout>
                <c:manualLayout>
                  <c:x val="-2.6102881918264438E-2"/>
                  <c:y val="2.42098209902960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86B-6A46-9480-AD74BB360185}"/>
                </c:ext>
              </c:extLst>
            </c:dLbl>
            <c:dLbl>
              <c:idx val="29"/>
              <c:layout>
                <c:manualLayout>
                  <c:x val="-3.4345897260874329E-2"/>
                  <c:y val="-1.849339961914565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86B-6A46-9480-AD74BB3601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'Average Rank'!$B$5:$B$34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'Average Rank'!$C$5:$C$34</c:f>
              <c:numCache>
                <c:formatCode>General</c:formatCode>
                <c:ptCount val="30"/>
                <c:pt idx="0">
                  <c:v>3.6</c:v>
                </c:pt>
                <c:pt idx="1">
                  <c:v>3.63</c:v>
                </c:pt>
                <c:pt idx="2">
                  <c:v>3.97</c:v>
                </c:pt>
                <c:pt idx="3">
                  <c:v>4.17</c:v>
                </c:pt>
                <c:pt idx="4">
                  <c:v>3.83</c:v>
                </c:pt>
                <c:pt idx="5">
                  <c:v>4.63</c:v>
                </c:pt>
                <c:pt idx="6">
                  <c:v>3.13</c:v>
                </c:pt>
                <c:pt idx="7">
                  <c:v>2.37</c:v>
                </c:pt>
                <c:pt idx="8">
                  <c:v>3.43</c:v>
                </c:pt>
                <c:pt idx="9">
                  <c:v>2.67</c:v>
                </c:pt>
                <c:pt idx="10">
                  <c:v>3.3</c:v>
                </c:pt>
                <c:pt idx="11">
                  <c:v>4.2699999999999996</c:v>
                </c:pt>
                <c:pt idx="12">
                  <c:v>3.17</c:v>
                </c:pt>
                <c:pt idx="13">
                  <c:v>2.73</c:v>
                </c:pt>
                <c:pt idx="14">
                  <c:v>4.17</c:v>
                </c:pt>
                <c:pt idx="15">
                  <c:v>3.87</c:v>
                </c:pt>
                <c:pt idx="16">
                  <c:v>4.33</c:v>
                </c:pt>
                <c:pt idx="17">
                  <c:v>4.2300000000000004</c:v>
                </c:pt>
                <c:pt idx="18">
                  <c:v>3.27</c:v>
                </c:pt>
                <c:pt idx="19">
                  <c:v>3.93</c:v>
                </c:pt>
                <c:pt idx="20">
                  <c:v>3.33</c:v>
                </c:pt>
                <c:pt idx="21">
                  <c:v>3.33</c:v>
                </c:pt>
                <c:pt idx="22">
                  <c:v>3.17</c:v>
                </c:pt>
                <c:pt idx="23">
                  <c:v>4.53</c:v>
                </c:pt>
                <c:pt idx="24">
                  <c:v>4.13</c:v>
                </c:pt>
                <c:pt idx="25">
                  <c:v>2.8</c:v>
                </c:pt>
                <c:pt idx="26">
                  <c:v>3.37</c:v>
                </c:pt>
                <c:pt idx="27">
                  <c:v>3.2</c:v>
                </c:pt>
                <c:pt idx="28">
                  <c:v>3.37</c:v>
                </c:pt>
                <c:pt idx="29">
                  <c:v>4.53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2F-EE4B-8723-EA6E30E0C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510943"/>
        <c:axId val="541246303"/>
      </c:scatterChart>
      <c:valAx>
        <c:axId val="541510943"/>
        <c:scaling>
          <c:orientation val="minMax"/>
          <c:max val="30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Statement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541246303"/>
        <c:crosses val="autoZero"/>
        <c:crossBetween val="midCat"/>
        <c:majorUnit val="1"/>
      </c:valAx>
      <c:valAx>
        <c:axId val="541246303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Average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54151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19050</xdr:colOff>
      <xdr:row>0</xdr:row>
      <xdr:rowOff>323850</xdr:rowOff>
    </xdr:from>
    <xdr:to>
      <xdr:col>75</xdr:col>
      <xdr:colOff>215900</xdr:colOff>
      <xdr:row>13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36C46E-1CBB-184F-AEFF-F63D7231D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32</xdr:row>
      <xdr:rowOff>190500</xdr:rowOff>
    </xdr:from>
    <xdr:to>
      <xdr:col>12</xdr:col>
      <xdr:colOff>0</xdr:colOff>
      <xdr:row>56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E93E78-91F5-B64D-B59F-F0A37F529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646288</xdr:colOff>
      <xdr:row>2</xdr:row>
      <xdr:rowOff>71967</xdr:rowOff>
    </xdr:from>
    <xdr:to>
      <xdr:col>13</xdr:col>
      <xdr:colOff>403578</xdr:colOff>
      <xdr:row>33</xdr:row>
      <xdr:rowOff>67733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1AC54A-BFAE-294F-96C7-A565DB182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B5975-C2FC-9547-96CA-96E89DBE55F7}">
  <dimension ref="B1:BK61"/>
  <sheetViews>
    <sheetView tabSelected="1" topLeftCell="BE1" zoomScaleNormal="100" workbookViewId="0">
      <selection activeCell="BF2" sqref="BF2:BF31"/>
    </sheetView>
  </sheetViews>
  <sheetFormatPr baseColWidth="10" defaultRowHeight="16" x14ac:dyDescent="0.2"/>
  <cols>
    <col min="2" max="2" width="34.83203125" style="41" customWidth="1"/>
    <col min="3" max="32" width="15.83203125" customWidth="1"/>
    <col min="58" max="58" width="15.6640625" customWidth="1"/>
  </cols>
  <sheetData>
    <row r="1" spans="2:63" s="4" customFormat="1" ht="30" customHeight="1" x14ac:dyDescent="0.2">
      <c r="B1" s="39"/>
      <c r="C1" s="5" t="s">
        <v>1</v>
      </c>
      <c r="D1" s="5" t="s">
        <v>32</v>
      </c>
      <c r="E1" s="5" t="s">
        <v>33</v>
      </c>
      <c r="F1" s="5" t="s">
        <v>34</v>
      </c>
      <c r="G1" s="5" t="s">
        <v>35</v>
      </c>
      <c r="H1" s="5" t="s">
        <v>36</v>
      </c>
      <c r="I1" s="5" t="s">
        <v>37</v>
      </c>
      <c r="J1" s="5" t="s">
        <v>38</v>
      </c>
      <c r="K1" s="5" t="s">
        <v>39</v>
      </c>
      <c r="L1" s="5" t="s">
        <v>40</v>
      </c>
      <c r="M1" s="5" t="s">
        <v>41</v>
      </c>
      <c r="N1" s="5" t="s">
        <v>42</v>
      </c>
      <c r="O1" s="5" t="s">
        <v>43</v>
      </c>
      <c r="P1" s="5" t="s">
        <v>44</v>
      </c>
      <c r="Q1" s="5" t="s">
        <v>45</v>
      </c>
      <c r="R1" s="5" t="s">
        <v>46</v>
      </c>
      <c r="S1" s="5" t="s">
        <v>47</v>
      </c>
      <c r="T1" s="5" t="s">
        <v>48</v>
      </c>
      <c r="U1" s="5" t="s">
        <v>49</v>
      </c>
      <c r="V1" s="5" t="s">
        <v>50</v>
      </c>
      <c r="W1" s="5" t="s">
        <v>51</v>
      </c>
      <c r="X1" s="5" t="s">
        <v>52</v>
      </c>
      <c r="Y1" s="5" t="s">
        <v>53</v>
      </c>
      <c r="Z1" s="5" t="s">
        <v>54</v>
      </c>
      <c r="AA1" s="5" t="s">
        <v>55</v>
      </c>
      <c r="AB1" s="5" t="s">
        <v>56</v>
      </c>
      <c r="AC1" s="5" t="s">
        <v>57</v>
      </c>
      <c r="AD1" s="5" t="s">
        <v>58</v>
      </c>
      <c r="AE1" s="5" t="s">
        <v>59</v>
      </c>
      <c r="AF1" s="5" t="s">
        <v>60</v>
      </c>
      <c r="AH1" s="56" t="s">
        <v>139</v>
      </c>
      <c r="AI1" s="56" t="s">
        <v>140</v>
      </c>
      <c r="AJ1" s="56" t="s">
        <v>141</v>
      </c>
      <c r="AK1" s="56" t="s">
        <v>142</v>
      </c>
      <c r="AL1" s="56" t="s">
        <v>143</v>
      </c>
      <c r="AM1" s="56" t="s">
        <v>156</v>
      </c>
      <c r="AN1" s="56" t="s">
        <v>157</v>
      </c>
      <c r="AO1" s="56" t="s">
        <v>146</v>
      </c>
      <c r="AP1" s="56" t="s">
        <v>147</v>
      </c>
      <c r="AQ1" s="56" t="s">
        <v>148</v>
      </c>
      <c r="AR1" s="56" t="s">
        <v>149</v>
      </c>
      <c r="AS1" s="56" t="s">
        <v>150</v>
      </c>
      <c r="AT1" s="56" t="s">
        <v>151</v>
      </c>
      <c r="AU1" s="10"/>
      <c r="AV1" s="57" t="s">
        <v>145</v>
      </c>
      <c r="AW1" s="57" t="s">
        <v>147</v>
      </c>
      <c r="AX1" s="57" t="s">
        <v>140</v>
      </c>
      <c r="AY1" s="57" t="s">
        <v>149</v>
      </c>
      <c r="AZ1" s="57" t="s">
        <v>144</v>
      </c>
      <c r="BA1" s="57" t="s">
        <v>152</v>
      </c>
      <c r="BB1" s="57" t="s">
        <v>153</v>
      </c>
      <c r="BC1" s="57" t="s">
        <v>154</v>
      </c>
      <c r="BD1" s="57" t="s">
        <v>155</v>
      </c>
      <c r="BE1" s="57"/>
      <c r="BF1" s="10"/>
      <c r="BG1" s="57" t="s">
        <v>145</v>
      </c>
      <c r="BH1" s="57" t="s">
        <v>152</v>
      </c>
      <c r="BI1" s="57" t="s">
        <v>153</v>
      </c>
      <c r="BJ1" s="57" t="s">
        <v>154</v>
      </c>
      <c r="BK1" s="58" t="s">
        <v>155</v>
      </c>
    </row>
    <row r="2" spans="2:63" s="4" customFormat="1" ht="30" customHeight="1" x14ac:dyDescent="0.2">
      <c r="B2" s="40" t="s">
        <v>2</v>
      </c>
      <c r="C2" s="1">
        <v>1</v>
      </c>
      <c r="D2" s="1">
        <v>1</v>
      </c>
      <c r="E2" s="1">
        <v>1</v>
      </c>
      <c r="F2" s="1">
        <v>2</v>
      </c>
      <c r="G2" s="1">
        <v>2</v>
      </c>
      <c r="H2" s="1">
        <v>2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5</v>
      </c>
      <c r="S2" s="1">
        <v>5</v>
      </c>
      <c r="T2" s="1">
        <v>4</v>
      </c>
      <c r="U2" s="1">
        <v>2</v>
      </c>
      <c r="V2" s="1">
        <v>2</v>
      </c>
      <c r="W2" s="1">
        <v>2</v>
      </c>
      <c r="X2" s="2">
        <v>2</v>
      </c>
      <c r="Y2" s="1">
        <v>2</v>
      </c>
      <c r="Z2" s="2">
        <v>5</v>
      </c>
      <c r="AA2" s="1">
        <v>4</v>
      </c>
      <c r="AB2" s="1">
        <v>4</v>
      </c>
      <c r="AC2" s="1">
        <v>4</v>
      </c>
      <c r="AD2" s="1">
        <v>4</v>
      </c>
      <c r="AE2" s="1">
        <v>4</v>
      </c>
      <c r="AF2" s="1">
        <v>4</v>
      </c>
      <c r="AH2" s="32">
        <v>3.6</v>
      </c>
      <c r="AI2" s="32">
        <v>4</v>
      </c>
      <c r="AJ2" s="32">
        <v>4</v>
      </c>
      <c r="AK2" s="32">
        <v>1.3544307876819286</v>
      </c>
      <c r="AL2" s="32">
        <v>1.8344827586206893</v>
      </c>
      <c r="AM2" s="32">
        <v>5</v>
      </c>
      <c r="AN2" s="32">
        <v>1</v>
      </c>
      <c r="AO2" s="32">
        <v>4</v>
      </c>
      <c r="AP2" s="32">
        <v>3</v>
      </c>
      <c r="AQ2" s="32">
        <v>4</v>
      </c>
      <c r="AR2" s="32">
        <v>4.75</v>
      </c>
      <c r="AS2" s="32">
        <v>5</v>
      </c>
      <c r="AT2" s="32">
        <v>1.75</v>
      </c>
      <c r="AU2" s="32"/>
      <c r="AV2" s="55">
        <v>1</v>
      </c>
      <c r="AW2" s="55">
        <v>3</v>
      </c>
      <c r="AX2" s="55">
        <v>4</v>
      </c>
      <c r="AY2" s="55">
        <v>4.75</v>
      </c>
      <c r="AZ2" s="55">
        <v>5</v>
      </c>
      <c r="BA2" s="55">
        <f>SUM(AW2-AV2)</f>
        <v>2</v>
      </c>
      <c r="BB2" s="55">
        <f>SUM(AX2-AW2)</f>
        <v>1</v>
      </c>
      <c r="BC2" s="55">
        <f>SUM(AY2-AX2)</f>
        <v>0.75</v>
      </c>
      <c r="BD2" s="55">
        <f>SUM(AZ2-AY2)</f>
        <v>0.25</v>
      </c>
      <c r="BE2" s="55"/>
      <c r="BF2" s="10">
        <v>1</v>
      </c>
      <c r="BG2" s="55">
        <v>1</v>
      </c>
      <c r="BH2" s="55">
        <v>2</v>
      </c>
      <c r="BI2" s="55">
        <v>1</v>
      </c>
      <c r="BJ2" s="55">
        <v>0.75</v>
      </c>
      <c r="BK2" s="55">
        <v>0.25</v>
      </c>
    </row>
    <row r="3" spans="2:63" s="4" customFormat="1" ht="30" customHeight="1" x14ac:dyDescent="0.2">
      <c r="B3" s="40" t="s">
        <v>3</v>
      </c>
      <c r="C3" s="1">
        <v>1</v>
      </c>
      <c r="D3" s="1">
        <v>2</v>
      </c>
      <c r="E3" s="1">
        <v>1</v>
      </c>
      <c r="F3" s="1">
        <v>2</v>
      </c>
      <c r="G3" s="1">
        <v>2</v>
      </c>
      <c r="H3" s="1">
        <v>2</v>
      </c>
      <c r="I3" s="1">
        <v>2</v>
      </c>
      <c r="J3" s="1">
        <v>1</v>
      </c>
      <c r="K3" s="1">
        <v>2</v>
      </c>
      <c r="L3" s="1">
        <v>1</v>
      </c>
      <c r="M3" s="1">
        <v>1</v>
      </c>
      <c r="N3" s="1">
        <v>5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2</v>
      </c>
      <c r="V3" s="1">
        <v>3</v>
      </c>
      <c r="W3" s="1">
        <v>2</v>
      </c>
      <c r="X3" s="2">
        <v>4</v>
      </c>
      <c r="Y3" s="1">
        <v>3</v>
      </c>
      <c r="Z3" s="2">
        <v>4</v>
      </c>
      <c r="AA3" s="1">
        <v>3</v>
      </c>
      <c r="AB3" s="1">
        <v>3</v>
      </c>
      <c r="AC3" s="1">
        <v>3</v>
      </c>
      <c r="AD3" s="1">
        <v>3</v>
      </c>
      <c r="AE3" s="1">
        <v>3</v>
      </c>
      <c r="AF3" s="1">
        <v>3</v>
      </c>
      <c r="AH3" s="32">
        <v>3.6333333333333333</v>
      </c>
      <c r="AI3" s="32">
        <v>4</v>
      </c>
      <c r="AJ3" s="32">
        <v>4</v>
      </c>
      <c r="AK3" s="32">
        <v>1.2452207485597393</v>
      </c>
      <c r="AL3" s="32">
        <v>1.5505747126436773</v>
      </c>
      <c r="AM3" s="32">
        <v>5</v>
      </c>
      <c r="AN3" s="32">
        <v>1</v>
      </c>
      <c r="AO3" s="32">
        <v>4</v>
      </c>
      <c r="AP3" s="32">
        <v>2.25</v>
      </c>
      <c r="AQ3" s="32">
        <v>4</v>
      </c>
      <c r="AR3" s="32">
        <v>5</v>
      </c>
      <c r="AS3" s="32">
        <v>5</v>
      </c>
      <c r="AT3" s="32">
        <v>2.75</v>
      </c>
      <c r="AU3" s="32"/>
      <c r="AV3" s="32">
        <v>1</v>
      </c>
      <c r="AW3" s="32">
        <v>2.25</v>
      </c>
      <c r="AX3" s="32">
        <v>4</v>
      </c>
      <c r="AY3" s="32">
        <v>5</v>
      </c>
      <c r="AZ3" s="32">
        <v>5</v>
      </c>
      <c r="BA3" s="55">
        <f t="shared" ref="BA3:BA31" si="0">SUM(AW3-AV3)</f>
        <v>1.25</v>
      </c>
      <c r="BB3" s="55">
        <f t="shared" ref="BB3:BB31" si="1">SUM(AX3-AW3)</f>
        <v>1.75</v>
      </c>
      <c r="BC3" s="55">
        <f t="shared" ref="BC3:BC31" si="2">SUM(AY3-AX3)</f>
        <v>1</v>
      </c>
      <c r="BD3" s="55">
        <f t="shared" ref="BD3:BD31" si="3">SUM(AZ3-AY3)</f>
        <v>0</v>
      </c>
      <c r="BE3" s="55"/>
      <c r="BF3" s="10">
        <v>2</v>
      </c>
      <c r="BG3" s="32">
        <v>1</v>
      </c>
      <c r="BH3" s="32">
        <v>1.25</v>
      </c>
      <c r="BI3" s="32">
        <v>1.75</v>
      </c>
      <c r="BJ3" s="32">
        <v>1</v>
      </c>
      <c r="BK3" s="32">
        <v>0</v>
      </c>
    </row>
    <row r="4" spans="2:63" s="4" customFormat="1" ht="30" customHeight="1" x14ac:dyDescent="0.2">
      <c r="B4" s="40" t="s">
        <v>4</v>
      </c>
      <c r="C4" s="1">
        <v>1</v>
      </c>
      <c r="D4" s="1">
        <v>2</v>
      </c>
      <c r="E4" s="1">
        <v>1</v>
      </c>
      <c r="F4" s="1">
        <v>2</v>
      </c>
      <c r="G4" s="1">
        <v>2</v>
      </c>
      <c r="H4" s="1">
        <v>4</v>
      </c>
      <c r="I4" s="1">
        <v>3</v>
      </c>
      <c r="J4" s="1">
        <v>2</v>
      </c>
      <c r="K4" s="1">
        <v>5</v>
      </c>
      <c r="L4" s="1">
        <v>5</v>
      </c>
      <c r="M4" s="1">
        <v>5</v>
      </c>
      <c r="N4" s="1">
        <v>5</v>
      </c>
      <c r="O4" s="1">
        <v>3</v>
      </c>
      <c r="P4" s="1">
        <v>3</v>
      </c>
      <c r="Q4" s="1">
        <v>4</v>
      </c>
      <c r="R4" s="1">
        <v>3</v>
      </c>
      <c r="S4" s="1">
        <v>5</v>
      </c>
      <c r="T4" s="1">
        <v>5</v>
      </c>
      <c r="U4" s="1">
        <v>4</v>
      </c>
      <c r="V4" s="1">
        <v>4</v>
      </c>
      <c r="W4" s="1">
        <v>4</v>
      </c>
      <c r="X4" s="2">
        <v>5</v>
      </c>
      <c r="Y4" s="1">
        <v>4</v>
      </c>
      <c r="Z4" s="2">
        <v>4</v>
      </c>
      <c r="AA4" s="1">
        <v>3</v>
      </c>
      <c r="AB4" s="1">
        <v>5</v>
      </c>
      <c r="AC4" s="1">
        <v>3</v>
      </c>
      <c r="AD4" s="1">
        <v>4</v>
      </c>
      <c r="AE4" s="1">
        <v>4</v>
      </c>
      <c r="AF4" s="1">
        <v>5</v>
      </c>
      <c r="AH4" s="32">
        <v>3.9666666666666668</v>
      </c>
      <c r="AI4" s="32">
        <v>4.5</v>
      </c>
      <c r="AJ4" s="32">
        <v>5</v>
      </c>
      <c r="AK4" s="32">
        <v>1.3514572807192962</v>
      </c>
      <c r="AL4" s="32">
        <v>1.8264367816091944</v>
      </c>
      <c r="AM4" s="32">
        <v>5</v>
      </c>
      <c r="AN4" s="32">
        <v>1</v>
      </c>
      <c r="AO4" s="32">
        <v>4</v>
      </c>
      <c r="AP4" s="32">
        <v>3.25</v>
      </c>
      <c r="AQ4" s="32">
        <v>4.5</v>
      </c>
      <c r="AR4" s="32">
        <v>5</v>
      </c>
      <c r="AS4" s="32">
        <v>5</v>
      </c>
      <c r="AT4" s="32">
        <v>1.75</v>
      </c>
      <c r="AU4" s="32"/>
      <c r="AV4" s="32">
        <v>1</v>
      </c>
      <c r="AW4" s="32">
        <v>3.25</v>
      </c>
      <c r="AX4" s="32">
        <v>4.5</v>
      </c>
      <c r="AY4" s="32">
        <v>5</v>
      </c>
      <c r="AZ4" s="32">
        <v>5</v>
      </c>
      <c r="BA4" s="55">
        <f t="shared" si="0"/>
        <v>2.25</v>
      </c>
      <c r="BB4" s="55">
        <f t="shared" si="1"/>
        <v>1.25</v>
      </c>
      <c r="BC4" s="55">
        <f t="shared" si="2"/>
        <v>0.5</v>
      </c>
      <c r="BD4" s="55">
        <f t="shared" si="3"/>
        <v>0</v>
      </c>
      <c r="BE4" s="55"/>
      <c r="BF4" s="10">
        <v>3</v>
      </c>
      <c r="BG4" s="32">
        <v>1</v>
      </c>
      <c r="BH4" s="32">
        <v>2.25</v>
      </c>
      <c r="BI4" s="32">
        <v>1.25</v>
      </c>
      <c r="BJ4" s="32">
        <v>0.5</v>
      </c>
      <c r="BK4" s="32">
        <v>0</v>
      </c>
    </row>
    <row r="5" spans="2:63" s="4" customFormat="1" ht="30" customHeight="1" x14ac:dyDescent="0.2">
      <c r="B5" s="40" t="s">
        <v>5</v>
      </c>
      <c r="C5" s="1">
        <v>1</v>
      </c>
      <c r="D5" s="1">
        <v>2</v>
      </c>
      <c r="E5" s="1">
        <v>2</v>
      </c>
      <c r="F5" s="1">
        <v>2</v>
      </c>
      <c r="G5" s="1">
        <v>2</v>
      </c>
      <c r="H5" s="1">
        <v>4</v>
      </c>
      <c r="I5" s="1">
        <v>2</v>
      </c>
      <c r="J5" s="1">
        <v>1</v>
      </c>
      <c r="K5" s="1">
        <v>3</v>
      </c>
      <c r="L5" s="1">
        <v>1</v>
      </c>
      <c r="M5" s="1">
        <v>2</v>
      </c>
      <c r="N5" s="1">
        <v>5</v>
      </c>
      <c r="O5" s="1">
        <v>4</v>
      </c>
      <c r="P5" s="1">
        <v>2</v>
      </c>
      <c r="Q5" s="1">
        <v>5</v>
      </c>
      <c r="R5" s="1">
        <v>4</v>
      </c>
      <c r="S5" s="1">
        <v>5</v>
      </c>
      <c r="T5" s="1">
        <v>5</v>
      </c>
      <c r="U5" s="1">
        <v>5</v>
      </c>
      <c r="V5" s="1">
        <v>5</v>
      </c>
      <c r="W5" s="1">
        <v>3</v>
      </c>
      <c r="X5" s="2">
        <v>4</v>
      </c>
      <c r="Y5" s="1">
        <v>4</v>
      </c>
      <c r="Z5" s="2">
        <v>5</v>
      </c>
      <c r="AA5" s="1">
        <v>5</v>
      </c>
      <c r="AB5" s="1">
        <v>4</v>
      </c>
      <c r="AC5" s="1">
        <v>5</v>
      </c>
      <c r="AD5" s="1">
        <v>4</v>
      </c>
      <c r="AE5" s="1">
        <v>4</v>
      </c>
      <c r="AF5" s="1">
        <v>5</v>
      </c>
      <c r="AH5" s="32">
        <v>4.166666666666667</v>
      </c>
      <c r="AI5" s="32">
        <v>4</v>
      </c>
      <c r="AJ5" s="32">
        <v>5</v>
      </c>
      <c r="AK5" s="32">
        <v>1.0199166069132661</v>
      </c>
      <c r="AL5" s="32">
        <v>1.04022988505747</v>
      </c>
      <c r="AM5" s="32">
        <v>5</v>
      </c>
      <c r="AN5" s="32">
        <v>2</v>
      </c>
      <c r="AO5" s="32">
        <v>3</v>
      </c>
      <c r="AP5" s="32">
        <v>4</v>
      </c>
      <c r="AQ5" s="32">
        <v>4</v>
      </c>
      <c r="AR5" s="32">
        <v>5</v>
      </c>
      <c r="AS5" s="32">
        <v>5</v>
      </c>
      <c r="AT5" s="32">
        <v>1</v>
      </c>
      <c r="AU5" s="32"/>
      <c r="AV5" s="32">
        <v>2</v>
      </c>
      <c r="AW5" s="32">
        <v>4</v>
      </c>
      <c r="AX5" s="32">
        <v>4</v>
      </c>
      <c r="AY5" s="32">
        <v>5</v>
      </c>
      <c r="AZ5" s="32">
        <v>5</v>
      </c>
      <c r="BA5" s="55">
        <f t="shared" si="0"/>
        <v>2</v>
      </c>
      <c r="BB5" s="55">
        <f t="shared" si="1"/>
        <v>0</v>
      </c>
      <c r="BC5" s="55">
        <f t="shared" si="2"/>
        <v>1</v>
      </c>
      <c r="BD5" s="55">
        <f t="shared" si="3"/>
        <v>0</v>
      </c>
      <c r="BE5" s="55"/>
      <c r="BF5" s="10">
        <v>4</v>
      </c>
      <c r="BG5" s="32">
        <v>2</v>
      </c>
      <c r="BH5" s="32">
        <v>2</v>
      </c>
      <c r="BI5" s="32">
        <v>0</v>
      </c>
      <c r="BJ5" s="32">
        <v>1</v>
      </c>
      <c r="BK5" s="32">
        <v>0</v>
      </c>
    </row>
    <row r="6" spans="2:63" s="4" customFormat="1" ht="30" customHeight="1" x14ac:dyDescent="0.2">
      <c r="B6" s="40" t="s">
        <v>6</v>
      </c>
      <c r="C6" s="1">
        <v>2</v>
      </c>
      <c r="D6" s="1">
        <v>2</v>
      </c>
      <c r="E6" s="1">
        <v>2</v>
      </c>
      <c r="F6" s="1">
        <v>3</v>
      </c>
      <c r="G6" s="1">
        <v>2</v>
      </c>
      <c r="H6" s="1">
        <v>4</v>
      </c>
      <c r="I6" s="1">
        <v>4</v>
      </c>
      <c r="J6" s="1">
        <v>4</v>
      </c>
      <c r="K6" s="1">
        <v>5</v>
      </c>
      <c r="L6" s="1">
        <v>4</v>
      </c>
      <c r="M6" s="1">
        <v>4</v>
      </c>
      <c r="N6" s="1">
        <v>4</v>
      </c>
      <c r="O6" s="1">
        <v>2</v>
      </c>
      <c r="P6" s="1">
        <v>2</v>
      </c>
      <c r="Q6" s="1">
        <v>5</v>
      </c>
      <c r="R6" s="1">
        <v>5</v>
      </c>
      <c r="S6" s="1">
        <v>5</v>
      </c>
      <c r="T6" s="1">
        <v>5</v>
      </c>
      <c r="U6" s="1">
        <v>3</v>
      </c>
      <c r="V6" s="1">
        <v>5</v>
      </c>
      <c r="W6" s="1">
        <v>1</v>
      </c>
      <c r="X6" s="2">
        <v>4</v>
      </c>
      <c r="Y6" s="1">
        <v>1</v>
      </c>
      <c r="Z6" s="2">
        <v>4</v>
      </c>
      <c r="AA6" s="1">
        <v>5</v>
      </c>
      <c r="AB6" s="1">
        <v>2</v>
      </c>
      <c r="AC6" s="1">
        <v>2</v>
      </c>
      <c r="AD6" s="1">
        <v>2</v>
      </c>
      <c r="AE6" s="1">
        <v>4</v>
      </c>
      <c r="AF6" s="1">
        <v>5</v>
      </c>
      <c r="AH6" s="32">
        <v>3.8333333333333335</v>
      </c>
      <c r="AI6" s="32">
        <v>4</v>
      </c>
      <c r="AJ6" s="32">
        <v>4</v>
      </c>
      <c r="AK6" s="32">
        <v>1.019916606913267</v>
      </c>
      <c r="AL6" s="32">
        <v>1.0402298850574718</v>
      </c>
      <c r="AM6" s="32">
        <v>5</v>
      </c>
      <c r="AN6" s="32">
        <v>2</v>
      </c>
      <c r="AO6" s="32">
        <v>3</v>
      </c>
      <c r="AP6" s="32">
        <v>3.25</v>
      </c>
      <c r="AQ6" s="32">
        <v>4</v>
      </c>
      <c r="AR6" s="32">
        <v>4.75</v>
      </c>
      <c r="AS6" s="32">
        <v>5</v>
      </c>
      <c r="AT6" s="32">
        <v>1.5</v>
      </c>
      <c r="AU6" s="32"/>
      <c r="AV6" s="32">
        <v>2</v>
      </c>
      <c r="AW6" s="32">
        <v>3.25</v>
      </c>
      <c r="AX6" s="32">
        <v>4</v>
      </c>
      <c r="AY6" s="32">
        <v>4.75</v>
      </c>
      <c r="AZ6" s="32">
        <v>5</v>
      </c>
      <c r="BA6" s="55">
        <f t="shared" si="0"/>
        <v>1.25</v>
      </c>
      <c r="BB6" s="55">
        <f t="shared" si="1"/>
        <v>0.75</v>
      </c>
      <c r="BC6" s="55">
        <f t="shared" si="2"/>
        <v>0.75</v>
      </c>
      <c r="BD6" s="55">
        <f t="shared" si="3"/>
        <v>0.25</v>
      </c>
      <c r="BE6" s="55"/>
      <c r="BF6" s="10">
        <v>5</v>
      </c>
      <c r="BG6" s="32">
        <v>2</v>
      </c>
      <c r="BH6" s="32">
        <v>1.25</v>
      </c>
      <c r="BI6" s="32">
        <v>0.75</v>
      </c>
      <c r="BJ6" s="32">
        <v>0.75</v>
      </c>
      <c r="BK6" s="32">
        <v>0.25</v>
      </c>
    </row>
    <row r="7" spans="2:63" s="4" customFormat="1" ht="30" customHeight="1" x14ac:dyDescent="0.2">
      <c r="B7" s="40" t="s">
        <v>7</v>
      </c>
      <c r="C7" s="1">
        <v>2</v>
      </c>
      <c r="D7" s="1">
        <v>2</v>
      </c>
      <c r="E7" s="1">
        <v>3</v>
      </c>
      <c r="F7" s="1">
        <v>4</v>
      </c>
      <c r="G7" s="1">
        <v>3</v>
      </c>
      <c r="H7" s="1">
        <v>4</v>
      </c>
      <c r="I7" s="1">
        <v>5</v>
      </c>
      <c r="J7" s="1">
        <v>1</v>
      </c>
      <c r="K7" s="1">
        <v>2</v>
      </c>
      <c r="L7" s="1">
        <v>2</v>
      </c>
      <c r="M7" s="1">
        <v>1</v>
      </c>
      <c r="N7" s="1">
        <v>5</v>
      </c>
      <c r="O7" s="1">
        <v>1</v>
      </c>
      <c r="P7" s="1">
        <v>3</v>
      </c>
      <c r="Q7" s="1">
        <v>4</v>
      </c>
      <c r="R7" s="1">
        <v>5</v>
      </c>
      <c r="S7" s="1">
        <v>5</v>
      </c>
      <c r="T7" s="1">
        <v>3</v>
      </c>
      <c r="U7" s="1">
        <v>2</v>
      </c>
      <c r="V7" s="1">
        <v>2</v>
      </c>
      <c r="W7" s="1">
        <v>2</v>
      </c>
      <c r="X7" s="2">
        <v>5</v>
      </c>
      <c r="Y7" s="1">
        <v>1</v>
      </c>
      <c r="Z7" s="2">
        <v>5</v>
      </c>
      <c r="AA7" s="1">
        <v>5</v>
      </c>
      <c r="AB7" s="1">
        <v>1</v>
      </c>
      <c r="AC7" s="1">
        <v>2</v>
      </c>
      <c r="AD7" s="1">
        <v>4</v>
      </c>
      <c r="AE7" s="1">
        <v>4</v>
      </c>
      <c r="AF7" s="1">
        <v>4</v>
      </c>
      <c r="AH7" s="32">
        <v>4.6333333333333337</v>
      </c>
      <c r="AI7" s="32">
        <v>5</v>
      </c>
      <c r="AJ7" s="32">
        <v>5</v>
      </c>
      <c r="AK7" s="32">
        <v>0.80871687784152757</v>
      </c>
      <c r="AL7" s="32">
        <v>0.65402298850574814</v>
      </c>
      <c r="AM7" s="32">
        <v>5</v>
      </c>
      <c r="AN7" s="32">
        <v>2</v>
      </c>
      <c r="AO7" s="32">
        <v>3</v>
      </c>
      <c r="AP7" s="32">
        <v>5</v>
      </c>
      <c r="AQ7" s="32">
        <v>5</v>
      </c>
      <c r="AR7" s="32">
        <v>5</v>
      </c>
      <c r="AS7" s="32">
        <v>5</v>
      </c>
      <c r="AT7" s="32">
        <v>0</v>
      </c>
      <c r="AU7" s="32"/>
      <c r="AV7" s="32">
        <v>2</v>
      </c>
      <c r="AW7" s="32">
        <v>5</v>
      </c>
      <c r="AX7" s="32">
        <v>5</v>
      </c>
      <c r="AY7" s="32">
        <v>5</v>
      </c>
      <c r="AZ7" s="32">
        <v>5</v>
      </c>
      <c r="BA7" s="55">
        <f t="shared" si="0"/>
        <v>3</v>
      </c>
      <c r="BB7" s="55">
        <f t="shared" si="1"/>
        <v>0</v>
      </c>
      <c r="BC7" s="55">
        <f t="shared" si="2"/>
        <v>0</v>
      </c>
      <c r="BD7" s="55">
        <f t="shared" si="3"/>
        <v>0</v>
      </c>
      <c r="BE7" s="55"/>
      <c r="BF7" s="10">
        <v>6</v>
      </c>
      <c r="BG7" s="32">
        <v>2</v>
      </c>
      <c r="BH7" s="32">
        <v>3</v>
      </c>
      <c r="BI7" s="32">
        <v>0</v>
      </c>
      <c r="BJ7" s="32">
        <v>0</v>
      </c>
      <c r="BK7" s="32">
        <v>0</v>
      </c>
    </row>
    <row r="8" spans="2:63" s="4" customFormat="1" ht="30" customHeight="1" x14ac:dyDescent="0.2">
      <c r="B8" s="40" t="s">
        <v>8</v>
      </c>
      <c r="C8" s="1">
        <v>2</v>
      </c>
      <c r="D8" s="1">
        <v>2</v>
      </c>
      <c r="E8" s="1">
        <v>3</v>
      </c>
      <c r="F8" s="1">
        <v>4</v>
      </c>
      <c r="G8" s="1">
        <v>3</v>
      </c>
      <c r="H8" s="1">
        <v>4</v>
      </c>
      <c r="I8" s="1">
        <v>4</v>
      </c>
      <c r="J8" s="1">
        <v>1</v>
      </c>
      <c r="K8" s="1">
        <v>4</v>
      </c>
      <c r="L8" s="1">
        <v>2</v>
      </c>
      <c r="M8" s="1">
        <v>2</v>
      </c>
      <c r="N8" s="1">
        <v>5</v>
      </c>
      <c r="O8" s="1">
        <v>3</v>
      </c>
      <c r="P8" s="1">
        <v>5</v>
      </c>
      <c r="Q8" s="1">
        <v>3</v>
      </c>
      <c r="R8" s="1">
        <v>5</v>
      </c>
      <c r="S8" s="1">
        <v>2</v>
      </c>
      <c r="T8" s="1">
        <v>5</v>
      </c>
      <c r="U8" s="1">
        <v>2</v>
      </c>
      <c r="V8" s="1">
        <v>4</v>
      </c>
      <c r="W8" s="1">
        <v>2</v>
      </c>
      <c r="X8" s="2">
        <v>5</v>
      </c>
      <c r="Y8" s="1">
        <v>2</v>
      </c>
      <c r="Z8" s="2">
        <v>5</v>
      </c>
      <c r="AA8" s="1">
        <v>3</v>
      </c>
      <c r="AB8" s="1">
        <v>2</v>
      </c>
      <c r="AC8" s="1">
        <v>4</v>
      </c>
      <c r="AD8" s="1">
        <v>4</v>
      </c>
      <c r="AE8" s="1">
        <v>2</v>
      </c>
      <c r="AF8" s="1">
        <v>5</v>
      </c>
      <c r="AH8" s="32">
        <v>3.1333333333333333</v>
      </c>
      <c r="AI8" s="32">
        <v>3.5</v>
      </c>
      <c r="AJ8" s="32">
        <v>4</v>
      </c>
      <c r="AK8" s="32">
        <v>1.1366415543118706</v>
      </c>
      <c r="AL8" s="32">
        <v>1.2919540229885049</v>
      </c>
      <c r="AM8" s="32">
        <v>5</v>
      </c>
      <c r="AN8" s="32">
        <v>1</v>
      </c>
      <c r="AO8" s="32">
        <v>4</v>
      </c>
      <c r="AP8" s="32">
        <v>2</v>
      </c>
      <c r="AQ8" s="32">
        <v>3.5</v>
      </c>
      <c r="AR8" s="32">
        <v>4</v>
      </c>
      <c r="AS8" s="32">
        <v>5</v>
      </c>
      <c r="AT8" s="32">
        <v>2</v>
      </c>
      <c r="AU8" s="32"/>
      <c r="AV8" s="32">
        <v>1</v>
      </c>
      <c r="AW8" s="32">
        <v>2</v>
      </c>
      <c r="AX8" s="32">
        <v>3.5</v>
      </c>
      <c r="AY8" s="32">
        <v>4</v>
      </c>
      <c r="AZ8" s="32">
        <v>5</v>
      </c>
      <c r="BA8" s="55">
        <f t="shared" si="0"/>
        <v>1</v>
      </c>
      <c r="BB8" s="55">
        <f t="shared" si="1"/>
        <v>1.5</v>
      </c>
      <c r="BC8" s="55">
        <f t="shared" si="2"/>
        <v>0.5</v>
      </c>
      <c r="BD8" s="55">
        <f t="shared" si="3"/>
        <v>1</v>
      </c>
      <c r="BE8" s="55"/>
      <c r="BF8" s="10">
        <v>7</v>
      </c>
      <c r="BG8" s="32">
        <v>1</v>
      </c>
      <c r="BH8" s="32">
        <v>1</v>
      </c>
      <c r="BI8" s="32">
        <v>1.5</v>
      </c>
      <c r="BJ8" s="32">
        <v>0.5</v>
      </c>
      <c r="BK8" s="32">
        <v>1</v>
      </c>
    </row>
    <row r="9" spans="2:63" s="4" customFormat="1" ht="30" customHeight="1" x14ac:dyDescent="0.2">
      <c r="B9" s="40" t="s">
        <v>9</v>
      </c>
      <c r="C9" s="1">
        <v>3</v>
      </c>
      <c r="D9" s="1">
        <v>2</v>
      </c>
      <c r="E9" s="1">
        <v>3</v>
      </c>
      <c r="F9" s="1">
        <v>4</v>
      </c>
      <c r="G9" s="1">
        <v>3</v>
      </c>
      <c r="H9" s="1">
        <v>5</v>
      </c>
      <c r="I9" s="1">
        <v>4</v>
      </c>
      <c r="J9" s="1">
        <v>5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4</v>
      </c>
      <c r="Q9" s="1">
        <v>3</v>
      </c>
      <c r="R9" s="1">
        <v>4</v>
      </c>
      <c r="S9" s="1">
        <v>4</v>
      </c>
      <c r="T9" s="1">
        <v>4</v>
      </c>
      <c r="U9" s="1">
        <v>4</v>
      </c>
      <c r="V9" s="1">
        <v>4</v>
      </c>
      <c r="W9" s="1">
        <v>5</v>
      </c>
      <c r="X9" s="2">
        <v>1</v>
      </c>
      <c r="Y9" s="1">
        <v>3</v>
      </c>
      <c r="Z9" s="2">
        <v>5</v>
      </c>
      <c r="AA9" s="1">
        <v>1</v>
      </c>
      <c r="AB9" s="1">
        <v>1</v>
      </c>
      <c r="AC9" s="1">
        <v>1</v>
      </c>
      <c r="AD9" s="1">
        <v>1</v>
      </c>
      <c r="AE9" s="1">
        <v>2</v>
      </c>
      <c r="AF9" s="1">
        <v>5</v>
      </c>
      <c r="AH9" s="32">
        <v>2.3666666666666667</v>
      </c>
      <c r="AI9" s="32">
        <v>2</v>
      </c>
      <c r="AJ9" s="32">
        <v>1</v>
      </c>
      <c r="AK9" s="32">
        <v>1.5196036990935664</v>
      </c>
      <c r="AL9" s="32">
        <v>2.3091954022988506</v>
      </c>
      <c r="AM9" s="32">
        <v>5</v>
      </c>
      <c r="AN9" s="32">
        <v>1</v>
      </c>
      <c r="AO9" s="32">
        <v>4</v>
      </c>
      <c r="AP9" s="32">
        <v>1</v>
      </c>
      <c r="AQ9" s="32">
        <v>2</v>
      </c>
      <c r="AR9" s="32">
        <v>4</v>
      </c>
      <c r="AS9" s="32">
        <v>5</v>
      </c>
      <c r="AT9" s="32">
        <v>3</v>
      </c>
      <c r="AU9" s="32"/>
      <c r="AV9" s="32">
        <v>1</v>
      </c>
      <c r="AW9" s="32">
        <v>1</v>
      </c>
      <c r="AX9" s="32">
        <v>2</v>
      </c>
      <c r="AY9" s="32">
        <v>4</v>
      </c>
      <c r="AZ9" s="32">
        <v>5</v>
      </c>
      <c r="BA9" s="55">
        <f t="shared" si="0"/>
        <v>0</v>
      </c>
      <c r="BB9" s="55">
        <f t="shared" si="1"/>
        <v>1</v>
      </c>
      <c r="BC9" s="55">
        <f t="shared" si="2"/>
        <v>2</v>
      </c>
      <c r="BD9" s="55">
        <f t="shared" si="3"/>
        <v>1</v>
      </c>
      <c r="BE9" s="55"/>
      <c r="BF9" s="10">
        <v>8</v>
      </c>
      <c r="BG9" s="32">
        <v>1</v>
      </c>
      <c r="BH9" s="32">
        <v>0</v>
      </c>
      <c r="BI9" s="32">
        <v>1</v>
      </c>
      <c r="BJ9" s="32">
        <v>2</v>
      </c>
      <c r="BK9" s="32">
        <v>1</v>
      </c>
    </row>
    <row r="10" spans="2:63" s="4" customFormat="1" ht="30" customHeight="1" x14ac:dyDescent="0.2">
      <c r="B10" s="40" t="s">
        <v>10</v>
      </c>
      <c r="C10" s="1">
        <v>3</v>
      </c>
      <c r="D10" s="1">
        <v>3</v>
      </c>
      <c r="E10" s="1">
        <v>4</v>
      </c>
      <c r="F10" s="1">
        <v>4</v>
      </c>
      <c r="G10" s="1">
        <v>4</v>
      </c>
      <c r="H10" s="1">
        <v>5</v>
      </c>
      <c r="I10" s="1">
        <v>4</v>
      </c>
      <c r="J10" s="1">
        <v>1</v>
      </c>
      <c r="K10" s="1">
        <v>4</v>
      </c>
      <c r="L10" s="1">
        <v>1</v>
      </c>
      <c r="M10" s="1">
        <v>4</v>
      </c>
      <c r="N10" s="1">
        <v>5</v>
      </c>
      <c r="O10" s="1">
        <v>3</v>
      </c>
      <c r="P10" s="1">
        <v>2</v>
      </c>
      <c r="Q10" s="1">
        <v>3</v>
      </c>
      <c r="R10" s="1">
        <v>4</v>
      </c>
      <c r="S10" s="1">
        <v>4</v>
      </c>
      <c r="T10" s="1">
        <v>3</v>
      </c>
      <c r="U10" s="1">
        <v>5</v>
      </c>
      <c r="V10" s="1">
        <v>4</v>
      </c>
      <c r="W10" s="1">
        <v>4</v>
      </c>
      <c r="X10" s="2">
        <v>4</v>
      </c>
      <c r="Y10" s="1">
        <v>4</v>
      </c>
      <c r="Z10" s="2">
        <v>5</v>
      </c>
      <c r="AA10" s="1">
        <v>5</v>
      </c>
      <c r="AB10" s="1">
        <v>5</v>
      </c>
      <c r="AC10" s="1">
        <v>3</v>
      </c>
      <c r="AD10" s="1">
        <v>5</v>
      </c>
      <c r="AE10" s="1">
        <v>5</v>
      </c>
      <c r="AF10" s="1">
        <v>5</v>
      </c>
      <c r="AH10" s="32">
        <v>3.4333333333333331</v>
      </c>
      <c r="AI10" s="32">
        <v>4</v>
      </c>
      <c r="AJ10" s="32">
        <v>4</v>
      </c>
      <c r="AK10" s="32">
        <v>1.135123670410602</v>
      </c>
      <c r="AL10" s="32">
        <v>1.288505747126437</v>
      </c>
      <c r="AM10" s="32">
        <v>5</v>
      </c>
      <c r="AN10" s="32">
        <v>1</v>
      </c>
      <c r="AO10" s="32">
        <v>4</v>
      </c>
      <c r="AP10" s="32">
        <v>2.25</v>
      </c>
      <c r="AQ10" s="32">
        <v>4</v>
      </c>
      <c r="AR10" s="32">
        <v>4</v>
      </c>
      <c r="AS10" s="32">
        <v>5</v>
      </c>
      <c r="AT10" s="32">
        <v>1.75</v>
      </c>
      <c r="AU10" s="32"/>
      <c r="AV10" s="32">
        <v>1</v>
      </c>
      <c r="AW10" s="32">
        <v>2.25</v>
      </c>
      <c r="AX10" s="32">
        <v>4</v>
      </c>
      <c r="AY10" s="32">
        <v>4</v>
      </c>
      <c r="AZ10" s="32">
        <v>5</v>
      </c>
      <c r="BA10" s="55">
        <f t="shared" si="0"/>
        <v>1.25</v>
      </c>
      <c r="BB10" s="55">
        <f t="shared" si="1"/>
        <v>1.75</v>
      </c>
      <c r="BC10" s="55">
        <f t="shared" si="2"/>
        <v>0</v>
      </c>
      <c r="BD10" s="55">
        <f t="shared" si="3"/>
        <v>1</v>
      </c>
      <c r="BE10" s="55"/>
      <c r="BF10" s="10">
        <v>9</v>
      </c>
      <c r="BG10" s="32">
        <v>1</v>
      </c>
      <c r="BH10" s="32">
        <v>1.25</v>
      </c>
      <c r="BI10" s="32">
        <v>1.75</v>
      </c>
      <c r="BJ10" s="32">
        <v>0</v>
      </c>
      <c r="BK10" s="32">
        <v>1</v>
      </c>
    </row>
    <row r="11" spans="2:63" s="4" customFormat="1" ht="30" customHeight="1" x14ac:dyDescent="0.2">
      <c r="B11" s="40" t="s">
        <v>11</v>
      </c>
      <c r="C11" s="1">
        <v>4</v>
      </c>
      <c r="D11" s="1">
        <v>3</v>
      </c>
      <c r="E11" s="1">
        <v>4</v>
      </c>
      <c r="F11" s="1">
        <v>4</v>
      </c>
      <c r="G11" s="1">
        <v>4</v>
      </c>
      <c r="H11" s="1">
        <v>5</v>
      </c>
      <c r="I11" s="1">
        <v>4</v>
      </c>
      <c r="J11" s="1">
        <v>4</v>
      </c>
      <c r="K11" s="1">
        <v>4</v>
      </c>
      <c r="L11" s="1">
        <v>4</v>
      </c>
      <c r="M11" s="1">
        <v>2</v>
      </c>
      <c r="N11" s="1">
        <v>4</v>
      </c>
      <c r="O11" s="1">
        <v>1</v>
      </c>
      <c r="P11" s="1">
        <v>2</v>
      </c>
      <c r="Q11" s="1">
        <v>5</v>
      </c>
      <c r="R11" s="1">
        <v>1</v>
      </c>
      <c r="S11" s="1">
        <v>5</v>
      </c>
      <c r="T11" s="1">
        <v>5</v>
      </c>
      <c r="U11" s="1">
        <v>5</v>
      </c>
      <c r="V11" s="1">
        <v>5</v>
      </c>
      <c r="W11" s="1">
        <v>5</v>
      </c>
      <c r="X11" s="2">
        <v>2</v>
      </c>
      <c r="Y11" s="1">
        <v>5</v>
      </c>
      <c r="Z11" s="2">
        <v>5</v>
      </c>
      <c r="AA11" s="1">
        <v>5</v>
      </c>
      <c r="AB11" s="1">
        <v>1</v>
      </c>
      <c r="AC11" s="1">
        <v>2</v>
      </c>
      <c r="AD11" s="1">
        <v>2</v>
      </c>
      <c r="AE11" s="1">
        <v>3</v>
      </c>
      <c r="AF11" s="1">
        <v>4</v>
      </c>
      <c r="AH11" s="32">
        <v>2.6666666666666665</v>
      </c>
      <c r="AI11" s="32">
        <v>2</v>
      </c>
      <c r="AJ11" s="32">
        <v>2</v>
      </c>
      <c r="AK11" s="32">
        <v>1.268540658512312</v>
      </c>
      <c r="AL11" s="32">
        <v>1.6091954022988502</v>
      </c>
      <c r="AM11" s="32">
        <v>5</v>
      </c>
      <c r="AN11" s="32">
        <v>1</v>
      </c>
      <c r="AO11" s="32">
        <v>4</v>
      </c>
      <c r="AP11" s="32">
        <v>2</v>
      </c>
      <c r="AQ11" s="32">
        <v>2</v>
      </c>
      <c r="AR11" s="32">
        <v>4</v>
      </c>
      <c r="AS11" s="32">
        <v>5</v>
      </c>
      <c r="AT11" s="32">
        <v>2</v>
      </c>
      <c r="AU11" s="32"/>
      <c r="AV11" s="32">
        <v>1</v>
      </c>
      <c r="AW11" s="32">
        <v>2</v>
      </c>
      <c r="AX11" s="32">
        <v>2</v>
      </c>
      <c r="AY11" s="32">
        <v>4</v>
      </c>
      <c r="AZ11" s="32">
        <v>5</v>
      </c>
      <c r="BA11" s="55">
        <f t="shared" si="0"/>
        <v>1</v>
      </c>
      <c r="BB11" s="55">
        <f t="shared" si="1"/>
        <v>0</v>
      </c>
      <c r="BC11" s="55">
        <f t="shared" si="2"/>
        <v>2</v>
      </c>
      <c r="BD11" s="55">
        <f t="shared" si="3"/>
        <v>1</v>
      </c>
      <c r="BE11" s="55"/>
      <c r="BF11" s="10">
        <v>10</v>
      </c>
      <c r="BG11" s="32">
        <v>1</v>
      </c>
      <c r="BH11" s="32">
        <v>1</v>
      </c>
      <c r="BI11" s="32">
        <v>0</v>
      </c>
      <c r="BJ11" s="32">
        <v>2</v>
      </c>
      <c r="BK11" s="32">
        <v>1</v>
      </c>
    </row>
    <row r="12" spans="2:63" s="4" customFormat="1" ht="30" customHeight="1" x14ac:dyDescent="0.2">
      <c r="B12" s="40" t="s">
        <v>12</v>
      </c>
      <c r="C12" s="1">
        <v>4</v>
      </c>
      <c r="D12" s="1">
        <v>3</v>
      </c>
      <c r="E12" s="1">
        <v>4</v>
      </c>
      <c r="F12" s="1">
        <v>4</v>
      </c>
      <c r="G12" s="1">
        <v>4</v>
      </c>
      <c r="H12" s="1">
        <v>5</v>
      </c>
      <c r="I12" s="1">
        <v>5</v>
      </c>
      <c r="J12" s="1">
        <v>4</v>
      </c>
      <c r="K12" s="1">
        <v>4</v>
      </c>
      <c r="L12" s="1">
        <v>3</v>
      </c>
      <c r="M12" s="1">
        <v>4</v>
      </c>
      <c r="N12" s="1">
        <v>4</v>
      </c>
      <c r="O12" s="1">
        <v>4</v>
      </c>
      <c r="P12" s="1">
        <v>2</v>
      </c>
      <c r="Q12" s="1">
        <v>4</v>
      </c>
      <c r="R12" s="1">
        <v>3</v>
      </c>
      <c r="S12" s="1">
        <v>5</v>
      </c>
      <c r="T12" s="1">
        <v>5</v>
      </c>
      <c r="U12" s="1">
        <v>2</v>
      </c>
      <c r="V12" s="1">
        <v>4</v>
      </c>
      <c r="W12" s="1">
        <v>1</v>
      </c>
      <c r="X12" s="2">
        <v>4</v>
      </c>
      <c r="Y12" s="1">
        <v>1</v>
      </c>
      <c r="Z12" s="2">
        <v>3</v>
      </c>
      <c r="AA12" s="1">
        <v>3</v>
      </c>
      <c r="AB12" s="1">
        <v>1</v>
      </c>
      <c r="AC12" s="1">
        <v>3</v>
      </c>
      <c r="AD12" s="1">
        <v>3</v>
      </c>
      <c r="AE12" s="1">
        <v>2</v>
      </c>
      <c r="AF12" s="1">
        <v>5</v>
      </c>
      <c r="AH12" s="32">
        <v>3.3</v>
      </c>
      <c r="AI12" s="32">
        <v>4</v>
      </c>
      <c r="AJ12" s="32">
        <v>4</v>
      </c>
      <c r="AK12" s="32">
        <v>1.1492126240049811</v>
      </c>
      <c r="AL12" s="32">
        <v>1.3206896551724141</v>
      </c>
      <c r="AM12" s="32">
        <v>5</v>
      </c>
      <c r="AN12" s="32">
        <v>1</v>
      </c>
      <c r="AO12" s="32">
        <v>4</v>
      </c>
      <c r="AP12" s="32">
        <v>2.25</v>
      </c>
      <c r="AQ12" s="32">
        <v>4</v>
      </c>
      <c r="AR12" s="32">
        <v>4</v>
      </c>
      <c r="AS12" s="32">
        <v>5</v>
      </c>
      <c r="AT12" s="32">
        <v>1.75</v>
      </c>
      <c r="AU12" s="32"/>
      <c r="AV12" s="32">
        <v>1</v>
      </c>
      <c r="AW12" s="32">
        <v>2.25</v>
      </c>
      <c r="AX12" s="32">
        <v>4</v>
      </c>
      <c r="AY12" s="32">
        <v>4</v>
      </c>
      <c r="AZ12" s="32">
        <v>5</v>
      </c>
      <c r="BA12" s="55">
        <f t="shared" si="0"/>
        <v>1.25</v>
      </c>
      <c r="BB12" s="55">
        <f t="shared" si="1"/>
        <v>1.75</v>
      </c>
      <c r="BC12" s="55">
        <f t="shared" si="2"/>
        <v>0</v>
      </c>
      <c r="BD12" s="55">
        <f t="shared" si="3"/>
        <v>1</v>
      </c>
      <c r="BE12" s="55"/>
      <c r="BF12" s="10">
        <v>11</v>
      </c>
      <c r="BG12" s="32">
        <v>1</v>
      </c>
      <c r="BH12" s="32">
        <v>1.25</v>
      </c>
      <c r="BI12" s="32">
        <v>1.75</v>
      </c>
      <c r="BJ12" s="32">
        <v>0</v>
      </c>
      <c r="BK12" s="32">
        <v>1</v>
      </c>
    </row>
    <row r="13" spans="2:63" s="4" customFormat="1" ht="30" customHeight="1" x14ac:dyDescent="0.2">
      <c r="B13" s="40" t="s">
        <v>13</v>
      </c>
      <c r="C13" s="1">
        <v>4</v>
      </c>
      <c r="D13" s="1">
        <v>4</v>
      </c>
      <c r="E13" s="1">
        <v>4</v>
      </c>
      <c r="F13" s="1">
        <v>4</v>
      </c>
      <c r="G13" s="1">
        <v>4</v>
      </c>
      <c r="H13" s="1">
        <v>5</v>
      </c>
      <c r="I13" s="1">
        <v>2</v>
      </c>
      <c r="J13" s="1">
        <v>1</v>
      </c>
      <c r="K13" s="1">
        <v>2</v>
      </c>
      <c r="L13" s="1">
        <v>2</v>
      </c>
      <c r="M13" s="1">
        <v>3</v>
      </c>
      <c r="N13" s="1">
        <v>4</v>
      </c>
      <c r="O13" s="1">
        <v>4</v>
      </c>
      <c r="P13" s="1">
        <v>4</v>
      </c>
      <c r="Q13" s="1">
        <v>4</v>
      </c>
      <c r="R13" s="1">
        <v>5</v>
      </c>
      <c r="S13" s="1">
        <v>3</v>
      </c>
      <c r="T13" s="1">
        <v>5</v>
      </c>
      <c r="U13" s="1">
        <v>1</v>
      </c>
      <c r="V13" s="1">
        <v>4</v>
      </c>
      <c r="W13" s="1">
        <v>4</v>
      </c>
      <c r="X13" s="2">
        <v>1</v>
      </c>
      <c r="Y13" s="1">
        <v>4</v>
      </c>
      <c r="Z13" s="2">
        <v>5</v>
      </c>
      <c r="AA13" s="1">
        <v>5</v>
      </c>
      <c r="AB13" s="1">
        <v>3</v>
      </c>
      <c r="AC13" s="1">
        <v>4</v>
      </c>
      <c r="AD13" s="1">
        <v>4</v>
      </c>
      <c r="AE13" s="1">
        <v>3</v>
      </c>
      <c r="AF13" s="1">
        <v>5</v>
      </c>
      <c r="AH13" s="32">
        <v>4.2666666666666666</v>
      </c>
      <c r="AI13" s="32">
        <v>4.5</v>
      </c>
      <c r="AJ13" s="32">
        <v>5</v>
      </c>
      <c r="AK13" s="32">
        <v>0.9444331755018488</v>
      </c>
      <c r="AL13" s="32">
        <v>0.89195402298850601</v>
      </c>
      <c r="AM13" s="32">
        <v>5</v>
      </c>
      <c r="AN13" s="32">
        <v>1</v>
      </c>
      <c r="AO13" s="32">
        <v>4</v>
      </c>
      <c r="AP13" s="32">
        <v>4</v>
      </c>
      <c r="AQ13" s="32">
        <v>4.5</v>
      </c>
      <c r="AR13" s="32">
        <v>5</v>
      </c>
      <c r="AS13" s="32">
        <v>5</v>
      </c>
      <c r="AT13" s="32">
        <v>1</v>
      </c>
      <c r="AU13" s="32"/>
      <c r="AV13" s="32">
        <v>1</v>
      </c>
      <c r="AW13" s="32">
        <v>4</v>
      </c>
      <c r="AX13" s="32">
        <v>4.5</v>
      </c>
      <c r="AY13" s="32">
        <v>5</v>
      </c>
      <c r="AZ13" s="32">
        <v>5</v>
      </c>
      <c r="BA13" s="55">
        <f t="shared" si="0"/>
        <v>3</v>
      </c>
      <c r="BB13" s="55">
        <f t="shared" si="1"/>
        <v>0.5</v>
      </c>
      <c r="BC13" s="55">
        <f t="shared" si="2"/>
        <v>0.5</v>
      </c>
      <c r="BD13" s="55">
        <f t="shared" si="3"/>
        <v>0</v>
      </c>
      <c r="BE13" s="55"/>
      <c r="BF13" s="10">
        <v>12</v>
      </c>
      <c r="BG13" s="32">
        <v>1</v>
      </c>
      <c r="BH13" s="32">
        <v>3</v>
      </c>
      <c r="BI13" s="32">
        <v>0.5</v>
      </c>
      <c r="BJ13" s="32">
        <v>0.5</v>
      </c>
      <c r="BK13" s="32">
        <v>0</v>
      </c>
    </row>
    <row r="14" spans="2:63" s="4" customFormat="1" ht="30" customHeight="1" x14ac:dyDescent="0.2">
      <c r="B14" s="40" t="s">
        <v>14</v>
      </c>
      <c r="C14" s="1">
        <v>4</v>
      </c>
      <c r="D14" s="1">
        <v>4</v>
      </c>
      <c r="E14" s="1">
        <v>4</v>
      </c>
      <c r="F14" s="1">
        <v>4</v>
      </c>
      <c r="G14" s="1">
        <v>4</v>
      </c>
      <c r="H14" s="1">
        <v>5</v>
      </c>
      <c r="I14" s="1">
        <v>2</v>
      </c>
      <c r="J14" s="1">
        <v>1</v>
      </c>
      <c r="K14" s="1">
        <v>4</v>
      </c>
      <c r="L14" s="1">
        <v>4</v>
      </c>
      <c r="M14" s="1">
        <v>4</v>
      </c>
      <c r="N14" s="1">
        <v>4</v>
      </c>
      <c r="O14" s="1">
        <v>3</v>
      </c>
      <c r="P14" s="1">
        <v>3</v>
      </c>
      <c r="Q14" s="1">
        <v>4</v>
      </c>
      <c r="R14" s="1">
        <v>4</v>
      </c>
      <c r="S14" s="1">
        <v>4</v>
      </c>
      <c r="T14" s="1">
        <v>4</v>
      </c>
      <c r="U14" s="1">
        <v>4</v>
      </c>
      <c r="V14" s="1">
        <v>4</v>
      </c>
      <c r="W14" s="1">
        <v>4</v>
      </c>
      <c r="X14" s="2">
        <v>2</v>
      </c>
      <c r="Y14" s="1">
        <v>5</v>
      </c>
      <c r="Z14" s="2">
        <v>5</v>
      </c>
      <c r="AA14" s="1">
        <v>5</v>
      </c>
      <c r="AB14" s="1">
        <v>4</v>
      </c>
      <c r="AC14" s="1">
        <v>4</v>
      </c>
      <c r="AD14" s="1">
        <v>4</v>
      </c>
      <c r="AE14" s="1">
        <v>4</v>
      </c>
      <c r="AF14" s="1">
        <v>4</v>
      </c>
      <c r="AH14" s="32">
        <v>3.1666666666666665</v>
      </c>
      <c r="AI14" s="32">
        <v>3</v>
      </c>
      <c r="AJ14" s="32">
        <v>4</v>
      </c>
      <c r="AK14" s="32">
        <v>1.1167481527997303</v>
      </c>
      <c r="AL14" s="32">
        <v>1.2471264367816099</v>
      </c>
      <c r="AM14" s="32">
        <v>5</v>
      </c>
      <c r="AN14" s="32">
        <v>1</v>
      </c>
      <c r="AO14" s="32">
        <v>4</v>
      </c>
      <c r="AP14" s="32">
        <v>2.25</v>
      </c>
      <c r="AQ14" s="32">
        <v>3</v>
      </c>
      <c r="AR14" s="32">
        <v>4</v>
      </c>
      <c r="AS14" s="32">
        <v>5</v>
      </c>
      <c r="AT14" s="32">
        <v>1.75</v>
      </c>
      <c r="AU14" s="32"/>
      <c r="AV14" s="32">
        <v>1</v>
      </c>
      <c r="AW14" s="32">
        <v>2.25</v>
      </c>
      <c r="AX14" s="32">
        <v>3</v>
      </c>
      <c r="AY14" s="32">
        <v>4</v>
      </c>
      <c r="AZ14" s="32">
        <v>5</v>
      </c>
      <c r="BA14" s="55">
        <f t="shared" si="0"/>
        <v>1.25</v>
      </c>
      <c r="BB14" s="55">
        <f t="shared" si="1"/>
        <v>0.75</v>
      </c>
      <c r="BC14" s="55">
        <f t="shared" si="2"/>
        <v>1</v>
      </c>
      <c r="BD14" s="55">
        <f t="shared" si="3"/>
        <v>1</v>
      </c>
      <c r="BE14" s="55"/>
      <c r="BF14" s="10">
        <v>13</v>
      </c>
      <c r="BG14" s="32">
        <v>1</v>
      </c>
      <c r="BH14" s="32">
        <v>1.25</v>
      </c>
      <c r="BI14" s="32">
        <v>0.75</v>
      </c>
      <c r="BJ14" s="32">
        <v>1</v>
      </c>
      <c r="BK14" s="32">
        <v>1</v>
      </c>
    </row>
    <row r="15" spans="2:63" s="4" customFormat="1" ht="30" customHeight="1" x14ac:dyDescent="0.2">
      <c r="B15" s="40" t="s">
        <v>15</v>
      </c>
      <c r="C15" s="1">
        <v>4</v>
      </c>
      <c r="D15" s="1">
        <v>4</v>
      </c>
      <c r="E15" s="1">
        <v>4</v>
      </c>
      <c r="F15" s="1">
        <v>4</v>
      </c>
      <c r="G15" s="1">
        <v>4</v>
      </c>
      <c r="H15" s="1">
        <v>5</v>
      </c>
      <c r="I15" s="1">
        <v>4</v>
      </c>
      <c r="J15" s="1">
        <v>5</v>
      </c>
      <c r="K15" s="1">
        <v>4</v>
      </c>
      <c r="L15" s="1">
        <v>4</v>
      </c>
      <c r="M15" s="1">
        <v>4</v>
      </c>
      <c r="N15" s="1">
        <v>3</v>
      </c>
      <c r="O15" s="1">
        <v>4</v>
      </c>
      <c r="P15" s="1">
        <v>2</v>
      </c>
      <c r="Q15" s="1">
        <v>4</v>
      </c>
      <c r="R15" s="1">
        <v>5</v>
      </c>
      <c r="S15" s="1">
        <v>3</v>
      </c>
      <c r="T15" s="1">
        <v>3</v>
      </c>
      <c r="U15" s="1">
        <v>4</v>
      </c>
      <c r="V15" s="1">
        <v>4</v>
      </c>
      <c r="W15" s="1">
        <v>4</v>
      </c>
      <c r="X15" s="2">
        <v>4</v>
      </c>
      <c r="Y15" s="1">
        <v>4</v>
      </c>
      <c r="Z15" s="2">
        <v>5</v>
      </c>
      <c r="AA15" s="1">
        <v>4</v>
      </c>
      <c r="AB15" s="1">
        <v>4</v>
      </c>
      <c r="AC15" s="1">
        <v>4</v>
      </c>
      <c r="AD15" s="1">
        <v>5</v>
      </c>
      <c r="AE15" s="1">
        <v>4</v>
      </c>
      <c r="AF15" s="1">
        <v>4</v>
      </c>
      <c r="AH15" s="32">
        <v>2.7333333333333334</v>
      </c>
      <c r="AI15" s="32">
        <v>3</v>
      </c>
      <c r="AJ15" s="32">
        <v>4</v>
      </c>
      <c r="AK15" s="32">
        <v>1.2576204496597132</v>
      </c>
      <c r="AL15" s="32">
        <v>1.5816091954022991</v>
      </c>
      <c r="AM15" s="32">
        <v>5</v>
      </c>
      <c r="AN15" s="32">
        <v>1</v>
      </c>
      <c r="AO15" s="32">
        <v>4</v>
      </c>
      <c r="AP15" s="32">
        <v>2</v>
      </c>
      <c r="AQ15" s="32">
        <v>3</v>
      </c>
      <c r="AR15" s="32">
        <v>4</v>
      </c>
      <c r="AS15" s="32">
        <v>5</v>
      </c>
      <c r="AT15" s="32">
        <v>2</v>
      </c>
      <c r="AU15" s="32"/>
      <c r="AV15" s="32">
        <v>1</v>
      </c>
      <c r="AW15" s="32">
        <v>2</v>
      </c>
      <c r="AX15" s="32">
        <v>3</v>
      </c>
      <c r="AY15" s="32">
        <v>4</v>
      </c>
      <c r="AZ15" s="32">
        <v>5</v>
      </c>
      <c r="BA15" s="55">
        <f t="shared" si="0"/>
        <v>1</v>
      </c>
      <c r="BB15" s="55">
        <f t="shared" si="1"/>
        <v>1</v>
      </c>
      <c r="BC15" s="55">
        <f t="shared" si="2"/>
        <v>1</v>
      </c>
      <c r="BD15" s="55">
        <f t="shared" si="3"/>
        <v>1</v>
      </c>
      <c r="BE15" s="55"/>
      <c r="BF15" s="10">
        <v>14</v>
      </c>
      <c r="BG15" s="32">
        <v>1</v>
      </c>
      <c r="BH15" s="32">
        <v>1</v>
      </c>
      <c r="BI15" s="32">
        <v>1</v>
      </c>
      <c r="BJ15" s="32">
        <v>1</v>
      </c>
      <c r="BK15" s="32">
        <v>1</v>
      </c>
    </row>
    <row r="16" spans="2:63" s="4" customFormat="1" ht="30" customHeight="1" x14ac:dyDescent="0.2">
      <c r="B16" s="40" t="s">
        <v>16</v>
      </c>
      <c r="C16" s="1">
        <v>4</v>
      </c>
      <c r="D16" s="1">
        <v>4</v>
      </c>
      <c r="E16" s="1">
        <v>4</v>
      </c>
      <c r="F16" s="1">
        <v>4</v>
      </c>
      <c r="G16" s="1">
        <v>4</v>
      </c>
      <c r="H16" s="1">
        <v>5</v>
      </c>
      <c r="I16" s="1">
        <v>2</v>
      </c>
      <c r="J16" s="1">
        <v>1</v>
      </c>
      <c r="K16" s="1">
        <v>2</v>
      </c>
      <c r="L16" s="1">
        <v>2</v>
      </c>
      <c r="M16" s="1">
        <v>4</v>
      </c>
      <c r="N16" s="1">
        <v>5</v>
      </c>
      <c r="O16" s="1">
        <v>2</v>
      </c>
      <c r="P16" s="1">
        <v>1</v>
      </c>
      <c r="Q16" s="1">
        <v>4</v>
      </c>
      <c r="R16" s="1">
        <v>3</v>
      </c>
      <c r="S16" s="1">
        <v>5</v>
      </c>
      <c r="T16" s="1">
        <v>5</v>
      </c>
      <c r="U16" s="1">
        <v>2</v>
      </c>
      <c r="V16" s="1">
        <v>5</v>
      </c>
      <c r="W16" s="1">
        <v>4</v>
      </c>
      <c r="X16" s="2">
        <v>1</v>
      </c>
      <c r="Y16" s="1">
        <v>3</v>
      </c>
      <c r="Z16" s="2">
        <v>5</v>
      </c>
      <c r="AA16" s="1">
        <v>5</v>
      </c>
      <c r="AB16" s="1">
        <v>2</v>
      </c>
      <c r="AC16" s="1">
        <v>4</v>
      </c>
      <c r="AD16" s="1">
        <v>4</v>
      </c>
      <c r="AE16" s="1">
        <v>4</v>
      </c>
      <c r="AF16" s="1">
        <v>5</v>
      </c>
      <c r="AH16" s="32">
        <v>4.166666666666667</v>
      </c>
      <c r="AI16" s="32">
        <v>4</v>
      </c>
      <c r="AJ16" s="32">
        <v>4</v>
      </c>
      <c r="AK16" s="32">
        <v>0.74663998310284374</v>
      </c>
      <c r="AL16" s="32">
        <v>0.5574712643678148</v>
      </c>
      <c r="AM16" s="32">
        <v>5</v>
      </c>
      <c r="AN16" s="32">
        <v>3</v>
      </c>
      <c r="AO16" s="32">
        <v>2</v>
      </c>
      <c r="AP16" s="32">
        <v>4</v>
      </c>
      <c r="AQ16" s="32">
        <v>4</v>
      </c>
      <c r="AR16" s="32">
        <v>5</v>
      </c>
      <c r="AS16" s="32">
        <v>5</v>
      </c>
      <c r="AT16" s="32">
        <v>1</v>
      </c>
      <c r="AU16" s="32"/>
      <c r="AV16" s="32">
        <v>3</v>
      </c>
      <c r="AW16" s="32">
        <v>4</v>
      </c>
      <c r="AX16" s="32">
        <v>4</v>
      </c>
      <c r="AY16" s="32">
        <v>5</v>
      </c>
      <c r="AZ16" s="32">
        <v>5</v>
      </c>
      <c r="BA16" s="55">
        <f t="shared" si="0"/>
        <v>1</v>
      </c>
      <c r="BB16" s="55">
        <f t="shared" si="1"/>
        <v>0</v>
      </c>
      <c r="BC16" s="55">
        <f t="shared" si="2"/>
        <v>1</v>
      </c>
      <c r="BD16" s="55">
        <f t="shared" si="3"/>
        <v>0</v>
      </c>
      <c r="BE16" s="55"/>
      <c r="BF16" s="10">
        <v>15</v>
      </c>
      <c r="BG16" s="32">
        <v>3</v>
      </c>
      <c r="BH16" s="32">
        <v>1</v>
      </c>
      <c r="BI16" s="32">
        <v>0</v>
      </c>
      <c r="BJ16" s="32">
        <v>1</v>
      </c>
      <c r="BK16" s="32">
        <v>0</v>
      </c>
    </row>
    <row r="17" spans="2:63" s="4" customFormat="1" ht="30" customHeight="1" x14ac:dyDescent="0.2">
      <c r="B17" s="40" t="s">
        <v>17</v>
      </c>
      <c r="C17" s="1">
        <v>4</v>
      </c>
      <c r="D17" s="1">
        <v>4</v>
      </c>
      <c r="E17" s="1">
        <v>5</v>
      </c>
      <c r="F17" s="1">
        <v>4</v>
      </c>
      <c r="G17" s="1">
        <v>4</v>
      </c>
      <c r="H17" s="1">
        <v>5</v>
      </c>
      <c r="I17" s="1">
        <v>4</v>
      </c>
      <c r="J17" s="1">
        <v>1</v>
      </c>
      <c r="K17" s="1">
        <v>5</v>
      </c>
      <c r="L17" s="1">
        <v>2</v>
      </c>
      <c r="M17" s="1">
        <v>4</v>
      </c>
      <c r="N17" s="1">
        <v>5</v>
      </c>
      <c r="O17" s="1">
        <v>4</v>
      </c>
      <c r="P17" s="1">
        <v>4</v>
      </c>
      <c r="Q17" s="1">
        <v>4</v>
      </c>
      <c r="R17" s="1">
        <v>4</v>
      </c>
      <c r="S17" s="1">
        <v>5</v>
      </c>
      <c r="T17" s="1">
        <v>4</v>
      </c>
      <c r="U17" s="1">
        <v>5</v>
      </c>
      <c r="V17" s="1">
        <v>5</v>
      </c>
      <c r="W17" s="1">
        <v>4</v>
      </c>
      <c r="X17" s="2">
        <v>4</v>
      </c>
      <c r="Y17" s="1">
        <v>4</v>
      </c>
      <c r="Z17" s="2">
        <v>5</v>
      </c>
      <c r="AA17" s="1">
        <v>5</v>
      </c>
      <c r="AB17" s="1">
        <v>2</v>
      </c>
      <c r="AC17" s="1">
        <v>5</v>
      </c>
      <c r="AD17" s="1">
        <v>2</v>
      </c>
      <c r="AE17" s="1">
        <v>2</v>
      </c>
      <c r="AF17" s="1">
        <v>5</v>
      </c>
      <c r="AH17" s="32">
        <v>3.8666666666666667</v>
      </c>
      <c r="AI17" s="32">
        <v>4</v>
      </c>
      <c r="AJ17" s="32">
        <v>4</v>
      </c>
      <c r="AK17" s="32">
        <v>1.0080138659874613</v>
      </c>
      <c r="AL17" s="32">
        <v>1.0160919540229876</v>
      </c>
      <c r="AM17" s="32">
        <v>5</v>
      </c>
      <c r="AN17" s="32">
        <v>1</v>
      </c>
      <c r="AO17" s="32">
        <v>4</v>
      </c>
      <c r="AP17" s="32">
        <v>3</v>
      </c>
      <c r="AQ17" s="32">
        <v>4</v>
      </c>
      <c r="AR17" s="32">
        <v>5</v>
      </c>
      <c r="AS17" s="32">
        <v>5</v>
      </c>
      <c r="AT17" s="32">
        <v>2</v>
      </c>
      <c r="AU17" s="32"/>
      <c r="AV17" s="32">
        <v>1</v>
      </c>
      <c r="AW17" s="32">
        <v>3</v>
      </c>
      <c r="AX17" s="32">
        <v>4</v>
      </c>
      <c r="AY17" s="32">
        <v>5</v>
      </c>
      <c r="AZ17" s="32">
        <v>5</v>
      </c>
      <c r="BA17" s="55">
        <f t="shared" si="0"/>
        <v>2</v>
      </c>
      <c r="BB17" s="55">
        <f t="shared" si="1"/>
        <v>1</v>
      </c>
      <c r="BC17" s="55">
        <f t="shared" si="2"/>
        <v>1</v>
      </c>
      <c r="BD17" s="55">
        <f t="shared" si="3"/>
        <v>0</v>
      </c>
      <c r="BE17" s="55"/>
      <c r="BF17" s="10">
        <v>16</v>
      </c>
      <c r="BG17" s="32">
        <v>1</v>
      </c>
      <c r="BH17" s="32">
        <v>2</v>
      </c>
      <c r="BI17" s="32">
        <v>1</v>
      </c>
      <c r="BJ17" s="32">
        <v>1</v>
      </c>
      <c r="BK17" s="32">
        <v>0</v>
      </c>
    </row>
    <row r="18" spans="2:63" s="4" customFormat="1" ht="30" customHeight="1" x14ac:dyDescent="0.2">
      <c r="B18" s="40" t="s">
        <v>18</v>
      </c>
      <c r="C18" s="1">
        <v>4</v>
      </c>
      <c r="D18" s="1">
        <v>4</v>
      </c>
      <c r="E18" s="1">
        <v>5</v>
      </c>
      <c r="F18" s="1">
        <v>5</v>
      </c>
      <c r="G18" s="1">
        <v>4</v>
      </c>
      <c r="H18" s="1">
        <v>5</v>
      </c>
      <c r="I18" s="1">
        <v>2</v>
      </c>
      <c r="J18" s="1">
        <v>1</v>
      </c>
      <c r="K18" s="1">
        <v>2</v>
      </c>
      <c r="L18" s="1">
        <v>3</v>
      </c>
      <c r="M18" s="1">
        <v>4</v>
      </c>
      <c r="N18" s="1">
        <v>5</v>
      </c>
      <c r="O18" s="1">
        <v>2</v>
      </c>
      <c r="P18" s="1">
        <v>1</v>
      </c>
      <c r="Q18" s="1">
        <v>5</v>
      </c>
      <c r="R18" s="1">
        <v>2</v>
      </c>
      <c r="S18" s="1">
        <v>5</v>
      </c>
      <c r="T18" s="1">
        <v>5</v>
      </c>
      <c r="U18" s="1">
        <v>4</v>
      </c>
      <c r="V18" s="1">
        <v>5</v>
      </c>
      <c r="W18" s="1">
        <v>4</v>
      </c>
      <c r="X18" s="2">
        <v>2</v>
      </c>
      <c r="Y18" s="1">
        <v>5</v>
      </c>
      <c r="Z18" s="2">
        <v>5</v>
      </c>
      <c r="AA18" s="1">
        <v>4</v>
      </c>
      <c r="AB18" s="1">
        <v>1</v>
      </c>
      <c r="AC18" s="1">
        <v>3</v>
      </c>
      <c r="AD18" s="1">
        <v>1</v>
      </c>
      <c r="AE18" s="1">
        <v>3</v>
      </c>
      <c r="AF18" s="1">
        <v>3</v>
      </c>
      <c r="AH18" s="32">
        <v>4.333333333333333</v>
      </c>
      <c r="AI18" s="32">
        <v>5</v>
      </c>
      <c r="AJ18" s="32">
        <v>5</v>
      </c>
      <c r="AK18" s="32">
        <v>0.92226607475482736</v>
      </c>
      <c r="AL18" s="32">
        <v>0.8505747126436769</v>
      </c>
      <c r="AM18" s="32">
        <v>5</v>
      </c>
      <c r="AN18" s="32">
        <v>2</v>
      </c>
      <c r="AO18" s="32">
        <v>3</v>
      </c>
      <c r="AP18" s="32">
        <v>4</v>
      </c>
      <c r="AQ18" s="32">
        <v>5</v>
      </c>
      <c r="AR18" s="32">
        <v>5</v>
      </c>
      <c r="AS18" s="32">
        <v>5</v>
      </c>
      <c r="AT18" s="32">
        <v>1</v>
      </c>
      <c r="AU18" s="32"/>
      <c r="AV18" s="32">
        <v>2</v>
      </c>
      <c r="AW18" s="32">
        <v>4</v>
      </c>
      <c r="AX18" s="32">
        <v>5</v>
      </c>
      <c r="AY18" s="32">
        <v>5</v>
      </c>
      <c r="AZ18" s="32">
        <v>5</v>
      </c>
      <c r="BA18" s="55">
        <f t="shared" si="0"/>
        <v>2</v>
      </c>
      <c r="BB18" s="55">
        <f t="shared" si="1"/>
        <v>1</v>
      </c>
      <c r="BC18" s="55">
        <f t="shared" si="2"/>
        <v>0</v>
      </c>
      <c r="BD18" s="55">
        <f t="shared" si="3"/>
        <v>0</v>
      </c>
      <c r="BE18" s="55"/>
      <c r="BF18" s="10">
        <v>17</v>
      </c>
      <c r="BG18" s="32">
        <v>2</v>
      </c>
      <c r="BH18" s="32">
        <v>2</v>
      </c>
      <c r="BI18" s="32">
        <v>1</v>
      </c>
      <c r="BJ18" s="32">
        <v>0</v>
      </c>
      <c r="BK18" s="32">
        <v>0</v>
      </c>
    </row>
    <row r="19" spans="2:63" s="4" customFormat="1" ht="30" customHeight="1" x14ac:dyDescent="0.2">
      <c r="B19" s="40" t="s">
        <v>19</v>
      </c>
      <c r="C19" s="1">
        <v>4</v>
      </c>
      <c r="D19" s="1">
        <v>4</v>
      </c>
      <c r="E19" s="1">
        <v>5</v>
      </c>
      <c r="F19" s="1">
        <v>5</v>
      </c>
      <c r="G19" s="1">
        <v>4</v>
      </c>
      <c r="H19" s="1">
        <v>5</v>
      </c>
      <c r="I19" s="1">
        <v>2</v>
      </c>
      <c r="J19" s="1">
        <v>5</v>
      </c>
      <c r="K19" s="1">
        <v>1</v>
      </c>
      <c r="L19" s="1">
        <v>5</v>
      </c>
      <c r="M19" s="1">
        <v>5</v>
      </c>
      <c r="N19" s="1">
        <v>3</v>
      </c>
      <c r="O19" s="1">
        <v>5</v>
      </c>
      <c r="P19" s="1">
        <v>1</v>
      </c>
      <c r="Q19" s="1">
        <v>5</v>
      </c>
      <c r="R19" s="1">
        <v>5</v>
      </c>
      <c r="S19" s="1">
        <v>5</v>
      </c>
      <c r="T19" s="1">
        <v>5</v>
      </c>
      <c r="U19" s="1">
        <v>4</v>
      </c>
      <c r="V19" s="1">
        <v>4</v>
      </c>
      <c r="W19" s="1">
        <v>4</v>
      </c>
      <c r="X19" s="2">
        <v>2</v>
      </c>
      <c r="Y19" s="1">
        <v>4</v>
      </c>
      <c r="Z19" s="2">
        <v>5</v>
      </c>
      <c r="AA19" s="1">
        <v>3</v>
      </c>
      <c r="AB19" s="1">
        <v>3</v>
      </c>
      <c r="AC19" s="1">
        <v>4</v>
      </c>
      <c r="AD19" s="1">
        <v>3</v>
      </c>
      <c r="AE19" s="1">
        <v>3</v>
      </c>
      <c r="AF19" s="1">
        <v>4</v>
      </c>
      <c r="AH19" s="32">
        <v>4.2333333333333334</v>
      </c>
      <c r="AI19" s="32">
        <v>5</v>
      </c>
      <c r="AJ19" s="32">
        <v>5</v>
      </c>
      <c r="AK19" s="32">
        <v>1.0400044208570938</v>
      </c>
      <c r="AL19" s="32">
        <v>1.0816091954022991</v>
      </c>
      <c r="AM19" s="32">
        <v>5</v>
      </c>
      <c r="AN19" s="32">
        <v>1</v>
      </c>
      <c r="AO19" s="32">
        <v>4</v>
      </c>
      <c r="AP19" s="32">
        <v>4</v>
      </c>
      <c r="AQ19" s="32">
        <v>5</v>
      </c>
      <c r="AR19" s="32">
        <v>5</v>
      </c>
      <c r="AS19" s="32">
        <v>5</v>
      </c>
      <c r="AT19" s="32">
        <v>1</v>
      </c>
      <c r="AU19" s="32"/>
      <c r="AV19" s="32">
        <v>1</v>
      </c>
      <c r="AW19" s="32">
        <v>4</v>
      </c>
      <c r="AX19" s="32">
        <v>5</v>
      </c>
      <c r="AY19" s="32">
        <v>5</v>
      </c>
      <c r="AZ19" s="32">
        <v>5</v>
      </c>
      <c r="BA19" s="55">
        <f t="shared" si="0"/>
        <v>3</v>
      </c>
      <c r="BB19" s="55">
        <f t="shared" si="1"/>
        <v>1</v>
      </c>
      <c r="BC19" s="55">
        <f t="shared" si="2"/>
        <v>0</v>
      </c>
      <c r="BD19" s="55">
        <f t="shared" si="3"/>
        <v>0</v>
      </c>
      <c r="BE19" s="55"/>
      <c r="BF19" s="10">
        <v>18</v>
      </c>
      <c r="BG19" s="32">
        <v>1</v>
      </c>
      <c r="BH19" s="32">
        <v>3</v>
      </c>
      <c r="BI19" s="32">
        <v>1</v>
      </c>
      <c r="BJ19" s="32">
        <v>0</v>
      </c>
      <c r="BK19" s="32">
        <v>0</v>
      </c>
    </row>
    <row r="20" spans="2:63" s="4" customFormat="1" ht="30" customHeight="1" x14ac:dyDescent="0.2">
      <c r="B20" s="40" t="s">
        <v>20</v>
      </c>
      <c r="C20" s="1">
        <v>4</v>
      </c>
      <c r="D20" s="1">
        <v>4</v>
      </c>
      <c r="E20" s="1">
        <v>5</v>
      </c>
      <c r="F20" s="1">
        <v>5</v>
      </c>
      <c r="G20" s="1">
        <v>4</v>
      </c>
      <c r="H20" s="1">
        <v>5</v>
      </c>
      <c r="I20" s="1">
        <v>3</v>
      </c>
      <c r="J20" s="1">
        <v>5</v>
      </c>
      <c r="K20" s="1">
        <v>4</v>
      </c>
      <c r="L20" s="1">
        <v>3</v>
      </c>
      <c r="M20" s="1">
        <v>4</v>
      </c>
      <c r="N20" s="1">
        <v>4</v>
      </c>
      <c r="O20" s="1">
        <v>1</v>
      </c>
      <c r="P20" s="1">
        <v>2</v>
      </c>
      <c r="Q20" s="1">
        <v>4</v>
      </c>
      <c r="R20" s="1">
        <v>3</v>
      </c>
      <c r="S20" s="1">
        <v>4</v>
      </c>
      <c r="T20" s="1">
        <v>5</v>
      </c>
      <c r="U20" s="1">
        <v>3</v>
      </c>
      <c r="V20" s="1">
        <v>4</v>
      </c>
      <c r="W20" s="1">
        <v>3</v>
      </c>
      <c r="X20" s="2">
        <v>4</v>
      </c>
      <c r="Y20" s="1">
        <v>3</v>
      </c>
      <c r="Z20" s="2">
        <v>5</v>
      </c>
      <c r="AA20" s="1">
        <v>2</v>
      </c>
      <c r="AB20" s="1">
        <v>3</v>
      </c>
      <c r="AC20" s="1">
        <v>5</v>
      </c>
      <c r="AD20" s="1">
        <v>4</v>
      </c>
      <c r="AE20" s="1">
        <v>5</v>
      </c>
      <c r="AF20" s="1">
        <v>4</v>
      </c>
      <c r="AH20" s="32">
        <v>3.2666666666666666</v>
      </c>
      <c r="AI20" s="32">
        <v>3</v>
      </c>
      <c r="AJ20" s="32">
        <v>2</v>
      </c>
      <c r="AK20" s="32">
        <v>1.2298957997167563</v>
      </c>
      <c r="AL20" s="32">
        <v>1.5126436781609198</v>
      </c>
      <c r="AM20" s="32">
        <v>5</v>
      </c>
      <c r="AN20" s="32">
        <v>1</v>
      </c>
      <c r="AO20" s="32">
        <v>4</v>
      </c>
      <c r="AP20" s="32">
        <v>2</v>
      </c>
      <c r="AQ20" s="32">
        <v>3</v>
      </c>
      <c r="AR20" s="32">
        <v>4</v>
      </c>
      <c r="AS20" s="32">
        <v>5</v>
      </c>
      <c r="AT20" s="32">
        <v>2</v>
      </c>
      <c r="AU20" s="32"/>
      <c r="AV20" s="32">
        <v>1</v>
      </c>
      <c r="AW20" s="32">
        <v>2</v>
      </c>
      <c r="AX20" s="32">
        <v>3</v>
      </c>
      <c r="AY20" s="32">
        <v>4</v>
      </c>
      <c r="AZ20" s="32">
        <v>5</v>
      </c>
      <c r="BA20" s="55">
        <f t="shared" si="0"/>
        <v>1</v>
      </c>
      <c r="BB20" s="55">
        <f t="shared" si="1"/>
        <v>1</v>
      </c>
      <c r="BC20" s="55">
        <f t="shared" si="2"/>
        <v>1</v>
      </c>
      <c r="BD20" s="55">
        <f t="shared" si="3"/>
        <v>1</v>
      </c>
      <c r="BE20" s="55"/>
      <c r="BF20" s="10">
        <v>19</v>
      </c>
      <c r="BG20" s="32">
        <v>1</v>
      </c>
      <c r="BH20" s="32">
        <v>1</v>
      </c>
      <c r="BI20" s="32">
        <v>1</v>
      </c>
      <c r="BJ20" s="32">
        <v>1</v>
      </c>
      <c r="BK20" s="32">
        <v>1</v>
      </c>
    </row>
    <row r="21" spans="2:63" s="4" customFormat="1" ht="30" customHeight="1" x14ac:dyDescent="0.2">
      <c r="B21" s="40" t="s">
        <v>21</v>
      </c>
      <c r="C21" s="1">
        <v>4</v>
      </c>
      <c r="D21" s="1">
        <v>4</v>
      </c>
      <c r="E21" s="1">
        <v>5</v>
      </c>
      <c r="F21" s="1">
        <v>5</v>
      </c>
      <c r="G21" s="1">
        <v>4</v>
      </c>
      <c r="H21" s="1">
        <v>5</v>
      </c>
      <c r="I21" s="1">
        <v>4</v>
      </c>
      <c r="J21" s="1">
        <v>2</v>
      </c>
      <c r="K21" s="1">
        <v>2</v>
      </c>
      <c r="L21" s="1">
        <v>2</v>
      </c>
      <c r="M21" s="1">
        <v>4</v>
      </c>
      <c r="N21" s="1">
        <v>1</v>
      </c>
      <c r="O21" s="1">
        <v>4</v>
      </c>
      <c r="P21" s="1">
        <v>1</v>
      </c>
      <c r="Q21" s="1">
        <v>5</v>
      </c>
      <c r="R21" s="1">
        <v>4</v>
      </c>
      <c r="S21" s="1">
        <v>5</v>
      </c>
      <c r="T21" s="1">
        <v>5</v>
      </c>
      <c r="U21" s="1">
        <v>3</v>
      </c>
      <c r="V21" s="1">
        <v>4</v>
      </c>
      <c r="W21" s="1">
        <v>2</v>
      </c>
      <c r="X21" s="2">
        <v>3</v>
      </c>
      <c r="Y21" s="1">
        <v>2</v>
      </c>
      <c r="Z21" s="2">
        <v>3</v>
      </c>
      <c r="AA21" s="1">
        <v>5</v>
      </c>
      <c r="AB21" s="1">
        <v>2</v>
      </c>
      <c r="AC21" s="1">
        <v>2</v>
      </c>
      <c r="AD21" s="1">
        <v>4</v>
      </c>
      <c r="AE21" s="1">
        <v>3</v>
      </c>
      <c r="AF21" s="1">
        <v>5</v>
      </c>
      <c r="AH21" s="32">
        <v>3.9333333333333331</v>
      </c>
      <c r="AI21" s="32">
        <v>4</v>
      </c>
      <c r="AJ21" s="32">
        <v>4</v>
      </c>
      <c r="AK21" s="32">
        <v>0.98026503570712209</v>
      </c>
      <c r="AL21" s="32">
        <v>0.96091954022988535</v>
      </c>
      <c r="AM21" s="32">
        <v>5</v>
      </c>
      <c r="AN21" s="32">
        <v>2</v>
      </c>
      <c r="AO21" s="32">
        <v>3</v>
      </c>
      <c r="AP21" s="32">
        <v>4</v>
      </c>
      <c r="AQ21" s="32">
        <v>4</v>
      </c>
      <c r="AR21" s="32">
        <v>5</v>
      </c>
      <c r="AS21" s="32">
        <v>5</v>
      </c>
      <c r="AT21" s="32">
        <v>1</v>
      </c>
      <c r="AU21" s="32"/>
      <c r="AV21" s="32">
        <v>2</v>
      </c>
      <c r="AW21" s="32">
        <v>4</v>
      </c>
      <c r="AX21" s="32">
        <v>4</v>
      </c>
      <c r="AY21" s="32">
        <v>5</v>
      </c>
      <c r="AZ21" s="32">
        <v>5</v>
      </c>
      <c r="BA21" s="55">
        <f t="shared" si="0"/>
        <v>2</v>
      </c>
      <c r="BB21" s="55">
        <f t="shared" si="1"/>
        <v>0</v>
      </c>
      <c r="BC21" s="55">
        <f t="shared" si="2"/>
        <v>1</v>
      </c>
      <c r="BD21" s="55">
        <f t="shared" si="3"/>
        <v>0</v>
      </c>
      <c r="BE21" s="55"/>
      <c r="BF21" s="10">
        <v>20</v>
      </c>
      <c r="BG21" s="32">
        <v>2</v>
      </c>
      <c r="BH21" s="32">
        <v>2</v>
      </c>
      <c r="BI21" s="32">
        <v>0</v>
      </c>
      <c r="BJ21" s="32">
        <v>1</v>
      </c>
      <c r="BK21" s="32">
        <v>0</v>
      </c>
    </row>
    <row r="22" spans="2:63" s="4" customFormat="1" ht="30" customHeight="1" x14ac:dyDescent="0.2">
      <c r="B22" s="40" t="s">
        <v>22</v>
      </c>
      <c r="C22" s="1">
        <v>4</v>
      </c>
      <c r="D22" s="1">
        <v>4</v>
      </c>
      <c r="E22" s="1">
        <v>5</v>
      </c>
      <c r="F22" s="1">
        <v>5</v>
      </c>
      <c r="G22" s="1">
        <v>4</v>
      </c>
      <c r="H22" s="1">
        <v>5</v>
      </c>
      <c r="I22" s="1">
        <v>3</v>
      </c>
      <c r="J22" s="1">
        <v>2</v>
      </c>
      <c r="K22" s="1">
        <v>3</v>
      </c>
      <c r="L22" s="1">
        <v>4</v>
      </c>
      <c r="M22" s="1">
        <v>4</v>
      </c>
      <c r="N22" s="1">
        <v>4</v>
      </c>
      <c r="O22" s="1">
        <v>3</v>
      </c>
      <c r="P22" s="1">
        <v>3</v>
      </c>
      <c r="Q22" s="1">
        <v>4</v>
      </c>
      <c r="R22" s="1">
        <v>3</v>
      </c>
      <c r="S22" s="1">
        <v>4</v>
      </c>
      <c r="T22" s="1">
        <v>5</v>
      </c>
      <c r="U22" s="1">
        <v>3</v>
      </c>
      <c r="V22" s="1">
        <v>3</v>
      </c>
      <c r="W22" s="1">
        <v>4</v>
      </c>
      <c r="X22" s="2">
        <v>4</v>
      </c>
      <c r="Y22" s="1">
        <v>4</v>
      </c>
      <c r="Z22" s="2">
        <v>3</v>
      </c>
      <c r="AA22" s="1">
        <v>5</v>
      </c>
      <c r="AB22" s="1">
        <v>2</v>
      </c>
      <c r="AC22" s="1">
        <v>4</v>
      </c>
      <c r="AD22" s="1">
        <v>5</v>
      </c>
      <c r="AE22" s="1">
        <v>2</v>
      </c>
      <c r="AF22" s="1">
        <v>5</v>
      </c>
      <c r="AH22" s="32">
        <v>3.3333333333333335</v>
      </c>
      <c r="AI22" s="32">
        <v>4</v>
      </c>
      <c r="AJ22" s="32">
        <v>4</v>
      </c>
      <c r="AK22" s="32">
        <v>1.1841869998335202</v>
      </c>
      <c r="AL22" s="32">
        <v>1.4022988505747134</v>
      </c>
      <c r="AM22" s="32">
        <v>5</v>
      </c>
      <c r="AN22" s="32">
        <v>1</v>
      </c>
      <c r="AO22" s="32">
        <v>4</v>
      </c>
      <c r="AP22" s="32">
        <v>2.25</v>
      </c>
      <c r="AQ22" s="32">
        <v>4</v>
      </c>
      <c r="AR22" s="32">
        <v>4</v>
      </c>
      <c r="AS22" s="32">
        <v>5</v>
      </c>
      <c r="AT22" s="32">
        <v>1.75</v>
      </c>
      <c r="AU22" s="32"/>
      <c r="AV22" s="32">
        <v>1</v>
      </c>
      <c r="AW22" s="32">
        <v>2.25</v>
      </c>
      <c r="AX22" s="32">
        <v>4</v>
      </c>
      <c r="AY22" s="32">
        <v>4</v>
      </c>
      <c r="AZ22" s="32">
        <v>5</v>
      </c>
      <c r="BA22" s="55">
        <f t="shared" si="0"/>
        <v>1.25</v>
      </c>
      <c r="BB22" s="55">
        <f t="shared" si="1"/>
        <v>1.75</v>
      </c>
      <c r="BC22" s="55">
        <f t="shared" si="2"/>
        <v>0</v>
      </c>
      <c r="BD22" s="55">
        <f t="shared" si="3"/>
        <v>1</v>
      </c>
      <c r="BE22" s="55"/>
      <c r="BF22" s="10">
        <v>21</v>
      </c>
      <c r="BG22" s="32">
        <v>1</v>
      </c>
      <c r="BH22" s="32">
        <v>1.25</v>
      </c>
      <c r="BI22" s="32">
        <v>1.75</v>
      </c>
      <c r="BJ22" s="32">
        <v>0</v>
      </c>
      <c r="BK22" s="32">
        <v>1</v>
      </c>
    </row>
    <row r="23" spans="2:63" s="4" customFormat="1" ht="30" customHeight="1" x14ac:dyDescent="0.2">
      <c r="B23" s="40" t="s">
        <v>23</v>
      </c>
      <c r="C23" s="1">
        <v>4</v>
      </c>
      <c r="D23" s="1">
        <v>5</v>
      </c>
      <c r="E23" s="1">
        <v>5</v>
      </c>
      <c r="F23" s="1">
        <v>5</v>
      </c>
      <c r="G23" s="1">
        <v>4</v>
      </c>
      <c r="H23" s="1">
        <v>5</v>
      </c>
      <c r="I23" s="1">
        <v>4</v>
      </c>
      <c r="J23" s="1">
        <v>3</v>
      </c>
      <c r="K23" s="1">
        <v>5</v>
      </c>
      <c r="L23" s="1">
        <v>2</v>
      </c>
      <c r="M23" s="1">
        <v>4</v>
      </c>
      <c r="N23" s="1">
        <v>5</v>
      </c>
      <c r="O23" s="1">
        <v>3</v>
      </c>
      <c r="P23" s="1">
        <v>3</v>
      </c>
      <c r="Q23" s="1">
        <v>5</v>
      </c>
      <c r="R23" s="1">
        <v>3</v>
      </c>
      <c r="S23" s="1">
        <v>5</v>
      </c>
      <c r="T23" s="1">
        <v>1</v>
      </c>
      <c r="U23" s="1">
        <v>5</v>
      </c>
      <c r="V23" s="1">
        <v>5</v>
      </c>
      <c r="W23" s="1">
        <v>3</v>
      </c>
      <c r="X23" s="2">
        <v>4</v>
      </c>
      <c r="Y23" s="1">
        <v>5</v>
      </c>
      <c r="Z23" s="2">
        <v>4</v>
      </c>
      <c r="AA23" s="1">
        <v>5</v>
      </c>
      <c r="AB23" s="1">
        <v>1</v>
      </c>
      <c r="AC23" s="1">
        <v>4</v>
      </c>
      <c r="AD23" s="1">
        <v>2</v>
      </c>
      <c r="AE23" s="1">
        <v>2</v>
      </c>
      <c r="AF23" s="1">
        <v>5</v>
      </c>
      <c r="AH23" s="32">
        <v>3.3333333333333335</v>
      </c>
      <c r="AI23" s="32">
        <v>4</v>
      </c>
      <c r="AJ23" s="32">
        <v>4</v>
      </c>
      <c r="AK23" s="32">
        <v>1.2410599844719319</v>
      </c>
      <c r="AL23" s="32">
        <v>1.5402298850574718</v>
      </c>
      <c r="AM23" s="32">
        <v>5</v>
      </c>
      <c r="AN23" s="32">
        <v>1</v>
      </c>
      <c r="AO23" s="32">
        <v>4</v>
      </c>
      <c r="AP23" s="32">
        <v>2</v>
      </c>
      <c r="AQ23" s="32">
        <v>4</v>
      </c>
      <c r="AR23" s="32">
        <v>4</v>
      </c>
      <c r="AS23" s="32">
        <v>5</v>
      </c>
      <c r="AT23" s="32">
        <v>2</v>
      </c>
      <c r="AU23" s="32"/>
      <c r="AV23" s="32">
        <v>1</v>
      </c>
      <c r="AW23" s="32">
        <v>2</v>
      </c>
      <c r="AX23" s="32">
        <v>4</v>
      </c>
      <c r="AY23" s="32">
        <v>4</v>
      </c>
      <c r="AZ23" s="32">
        <v>5</v>
      </c>
      <c r="BA23" s="55">
        <f t="shared" si="0"/>
        <v>1</v>
      </c>
      <c r="BB23" s="55">
        <f t="shared" si="1"/>
        <v>2</v>
      </c>
      <c r="BC23" s="55">
        <f t="shared" si="2"/>
        <v>0</v>
      </c>
      <c r="BD23" s="55">
        <f t="shared" si="3"/>
        <v>1</v>
      </c>
      <c r="BE23" s="55"/>
      <c r="BF23" s="10">
        <v>22</v>
      </c>
      <c r="BG23" s="32">
        <v>1</v>
      </c>
      <c r="BH23" s="32">
        <v>1</v>
      </c>
      <c r="BI23" s="32">
        <v>2</v>
      </c>
      <c r="BJ23" s="32">
        <v>0</v>
      </c>
      <c r="BK23" s="32">
        <v>1</v>
      </c>
    </row>
    <row r="24" spans="2:63" s="4" customFormat="1" ht="30" customHeight="1" x14ac:dyDescent="0.2">
      <c r="B24" s="40" t="s">
        <v>24</v>
      </c>
      <c r="C24" s="1">
        <v>5</v>
      </c>
      <c r="D24" s="1">
        <v>5</v>
      </c>
      <c r="E24" s="1">
        <v>5</v>
      </c>
      <c r="F24" s="1">
        <v>5</v>
      </c>
      <c r="G24" s="1">
        <v>5</v>
      </c>
      <c r="H24" s="1">
        <v>5</v>
      </c>
      <c r="I24" s="1">
        <v>3</v>
      </c>
      <c r="J24" s="1">
        <v>2</v>
      </c>
      <c r="K24" s="1">
        <v>3</v>
      </c>
      <c r="L24" s="1">
        <v>2</v>
      </c>
      <c r="M24" s="1">
        <v>3</v>
      </c>
      <c r="N24" s="1">
        <v>3</v>
      </c>
      <c r="O24" s="1">
        <v>2</v>
      </c>
      <c r="P24" s="1">
        <v>1</v>
      </c>
      <c r="Q24" s="1">
        <v>5</v>
      </c>
      <c r="R24" s="1">
        <v>4</v>
      </c>
      <c r="S24" s="1">
        <v>5</v>
      </c>
      <c r="T24" s="1">
        <v>5</v>
      </c>
      <c r="U24" s="1">
        <v>2</v>
      </c>
      <c r="V24" s="1">
        <v>4</v>
      </c>
      <c r="W24" s="1">
        <v>4</v>
      </c>
      <c r="X24" s="2">
        <v>4</v>
      </c>
      <c r="Y24" s="1">
        <v>2</v>
      </c>
      <c r="Z24" s="2">
        <v>5</v>
      </c>
      <c r="AA24" s="1">
        <v>4</v>
      </c>
      <c r="AB24" s="1">
        <v>4</v>
      </c>
      <c r="AC24" s="1">
        <v>4</v>
      </c>
      <c r="AD24" s="1">
        <v>4</v>
      </c>
      <c r="AE24" s="1">
        <v>4</v>
      </c>
      <c r="AF24" s="1">
        <v>4</v>
      </c>
      <c r="AH24" s="32">
        <v>3.1666666666666665</v>
      </c>
      <c r="AI24" s="32">
        <v>3</v>
      </c>
      <c r="AJ24" s="32">
        <v>4</v>
      </c>
      <c r="AK24" s="32">
        <v>1.3152509484776147</v>
      </c>
      <c r="AL24" s="32">
        <v>1.729885057471265</v>
      </c>
      <c r="AM24" s="32">
        <v>5</v>
      </c>
      <c r="AN24" s="32">
        <v>1</v>
      </c>
      <c r="AO24" s="32">
        <v>4</v>
      </c>
      <c r="AP24" s="32">
        <v>2</v>
      </c>
      <c r="AQ24" s="32">
        <v>3</v>
      </c>
      <c r="AR24" s="32">
        <v>4</v>
      </c>
      <c r="AS24" s="32">
        <v>5</v>
      </c>
      <c r="AT24" s="32">
        <v>2</v>
      </c>
      <c r="AU24" s="32"/>
      <c r="AV24" s="32">
        <v>1</v>
      </c>
      <c r="AW24" s="32">
        <v>2</v>
      </c>
      <c r="AX24" s="32">
        <v>3</v>
      </c>
      <c r="AY24" s="32">
        <v>4</v>
      </c>
      <c r="AZ24" s="32">
        <v>5</v>
      </c>
      <c r="BA24" s="55">
        <f t="shared" si="0"/>
        <v>1</v>
      </c>
      <c r="BB24" s="55">
        <f t="shared" si="1"/>
        <v>1</v>
      </c>
      <c r="BC24" s="55">
        <f t="shared" si="2"/>
        <v>1</v>
      </c>
      <c r="BD24" s="55">
        <f t="shared" si="3"/>
        <v>1</v>
      </c>
      <c r="BE24" s="55"/>
      <c r="BF24" s="10">
        <v>23</v>
      </c>
      <c r="BG24" s="32">
        <v>1</v>
      </c>
      <c r="BH24" s="32">
        <v>1</v>
      </c>
      <c r="BI24" s="32">
        <v>1</v>
      </c>
      <c r="BJ24" s="32">
        <v>1</v>
      </c>
      <c r="BK24" s="32">
        <v>1</v>
      </c>
    </row>
    <row r="25" spans="2:63" s="4" customFormat="1" ht="30" customHeight="1" x14ac:dyDescent="0.2">
      <c r="B25" s="40" t="s">
        <v>25</v>
      </c>
      <c r="C25" s="1">
        <v>5</v>
      </c>
      <c r="D25" s="1">
        <v>5</v>
      </c>
      <c r="E25" s="1">
        <v>5</v>
      </c>
      <c r="F25" s="1">
        <v>5</v>
      </c>
      <c r="G25" s="1">
        <v>5</v>
      </c>
      <c r="H25" s="1">
        <v>5</v>
      </c>
      <c r="I25" s="1">
        <v>4</v>
      </c>
      <c r="J25" s="1">
        <v>2</v>
      </c>
      <c r="K25" s="1">
        <v>3</v>
      </c>
      <c r="L25" s="1">
        <v>2</v>
      </c>
      <c r="M25" s="1">
        <v>3</v>
      </c>
      <c r="N25" s="1">
        <v>5</v>
      </c>
      <c r="O25" s="1">
        <v>4</v>
      </c>
      <c r="P25" s="1">
        <v>4</v>
      </c>
      <c r="Q25" s="1">
        <v>3</v>
      </c>
      <c r="R25" s="1">
        <v>4</v>
      </c>
      <c r="S25" s="1">
        <v>4</v>
      </c>
      <c r="T25" s="1">
        <v>4</v>
      </c>
      <c r="U25" s="1">
        <v>2</v>
      </c>
      <c r="V25" s="1">
        <v>2</v>
      </c>
      <c r="W25" s="1">
        <v>4</v>
      </c>
      <c r="X25" s="2">
        <v>3</v>
      </c>
      <c r="Y25" s="1">
        <v>2</v>
      </c>
      <c r="Z25" s="2">
        <v>3</v>
      </c>
      <c r="AA25" s="1">
        <v>4</v>
      </c>
      <c r="AB25" s="1">
        <v>5</v>
      </c>
      <c r="AC25" s="1">
        <v>1</v>
      </c>
      <c r="AD25" s="1">
        <v>1</v>
      </c>
      <c r="AE25" s="1">
        <v>1</v>
      </c>
      <c r="AF25" s="1">
        <v>5</v>
      </c>
      <c r="AH25" s="32">
        <v>4.5333333333333332</v>
      </c>
      <c r="AI25" s="32">
        <v>5</v>
      </c>
      <c r="AJ25" s="32">
        <v>5</v>
      </c>
      <c r="AK25" s="32">
        <v>0.77607915226136159</v>
      </c>
      <c r="AL25" s="32">
        <v>0.60229885057471366</v>
      </c>
      <c r="AM25" s="32">
        <v>5</v>
      </c>
      <c r="AN25" s="32">
        <v>3</v>
      </c>
      <c r="AO25" s="32">
        <v>2</v>
      </c>
      <c r="AP25" s="32">
        <v>4</v>
      </c>
      <c r="AQ25" s="32">
        <v>5</v>
      </c>
      <c r="AR25" s="32">
        <v>5</v>
      </c>
      <c r="AS25" s="32">
        <v>5</v>
      </c>
      <c r="AT25" s="32">
        <v>1</v>
      </c>
      <c r="AU25" s="32"/>
      <c r="AV25" s="32">
        <v>3</v>
      </c>
      <c r="AW25" s="32">
        <v>4</v>
      </c>
      <c r="AX25" s="32">
        <v>5</v>
      </c>
      <c r="AY25" s="32">
        <v>5</v>
      </c>
      <c r="AZ25" s="32">
        <v>5</v>
      </c>
      <c r="BA25" s="55">
        <f t="shared" si="0"/>
        <v>1</v>
      </c>
      <c r="BB25" s="55">
        <f t="shared" si="1"/>
        <v>1</v>
      </c>
      <c r="BC25" s="55">
        <f t="shared" si="2"/>
        <v>0</v>
      </c>
      <c r="BD25" s="55">
        <f t="shared" si="3"/>
        <v>0</v>
      </c>
      <c r="BE25" s="55"/>
      <c r="BF25" s="10">
        <v>24</v>
      </c>
      <c r="BG25" s="32">
        <v>3</v>
      </c>
      <c r="BH25" s="32">
        <v>1</v>
      </c>
      <c r="BI25" s="32">
        <v>1</v>
      </c>
      <c r="BJ25" s="32">
        <v>0</v>
      </c>
      <c r="BK25" s="32">
        <v>0</v>
      </c>
    </row>
    <row r="26" spans="2:63" s="4" customFormat="1" ht="30" customHeight="1" x14ac:dyDescent="0.2">
      <c r="B26" s="40" t="s">
        <v>26</v>
      </c>
      <c r="C26" s="1">
        <v>5</v>
      </c>
      <c r="D26" s="1">
        <v>5</v>
      </c>
      <c r="E26" s="1">
        <v>5</v>
      </c>
      <c r="F26" s="1">
        <v>5</v>
      </c>
      <c r="G26" s="1">
        <v>5</v>
      </c>
      <c r="H26" s="1">
        <v>5</v>
      </c>
      <c r="I26" s="1">
        <v>4</v>
      </c>
      <c r="J26" s="1">
        <v>4</v>
      </c>
      <c r="K26" s="1">
        <v>4</v>
      </c>
      <c r="L26" s="1">
        <v>4</v>
      </c>
      <c r="M26" s="1">
        <v>4</v>
      </c>
      <c r="N26" s="1">
        <v>4</v>
      </c>
      <c r="O26" s="1">
        <v>4</v>
      </c>
      <c r="P26" s="1">
        <v>4</v>
      </c>
      <c r="Q26" s="1">
        <v>4</v>
      </c>
      <c r="R26" s="1">
        <v>3</v>
      </c>
      <c r="S26" s="1">
        <v>3</v>
      </c>
      <c r="T26" s="1">
        <v>4</v>
      </c>
      <c r="U26" s="1">
        <v>2</v>
      </c>
      <c r="V26" s="1">
        <v>2</v>
      </c>
      <c r="W26" s="1">
        <v>4</v>
      </c>
      <c r="X26" s="2">
        <v>4</v>
      </c>
      <c r="Y26" s="1">
        <v>2</v>
      </c>
      <c r="Z26" s="2">
        <v>5</v>
      </c>
      <c r="AA26" s="1">
        <v>5</v>
      </c>
      <c r="AB26" s="1">
        <v>3</v>
      </c>
      <c r="AC26" s="1">
        <v>2</v>
      </c>
      <c r="AD26" s="1">
        <v>2</v>
      </c>
      <c r="AE26" s="1">
        <v>4</v>
      </c>
      <c r="AF26" s="1">
        <v>5</v>
      </c>
      <c r="AH26" s="32">
        <v>4.1333333333333337</v>
      </c>
      <c r="AI26" s="32">
        <v>4</v>
      </c>
      <c r="AJ26" s="32">
        <v>5</v>
      </c>
      <c r="AK26" s="32">
        <v>1.0416609195243762</v>
      </c>
      <c r="AL26" s="32">
        <v>1.0850574712643688</v>
      </c>
      <c r="AM26" s="32">
        <v>5</v>
      </c>
      <c r="AN26" s="32">
        <v>1</v>
      </c>
      <c r="AO26" s="32">
        <v>4</v>
      </c>
      <c r="AP26" s="32">
        <v>4</v>
      </c>
      <c r="AQ26" s="32">
        <v>4</v>
      </c>
      <c r="AR26" s="32">
        <v>5</v>
      </c>
      <c r="AS26" s="32">
        <v>5</v>
      </c>
      <c r="AT26" s="32">
        <v>1</v>
      </c>
      <c r="AU26" s="32"/>
      <c r="AV26" s="32">
        <v>1</v>
      </c>
      <c r="AW26" s="32">
        <v>4</v>
      </c>
      <c r="AX26" s="32">
        <v>4</v>
      </c>
      <c r="AY26" s="32">
        <v>5</v>
      </c>
      <c r="AZ26" s="32">
        <v>5</v>
      </c>
      <c r="BA26" s="55">
        <f t="shared" si="0"/>
        <v>3</v>
      </c>
      <c r="BB26" s="55">
        <f t="shared" si="1"/>
        <v>0</v>
      </c>
      <c r="BC26" s="55">
        <f t="shared" si="2"/>
        <v>1</v>
      </c>
      <c r="BD26" s="55">
        <f t="shared" si="3"/>
        <v>0</v>
      </c>
      <c r="BE26" s="55"/>
      <c r="BF26" s="10">
        <v>25</v>
      </c>
      <c r="BG26" s="32">
        <v>1</v>
      </c>
      <c r="BH26" s="32">
        <v>3</v>
      </c>
      <c r="BI26" s="32">
        <v>0</v>
      </c>
      <c r="BJ26" s="32">
        <v>1</v>
      </c>
      <c r="BK26" s="32">
        <v>0</v>
      </c>
    </row>
    <row r="27" spans="2:63" s="4" customFormat="1" ht="30" customHeight="1" x14ac:dyDescent="0.2">
      <c r="B27" s="40" t="s">
        <v>27</v>
      </c>
      <c r="C27" s="1">
        <v>5</v>
      </c>
      <c r="D27" s="1">
        <v>5</v>
      </c>
      <c r="E27" s="1">
        <v>5</v>
      </c>
      <c r="F27" s="1">
        <v>5</v>
      </c>
      <c r="G27" s="1">
        <v>5</v>
      </c>
      <c r="H27" s="1">
        <v>5</v>
      </c>
      <c r="I27" s="1">
        <v>2</v>
      </c>
      <c r="J27" s="1">
        <v>1</v>
      </c>
      <c r="K27" s="1">
        <v>2</v>
      </c>
      <c r="L27" s="1">
        <v>1</v>
      </c>
      <c r="M27" s="1">
        <v>4</v>
      </c>
      <c r="N27" s="1">
        <v>5</v>
      </c>
      <c r="O27" s="1">
        <v>2</v>
      </c>
      <c r="P27" s="1">
        <v>1</v>
      </c>
      <c r="Q27" s="1">
        <v>5</v>
      </c>
      <c r="R27" s="1">
        <v>4</v>
      </c>
      <c r="S27" s="1">
        <v>5</v>
      </c>
      <c r="T27" s="1">
        <v>5</v>
      </c>
      <c r="U27" s="1">
        <v>5</v>
      </c>
      <c r="V27" s="1">
        <v>5</v>
      </c>
      <c r="W27" s="1">
        <v>5</v>
      </c>
      <c r="X27" s="2">
        <v>5</v>
      </c>
      <c r="Y27" s="1">
        <v>5</v>
      </c>
      <c r="Z27" s="2">
        <v>5</v>
      </c>
      <c r="AA27" s="1">
        <v>5</v>
      </c>
      <c r="AB27" s="1">
        <v>3</v>
      </c>
      <c r="AC27" s="1">
        <v>4</v>
      </c>
      <c r="AD27" s="1">
        <v>2</v>
      </c>
      <c r="AE27" s="1">
        <v>4</v>
      </c>
      <c r="AF27" s="1">
        <v>5</v>
      </c>
      <c r="AH27" s="32">
        <v>2.8</v>
      </c>
      <c r="AI27" s="32">
        <v>3</v>
      </c>
      <c r="AJ27" s="32">
        <v>4</v>
      </c>
      <c r="AK27" s="32">
        <v>1.3493293353264111</v>
      </c>
      <c r="AL27" s="32">
        <v>1.8206896551724141</v>
      </c>
      <c r="AM27" s="32">
        <v>5</v>
      </c>
      <c r="AN27" s="32">
        <v>1</v>
      </c>
      <c r="AO27" s="32">
        <v>4</v>
      </c>
      <c r="AP27" s="32">
        <v>2</v>
      </c>
      <c r="AQ27" s="32">
        <v>3</v>
      </c>
      <c r="AR27" s="32">
        <v>4</v>
      </c>
      <c r="AS27" s="32">
        <v>5</v>
      </c>
      <c r="AT27" s="32">
        <v>2</v>
      </c>
      <c r="AU27" s="32"/>
      <c r="AV27" s="32">
        <v>1</v>
      </c>
      <c r="AW27" s="32">
        <v>2</v>
      </c>
      <c r="AX27" s="32">
        <v>3</v>
      </c>
      <c r="AY27" s="32">
        <v>4</v>
      </c>
      <c r="AZ27" s="32">
        <v>5</v>
      </c>
      <c r="BA27" s="55">
        <f t="shared" si="0"/>
        <v>1</v>
      </c>
      <c r="BB27" s="55">
        <f t="shared" si="1"/>
        <v>1</v>
      </c>
      <c r="BC27" s="55">
        <f t="shared" si="2"/>
        <v>1</v>
      </c>
      <c r="BD27" s="55">
        <f t="shared" si="3"/>
        <v>1</v>
      </c>
      <c r="BE27" s="55"/>
      <c r="BF27" s="10">
        <v>26</v>
      </c>
      <c r="BG27" s="32">
        <v>1</v>
      </c>
      <c r="BH27" s="32">
        <v>1</v>
      </c>
      <c r="BI27" s="32">
        <v>1</v>
      </c>
      <c r="BJ27" s="32">
        <v>1</v>
      </c>
      <c r="BK27" s="32">
        <v>1</v>
      </c>
    </row>
    <row r="28" spans="2:63" s="4" customFormat="1" ht="30" customHeight="1" x14ac:dyDescent="0.2">
      <c r="B28" s="40" t="s">
        <v>28</v>
      </c>
      <c r="C28" s="1">
        <v>5</v>
      </c>
      <c r="D28" s="1">
        <v>5</v>
      </c>
      <c r="E28" s="1">
        <v>5</v>
      </c>
      <c r="F28" s="1">
        <v>5</v>
      </c>
      <c r="G28" s="1">
        <v>5</v>
      </c>
      <c r="H28" s="1">
        <v>5</v>
      </c>
      <c r="I28" s="1">
        <v>1</v>
      </c>
      <c r="J28" s="1">
        <v>2</v>
      </c>
      <c r="K28" s="1">
        <v>4</v>
      </c>
      <c r="L28" s="1">
        <v>1</v>
      </c>
      <c r="M28" s="1">
        <v>2</v>
      </c>
      <c r="N28" s="1">
        <v>5</v>
      </c>
      <c r="O28" s="1">
        <v>5</v>
      </c>
      <c r="P28" s="1">
        <v>3</v>
      </c>
      <c r="Q28" s="1">
        <v>3</v>
      </c>
      <c r="R28" s="1">
        <v>3</v>
      </c>
      <c r="S28" s="1">
        <v>2</v>
      </c>
      <c r="T28" s="1">
        <v>2</v>
      </c>
      <c r="U28" s="1">
        <v>4</v>
      </c>
      <c r="V28" s="1">
        <v>5</v>
      </c>
      <c r="W28" s="1">
        <v>3</v>
      </c>
      <c r="X28" s="2">
        <v>4</v>
      </c>
      <c r="Y28" s="1">
        <v>3</v>
      </c>
      <c r="Z28" s="2">
        <v>5</v>
      </c>
      <c r="AA28" s="1">
        <v>4</v>
      </c>
      <c r="AB28" s="1">
        <v>1</v>
      </c>
      <c r="AC28" s="1">
        <v>4</v>
      </c>
      <c r="AD28" s="1">
        <v>4</v>
      </c>
      <c r="AE28" s="1">
        <v>4</v>
      </c>
      <c r="AF28" s="1">
        <v>5</v>
      </c>
      <c r="AH28" s="32">
        <v>3.3666666666666667</v>
      </c>
      <c r="AI28" s="32">
        <v>4</v>
      </c>
      <c r="AJ28" s="32">
        <v>4</v>
      </c>
      <c r="AK28" s="32">
        <v>1.1290317283753188</v>
      </c>
      <c r="AL28" s="32">
        <v>1.27471264367816</v>
      </c>
      <c r="AM28" s="32">
        <v>5</v>
      </c>
      <c r="AN28" s="32">
        <v>1</v>
      </c>
      <c r="AO28" s="32">
        <v>4</v>
      </c>
      <c r="AP28" s="32">
        <v>3</v>
      </c>
      <c r="AQ28" s="32">
        <v>4</v>
      </c>
      <c r="AR28" s="32">
        <v>4</v>
      </c>
      <c r="AS28" s="32">
        <v>5</v>
      </c>
      <c r="AT28" s="32">
        <v>1</v>
      </c>
      <c r="AU28" s="32"/>
      <c r="AV28" s="32">
        <v>1</v>
      </c>
      <c r="AW28" s="32">
        <v>3</v>
      </c>
      <c r="AX28" s="32">
        <v>4</v>
      </c>
      <c r="AY28" s="32">
        <v>4</v>
      </c>
      <c r="AZ28" s="32">
        <v>5</v>
      </c>
      <c r="BA28" s="55">
        <f t="shared" si="0"/>
        <v>2</v>
      </c>
      <c r="BB28" s="55">
        <f t="shared" si="1"/>
        <v>1</v>
      </c>
      <c r="BC28" s="55">
        <f t="shared" si="2"/>
        <v>0</v>
      </c>
      <c r="BD28" s="55">
        <f t="shared" si="3"/>
        <v>1</v>
      </c>
      <c r="BE28" s="55"/>
      <c r="BF28" s="10">
        <v>27</v>
      </c>
      <c r="BG28" s="32">
        <v>1</v>
      </c>
      <c r="BH28" s="32">
        <v>2</v>
      </c>
      <c r="BI28" s="32">
        <v>1</v>
      </c>
      <c r="BJ28" s="32">
        <v>0</v>
      </c>
      <c r="BK28" s="32">
        <v>1</v>
      </c>
    </row>
    <row r="29" spans="2:63" s="4" customFormat="1" ht="30" customHeight="1" x14ac:dyDescent="0.2">
      <c r="B29" s="40" t="s">
        <v>29</v>
      </c>
      <c r="C29" s="1">
        <v>5</v>
      </c>
      <c r="D29" s="1">
        <v>5</v>
      </c>
      <c r="E29" s="1">
        <v>5</v>
      </c>
      <c r="F29" s="1">
        <v>5</v>
      </c>
      <c r="G29" s="1">
        <v>5</v>
      </c>
      <c r="H29" s="1">
        <v>5</v>
      </c>
      <c r="I29" s="1">
        <v>2</v>
      </c>
      <c r="J29" s="1">
        <v>1</v>
      </c>
      <c r="K29" s="1">
        <v>4</v>
      </c>
      <c r="L29" s="1">
        <v>2</v>
      </c>
      <c r="M29" s="1">
        <v>1</v>
      </c>
      <c r="N29" s="1">
        <v>5</v>
      </c>
      <c r="O29" s="1">
        <v>4</v>
      </c>
      <c r="P29" s="1">
        <v>5</v>
      </c>
      <c r="Q29" s="1">
        <v>5</v>
      </c>
      <c r="R29" s="1">
        <v>5</v>
      </c>
      <c r="S29" s="1">
        <v>5</v>
      </c>
      <c r="T29" s="1">
        <v>4</v>
      </c>
      <c r="U29" s="1">
        <v>4</v>
      </c>
      <c r="V29" s="1">
        <v>4</v>
      </c>
      <c r="W29" s="1">
        <v>4</v>
      </c>
      <c r="X29" s="2">
        <v>4</v>
      </c>
      <c r="Y29" s="1">
        <v>3</v>
      </c>
      <c r="Z29" s="2">
        <v>3</v>
      </c>
      <c r="AA29" s="1">
        <v>4</v>
      </c>
      <c r="AB29" s="1">
        <v>4</v>
      </c>
      <c r="AC29" s="1">
        <v>3</v>
      </c>
      <c r="AD29" s="1">
        <v>3</v>
      </c>
      <c r="AE29" s="1">
        <v>4</v>
      </c>
      <c r="AF29" s="1">
        <v>4</v>
      </c>
      <c r="AH29" s="32">
        <v>3.2</v>
      </c>
      <c r="AI29" s="32">
        <v>4</v>
      </c>
      <c r="AJ29" s="32">
        <v>4</v>
      </c>
      <c r="AK29" s="32">
        <v>1.2148506364839744</v>
      </c>
      <c r="AL29" s="32">
        <v>1.4758620689655175</v>
      </c>
      <c r="AM29" s="32">
        <v>5</v>
      </c>
      <c r="AN29" s="32">
        <v>1</v>
      </c>
      <c r="AO29" s="32">
        <v>4</v>
      </c>
      <c r="AP29" s="32">
        <v>2</v>
      </c>
      <c r="AQ29" s="32">
        <v>4</v>
      </c>
      <c r="AR29" s="32">
        <v>4</v>
      </c>
      <c r="AS29" s="32">
        <v>5</v>
      </c>
      <c r="AT29" s="32">
        <v>2</v>
      </c>
      <c r="AU29" s="32"/>
      <c r="AV29" s="32">
        <v>1</v>
      </c>
      <c r="AW29" s="32">
        <v>2</v>
      </c>
      <c r="AX29" s="32">
        <v>4</v>
      </c>
      <c r="AY29" s="32">
        <v>4</v>
      </c>
      <c r="AZ29" s="32">
        <v>5</v>
      </c>
      <c r="BA29" s="55">
        <f t="shared" si="0"/>
        <v>1</v>
      </c>
      <c r="BB29" s="55">
        <f t="shared" si="1"/>
        <v>2</v>
      </c>
      <c r="BC29" s="55">
        <f t="shared" si="2"/>
        <v>0</v>
      </c>
      <c r="BD29" s="55">
        <f t="shared" si="3"/>
        <v>1</v>
      </c>
      <c r="BE29" s="55"/>
      <c r="BF29" s="10">
        <v>28</v>
      </c>
      <c r="BG29" s="32">
        <v>1</v>
      </c>
      <c r="BH29" s="32">
        <v>1</v>
      </c>
      <c r="BI29" s="32">
        <v>2</v>
      </c>
      <c r="BJ29" s="32">
        <v>0</v>
      </c>
      <c r="BK29" s="32">
        <v>1</v>
      </c>
    </row>
    <row r="30" spans="2:63" s="4" customFormat="1" ht="30" customHeight="1" x14ac:dyDescent="0.2">
      <c r="B30" s="40" t="s">
        <v>30</v>
      </c>
      <c r="C30" s="1">
        <v>5</v>
      </c>
      <c r="D30" s="1">
        <v>5</v>
      </c>
      <c r="E30" s="1">
        <v>5</v>
      </c>
      <c r="F30" s="1">
        <v>5</v>
      </c>
      <c r="G30" s="1">
        <v>5</v>
      </c>
      <c r="H30" s="1">
        <v>5</v>
      </c>
      <c r="I30" s="1">
        <v>1</v>
      </c>
      <c r="J30" s="1">
        <v>1</v>
      </c>
      <c r="K30" s="1">
        <v>5</v>
      </c>
      <c r="L30" s="1">
        <v>1</v>
      </c>
      <c r="M30" s="1">
        <v>4</v>
      </c>
      <c r="N30" s="1">
        <v>5</v>
      </c>
      <c r="O30" s="1">
        <v>4</v>
      </c>
      <c r="P30" s="1">
        <v>4</v>
      </c>
      <c r="Q30" s="1">
        <v>5</v>
      </c>
      <c r="R30" s="1">
        <v>4</v>
      </c>
      <c r="S30" s="1">
        <v>4</v>
      </c>
      <c r="T30" s="1">
        <v>3</v>
      </c>
      <c r="U30" s="1">
        <v>2</v>
      </c>
      <c r="V30" s="1">
        <v>4</v>
      </c>
      <c r="W30" s="1">
        <v>1</v>
      </c>
      <c r="X30" s="2">
        <v>3</v>
      </c>
      <c r="Y30" s="1">
        <v>1</v>
      </c>
      <c r="Z30" s="2">
        <v>5</v>
      </c>
      <c r="AA30" s="1">
        <v>4</v>
      </c>
      <c r="AB30" s="1">
        <v>4</v>
      </c>
      <c r="AC30" s="1">
        <v>3</v>
      </c>
      <c r="AD30" s="1">
        <v>2</v>
      </c>
      <c r="AE30" s="1">
        <v>4</v>
      </c>
      <c r="AF30" s="1">
        <v>5</v>
      </c>
      <c r="AH30" s="32">
        <v>3.3666666666666667</v>
      </c>
      <c r="AI30" s="32">
        <v>4</v>
      </c>
      <c r="AJ30" s="32">
        <v>4</v>
      </c>
      <c r="AK30" s="32">
        <v>0.99942512211402945</v>
      </c>
      <c r="AL30" s="32">
        <v>0.99885057471264271</v>
      </c>
      <c r="AM30" s="32">
        <v>5</v>
      </c>
      <c r="AN30" s="32">
        <v>1</v>
      </c>
      <c r="AO30" s="32">
        <v>4</v>
      </c>
      <c r="AP30" s="32">
        <v>3</v>
      </c>
      <c r="AQ30" s="32">
        <v>4</v>
      </c>
      <c r="AR30" s="32">
        <v>4</v>
      </c>
      <c r="AS30" s="32">
        <v>5</v>
      </c>
      <c r="AT30" s="32">
        <v>1</v>
      </c>
      <c r="AU30" s="32"/>
      <c r="AV30" s="32">
        <v>1</v>
      </c>
      <c r="AW30" s="32">
        <v>3</v>
      </c>
      <c r="AX30" s="32">
        <v>4</v>
      </c>
      <c r="AY30" s="32">
        <v>4</v>
      </c>
      <c r="AZ30" s="32">
        <v>5</v>
      </c>
      <c r="BA30" s="55">
        <f t="shared" si="0"/>
        <v>2</v>
      </c>
      <c r="BB30" s="55">
        <f t="shared" si="1"/>
        <v>1</v>
      </c>
      <c r="BC30" s="55">
        <f t="shared" si="2"/>
        <v>0</v>
      </c>
      <c r="BD30" s="55">
        <f t="shared" si="3"/>
        <v>1</v>
      </c>
      <c r="BE30" s="55"/>
      <c r="BF30" s="10">
        <v>29</v>
      </c>
      <c r="BG30" s="32">
        <v>1</v>
      </c>
      <c r="BH30" s="32">
        <v>2</v>
      </c>
      <c r="BI30" s="32">
        <v>1</v>
      </c>
      <c r="BJ30" s="32">
        <v>0</v>
      </c>
      <c r="BK30" s="32">
        <v>1</v>
      </c>
    </row>
    <row r="31" spans="2:63" s="4" customFormat="1" ht="30" customHeight="1" x14ac:dyDescent="0.2">
      <c r="B31" s="40" t="s">
        <v>31</v>
      </c>
      <c r="C31" s="1">
        <v>5</v>
      </c>
      <c r="D31" s="1">
        <v>5</v>
      </c>
      <c r="E31" s="1">
        <v>5</v>
      </c>
      <c r="F31" s="1">
        <v>5</v>
      </c>
      <c r="G31" s="1">
        <v>5</v>
      </c>
      <c r="H31" s="1">
        <v>5</v>
      </c>
      <c r="I31" s="1">
        <v>4</v>
      </c>
      <c r="J31" s="1">
        <v>3</v>
      </c>
      <c r="K31" s="1">
        <v>4</v>
      </c>
      <c r="L31" s="1">
        <v>4</v>
      </c>
      <c r="M31" s="1">
        <v>2</v>
      </c>
      <c r="N31" s="1">
        <v>4</v>
      </c>
      <c r="O31" s="1">
        <v>3</v>
      </c>
      <c r="P31" s="1">
        <v>2</v>
      </c>
      <c r="Q31" s="1">
        <v>3</v>
      </c>
      <c r="R31" s="1">
        <v>5</v>
      </c>
      <c r="S31" s="1">
        <v>5</v>
      </c>
      <c r="T31" s="1">
        <v>5</v>
      </c>
      <c r="U31" s="1">
        <v>3</v>
      </c>
      <c r="V31" s="1">
        <v>3</v>
      </c>
      <c r="W31" s="1">
        <v>4</v>
      </c>
      <c r="X31" s="2">
        <v>2</v>
      </c>
      <c r="Y31" s="1">
        <v>4</v>
      </c>
      <c r="Z31" s="2">
        <v>5</v>
      </c>
      <c r="AA31" s="1">
        <v>4</v>
      </c>
      <c r="AB31" s="1">
        <v>4</v>
      </c>
      <c r="AC31" s="1">
        <v>5</v>
      </c>
      <c r="AD31" s="1">
        <v>4</v>
      </c>
      <c r="AE31" s="1">
        <v>4</v>
      </c>
      <c r="AF31" s="1">
        <v>4</v>
      </c>
      <c r="AH31" s="32">
        <v>4.5333333333333332</v>
      </c>
      <c r="AI31" s="32">
        <v>5</v>
      </c>
      <c r="AJ31" s="32">
        <v>5</v>
      </c>
      <c r="AK31" s="32">
        <v>0.62881022482985738</v>
      </c>
      <c r="AL31" s="32">
        <v>0.39540229885057576</v>
      </c>
      <c r="AM31" s="32">
        <v>5</v>
      </c>
      <c r="AN31" s="32">
        <v>3</v>
      </c>
      <c r="AO31" s="32">
        <v>2</v>
      </c>
      <c r="AP31" s="32">
        <v>4</v>
      </c>
      <c r="AQ31" s="32">
        <v>5</v>
      </c>
      <c r="AR31" s="32">
        <v>5</v>
      </c>
      <c r="AS31" s="32">
        <v>5</v>
      </c>
      <c r="AT31" s="32">
        <v>1</v>
      </c>
      <c r="AU31" s="32"/>
      <c r="AV31" s="32">
        <v>3</v>
      </c>
      <c r="AW31" s="32">
        <v>4</v>
      </c>
      <c r="AX31" s="32">
        <v>5</v>
      </c>
      <c r="AY31" s="32">
        <v>5</v>
      </c>
      <c r="AZ31" s="32">
        <v>5</v>
      </c>
      <c r="BA31" s="55">
        <f t="shared" si="0"/>
        <v>1</v>
      </c>
      <c r="BB31" s="55">
        <f t="shared" si="1"/>
        <v>1</v>
      </c>
      <c r="BC31" s="55">
        <f t="shared" si="2"/>
        <v>0</v>
      </c>
      <c r="BD31" s="55">
        <f t="shared" si="3"/>
        <v>0</v>
      </c>
      <c r="BE31" s="55"/>
      <c r="BF31" s="10">
        <v>30</v>
      </c>
      <c r="BG31" s="32">
        <v>3</v>
      </c>
      <c r="BH31" s="32">
        <v>1</v>
      </c>
      <c r="BI31" s="32">
        <v>1</v>
      </c>
      <c r="BJ31" s="32">
        <v>0</v>
      </c>
      <c r="BK31" s="32">
        <v>0</v>
      </c>
    </row>
    <row r="33" spans="2:32" x14ac:dyDescent="0.2">
      <c r="B33" s="39" t="s">
        <v>139</v>
      </c>
      <c r="C33" s="32">
        <f>AVERAGE(C2:C31)</f>
        <v>3.6</v>
      </c>
      <c r="D33" s="32">
        <f t="shared" ref="D33:AF33" si="4">AVERAGE(D2:D31)</f>
        <v>3.6333333333333333</v>
      </c>
      <c r="E33" s="32">
        <f t="shared" si="4"/>
        <v>3.9666666666666668</v>
      </c>
      <c r="F33" s="32">
        <f t="shared" si="4"/>
        <v>4.166666666666667</v>
      </c>
      <c r="G33" s="32">
        <f t="shared" si="4"/>
        <v>3.8333333333333335</v>
      </c>
      <c r="H33" s="32">
        <f t="shared" si="4"/>
        <v>4.6333333333333337</v>
      </c>
      <c r="I33" s="32">
        <f t="shared" si="4"/>
        <v>3.1333333333333333</v>
      </c>
      <c r="J33" s="32">
        <f t="shared" si="4"/>
        <v>2.3666666666666667</v>
      </c>
      <c r="K33" s="32">
        <f t="shared" si="4"/>
        <v>3.4333333333333331</v>
      </c>
      <c r="L33" s="32">
        <f t="shared" si="4"/>
        <v>2.6666666666666665</v>
      </c>
      <c r="M33" s="32">
        <f t="shared" si="4"/>
        <v>3.3</v>
      </c>
      <c r="N33" s="32">
        <f t="shared" si="4"/>
        <v>4.2666666666666666</v>
      </c>
      <c r="O33" s="32">
        <f t="shared" si="4"/>
        <v>3.1666666666666665</v>
      </c>
      <c r="P33" s="32">
        <f t="shared" si="4"/>
        <v>2.7333333333333334</v>
      </c>
      <c r="Q33" s="32">
        <f t="shared" si="4"/>
        <v>4.166666666666667</v>
      </c>
      <c r="R33" s="32">
        <f t="shared" si="4"/>
        <v>3.8666666666666667</v>
      </c>
      <c r="S33" s="32">
        <f t="shared" si="4"/>
        <v>4.333333333333333</v>
      </c>
      <c r="T33" s="32">
        <f t="shared" si="4"/>
        <v>4.2333333333333334</v>
      </c>
      <c r="U33" s="32">
        <f t="shared" si="4"/>
        <v>3.2666666666666666</v>
      </c>
      <c r="V33" s="32">
        <f t="shared" si="4"/>
        <v>3.9333333333333331</v>
      </c>
      <c r="W33" s="32">
        <f t="shared" si="4"/>
        <v>3.3333333333333335</v>
      </c>
      <c r="X33" s="32">
        <f t="shared" si="4"/>
        <v>3.3333333333333335</v>
      </c>
      <c r="Y33" s="32">
        <f t="shared" si="4"/>
        <v>3.1666666666666665</v>
      </c>
      <c r="Z33" s="32">
        <f t="shared" si="4"/>
        <v>4.5333333333333332</v>
      </c>
      <c r="AA33" s="32">
        <f t="shared" si="4"/>
        <v>4.1333333333333337</v>
      </c>
      <c r="AB33" s="32">
        <f t="shared" si="4"/>
        <v>2.8</v>
      </c>
      <c r="AC33" s="32">
        <f t="shared" si="4"/>
        <v>3.3666666666666667</v>
      </c>
      <c r="AD33" s="32">
        <f t="shared" si="4"/>
        <v>3.2</v>
      </c>
      <c r="AE33" s="32">
        <f t="shared" si="4"/>
        <v>3.3666666666666667</v>
      </c>
      <c r="AF33" s="32">
        <f t="shared" si="4"/>
        <v>4.5333333333333332</v>
      </c>
    </row>
    <row r="34" spans="2:32" x14ac:dyDescent="0.2">
      <c r="B34" s="39" t="s">
        <v>140</v>
      </c>
      <c r="C34" s="10">
        <f>MEDIAN(C2:C31)</f>
        <v>4</v>
      </c>
      <c r="D34" s="10">
        <f t="shared" ref="D34:AF34" si="5">MEDIAN(D2:D31)</f>
        <v>4</v>
      </c>
      <c r="E34" s="10">
        <f t="shared" si="5"/>
        <v>4.5</v>
      </c>
      <c r="F34" s="10">
        <f t="shared" si="5"/>
        <v>4</v>
      </c>
      <c r="G34" s="10">
        <f t="shared" si="5"/>
        <v>4</v>
      </c>
      <c r="H34" s="10">
        <f t="shared" si="5"/>
        <v>5</v>
      </c>
      <c r="I34" s="10">
        <f t="shared" si="5"/>
        <v>3.5</v>
      </c>
      <c r="J34" s="10">
        <f t="shared" si="5"/>
        <v>2</v>
      </c>
      <c r="K34" s="10">
        <f t="shared" si="5"/>
        <v>4</v>
      </c>
      <c r="L34" s="10">
        <f t="shared" si="5"/>
        <v>2</v>
      </c>
      <c r="M34" s="10">
        <f t="shared" si="5"/>
        <v>4</v>
      </c>
      <c r="N34" s="10">
        <f t="shared" si="5"/>
        <v>4.5</v>
      </c>
      <c r="O34" s="10">
        <f t="shared" si="5"/>
        <v>3</v>
      </c>
      <c r="P34" s="10">
        <f t="shared" si="5"/>
        <v>3</v>
      </c>
      <c r="Q34" s="10">
        <f t="shared" si="5"/>
        <v>4</v>
      </c>
      <c r="R34" s="10">
        <f t="shared" si="5"/>
        <v>4</v>
      </c>
      <c r="S34" s="10">
        <f t="shared" si="5"/>
        <v>5</v>
      </c>
      <c r="T34" s="10">
        <f t="shared" si="5"/>
        <v>5</v>
      </c>
      <c r="U34" s="10">
        <f t="shared" si="5"/>
        <v>3</v>
      </c>
      <c r="V34" s="10">
        <f t="shared" si="5"/>
        <v>4</v>
      </c>
      <c r="W34" s="10">
        <f t="shared" si="5"/>
        <v>4</v>
      </c>
      <c r="X34" s="10">
        <f t="shared" si="5"/>
        <v>4</v>
      </c>
      <c r="Y34" s="10">
        <f t="shared" si="5"/>
        <v>3</v>
      </c>
      <c r="Z34" s="10">
        <f t="shared" si="5"/>
        <v>5</v>
      </c>
      <c r="AA34" s="10">
        <f t="shared" si="5"/>
        <v>4</v>
      </c>
      <c r="AB34" s="10">
        <f t="shared" si="5"/>
        <v>3</v>
      </c>
      <c r="AC34" s="10">
        <f t="shared" si="5"/>
        <v>4</v>
      </c>
      <c r="AD34" s="10">
        <f t="shared" si="5"/>
        <v>4</v>
      </c>
      <c r="AE34" s="10">
        <f t="shared" si="5"/>
        <v>4</v>
      </c>
      <c r="AF34" s="10">
        <f t="shared" si="5"/>
        <v>5</v>
      </c>
    </row>
    <row r="35" spans="2:32" x14ac:dyDescent="0.2">
      <c r="B35" s="39" t="s">
        <v>141</v>
      </c>
      <c r="C35" s="10">
        <f>MODE(C2:C31)</f>
        <v>4</v>
      </c>
      <c r="D35" s="10">
        <f t="shared" ref="D35:AF35" si="6">MODE(D2:D31)</f>
        <v>4</v>
      </c>
      <c r="E35" s="10">
        <f t="shared" si="6"/>
        <v>5</v>
      </c>
      <c r="F35" s="10">
        <f t="shared" si="6"/>
        <v>5</v>
      </c>
      <c r="G35" s="10">
        <f t="shared" si="6"/>
        <v>4</v>
      </c>
      <c r="H35" s="10">
        <f t="shared" si="6"/>
        <v>5</v>
      </c>
      <c r="I35" s="10">
        <f t="shared" si="6"/>
        <v>4</v>
      </c>
      <c r="J35" s="10">
        <f t="shared" si="6"/>
        <v>1</v>
      </c>
      <c r="K35" s="10">
        <f t="shared" si="6"/>
        <v>4</v>
      </c>
      <c r="L35" s="10">
        <f t="shared" si="6"/>
        <v>2</v>
      </c>
      <c r="M35" s="10">
        <f t="shared" si="6"/>
        <v>4</v>
      </c>
      <c r="N35" s="10">
        <f t="shared" si="6"/>
        <v>5</v>
      </c>
      <c r="O35" s="10">
        <f t="shared" si="6"/>
        <v>4</v>
      </c>
      <c r="P35" s="10">
        <f t="shared" si="6"/>
        <v>4</v>
      </c>
      <c r="Q35" s="10">
        <f t="shared" si="6"/>
        <v>4</v>
      </c>
      <c r="R35" s="10">
        <f t="shared" si="6"/>
        <v>4</v>
      </c>
      <c r="S35" s="10">
        <f t="shared" si="6"/>
        <v>5</v>
      </c>
      <c r="T35" s="10">
        <f t="shared" si="6"/>
        <v>5</v>
      </c>
      <c r="U35" s="10">
        <f t="shared" si="6"/>
        <v>2</v>
      </c>
      <c r="V35" s="10">
        <f t="shared" si="6"/>
        <v>4</v>
      </c>
      <c r="W35" s="10">
        <f t="shared" si="6"/>
        <v>4</v>
      </c>
      <c r="X35" s="10">
        <f t="shared" si="6"/>
        <v>4</v>
      </c>
      <c r="Y35" s="10">
        <f t="shared" si="6"/>
        <v>4</v>
      </c>
      <c r="Z35" s="10">
        <f t="shared" si="6"/>
        <v>5</v>
      </c>
      <c r="AA35" s="10">
        <f t="shared" si="6"/>
        <v>5</v>
      </c>
      <c r="AB35" s="10">
        <f t="shared" si="6"/>
        <v>4</v>
      </c>
      <c r="AC35" s="10">
        <f t="shared" si="6"/>
        <v>4</v>
      </c>
      <c r="AD35" s="10">
        <f t="shared" si="6"/>
        <v>4</v>
      </c>
      <c r="AE35" s="10">
        <f t="shared" si="6"/>
        <v>4</v>
      </c>
      <c r="AF35" s="10">
        <f t="shared" si="6"/>
        <v>5</v>
      </c>
    </row>
    <row r="36" spans="2:32" x14ac:dyDescent="0.2">
      <c r="B36" s="39" t="s">
        <v>142</v>
      </c>
      <c r="C36" s="32">
        <f>_xlfn.STDEV.S(C2:C31)</f>
        <v>1.3544307876819286</v>
      </c>
      <c r="D36" s="32">
        <f t="shared" ref="D36:AF36" si="7">_xlfn.STDEV.S(D2:D31)</f>
        <v>1.2452207485597393</v>
      </c>
      <c r="E36" s="32">
        <f t="shared" si="7"/>
        <v>1.3514572807192962</v>
      </c>
      <c r="F36" s="32">
        <f t="shared" si="7"/>
        <v>1.0199166069132661</v>
      </c>
      <c r="G36" s="32">
        <f t="shared" si="7"/>
        <v>1.019916606913267</v>
      </c>
      <c r="H36" s="32">
        <f t="shared" si="7"/>
        <v>0.80871687784152757</v>
      </c>
      <c r="I36" s="32">
        <f t="shared" si="7"/>
        <v>1.1366415543118706</v>
      </c>
      <c r="J36" s="32">
        <f t="shared" si="7"/>
        <v>1.5196036990935664</v>
      </c>
      <c r="K36" s="32">
        <f t="shared" si="7"/>
        <v>1.135123670410602</v>
      </c>
      <c r="L36" s="32">
        <f t="shared" si="7"/>
        <v>1.268540658512312</v>
      </c>
      <c r="M36" s="32">
        <f t="shared" si="7"/>
        <v>1.1492126240049811</v>
      </c>
      <c r="N36" s="32">
        <f t="shared" si="7"/>
        <v>0.9444331755018488</v>
      </c>
      <c r="O36" s="32">
        <f t="shared" si="7"/>
        <v>1.1167481527997303</v>
      </c>
      <c r="P36" s="32">
        <f t="shared" si="7"/>
        <v>1.2576204496597132</v>
      </c>
      <c r="Q36" s="32">
        <f t="shared" si="7"/>
        <v>0.74663998310284374</v>
      </c>
      <c r="R36" s="32">
        <f t="shared" si="7"/>
        <v>1.0080138659874613</v>
      </c>
      <c r="S36" s="32">
        <f t="shared" si="7"/>
        <v>0.92226607475482736</v>
      </c>
      <c r="T36" s="32">
        <f t="shared" si="7"/>
        <v>1.0400044208570938</v>
      </c>
      <c r="U36" s="32">
        <f t="shared" si="7"/>
        <v>1.2298957997167563</v>
      </c>
      <c r="V36" s="32">
        <f t="shared" si="7"/>
        <v>0.98026503570712209</v>
      </c>
      <c r="W36" s="32">
        <f t="shared" si="7"/>
        <v>1.1841869998335202</v>
      </c>
      <c r="X36" s="32">
        <f t="shared" si="7"/>
        <v>1.2410599844719319</v>
      </c>
      <c r="Y36" s="32">
        <f t="shared" si="7"/>
        <v>1.3152509484776147</v>
      </c>
      <c r="Z36" s="32">
        <f t="shared" si="7"/>
        <v>0.77607915226136159</v>
      </c>
      <c r="AA36" s="32">
        <f t="shared" si="7"/>
        <v>1.0416609195243762</v>
      </c>
      <c r="AB36" s="32">
        <f t="shared" si="7"/>
        <v>1.3493293353264111</v>
      </c>
      <c r="AC36" s="32">
        <f t="shared" si="7"/>
        <v>1.1290317283753188</v>
      </c>
      <c r="AD36" s="32">
        <f t="shared" si="7"/>
        <v>1.2148506364839744</v>
      </c>
      <c r="AE36" s="32">
        <f t="shared" si="7"/>
        <v>0.99942512211402945</v>
      </c>
      <c r="AF36" s="32">
        <f t="shared" si="7"/>
        <v>0.62881022482985738</v>
      </c>
    </row>
    <row r="37" spans="2:32" x14ac:dyDescent="0.2">
      <c r="B37" s="39" t="s">
        <v>143</v>
      </c>
      <c r="C37" s="32">
        <f>_xlfn.VAR.S(C2:C31)</f>
        <v>1.8344827586206893</v>
      </c>
      <c r="D37" s="32">
        <f t="shared" ref="D37:AF37" si="8">_xlfn.VAR.S(D2:D31)</f>
        <v>1.5505747126436773</v>
      </c>
      <c r="E37" s="32">
        <f t="shared" si="8"/>
        <v>1.8264367816091944</v>
      </c>
      <c r="F37" s="32">
        <f t="shared" si="8"/>
        <v>1.04022988505747</v>
      </c>
      <c r="G37" s="32">
        <f t="shared" si="8"/>
        <v>1.0402298850574718</v>
      </c>
      <c r="H37" s="32">
        <f t="shared" si="8"/>
        <v>0.65402298850574814</v>
      </c>
      <c r="I37" s="32">
        <f t="shared" si="8"/>
        <v>1.2919540229885049</v>
      </c>
      <c r="J37" s="32">
        <f t="shared" si="8"/>
        <v>2.3091954022988506</v>
      </c>
      <c r="K37" s="32">
        <f t="shared" si="8"/>
        <v>1.288505747126437</v>
      </c>
      <c r="L37" s="32">
        <f t="shared" si="8"/>
        <v>1.6091954022988502</v>
      </c>
      <c r="M37" s="32">
        <f t="shared" si="8"/>
        <v>1.3206896551724141</v>
      </c>
      <c r="N37" s="32">
        <f t="shared" si="8"/>
        <v>0.89195402298850601</v>
      </c>
      <c r="O37" s="32">
        <f t="shared" si="8"/>
        <v>1.2471264367816099</v>
      </c>
      <c r="P37" s="32">
        <f t="shared" si="8"/>
        <v>1.5816091954022991</v>
      </c>
      <c r="Q37" s="32">
        <f t="shared" si="8"/>
        <v>0.5574712643678148</v>
      </c>
      <c r="R37" s="32">
        <f t="shared" si="8"/>
        <v>1.0160919540229876</v>
      </c>
      <c r="S37" s="32">
        <f t="shared" si="8"/>
        <v>0.8505747126436769</v>
      </c>
      <c r="T37" s="32">
        <f t="shared" si="8"/>
        <v>1.0816091954022991</v>
      </c>
      <c r="U37" s="32">
        <f t="shared" si="8"/>
        <v>1.5126436781609198</v>
      </c>
      <c r="V37" s="32">
        <f t="shared" si="8"/>
        <v>0.96091954022988535</v>
      </c>
      <c r="W37" s="32">
        <f t="shared" si="8"/>
        <v>1.4022988505747134</v>
      </c>
      <c r="X37" s="32">
        <f t="shared" si="8"/>
        <v>1.5402298850574718</v>
      </c>
      <c r="Y37" s="32">
        <f t="shared" si="8"/>
        <v>1.729885057471265</v>
      </c>
      <c r="Z37" s="32">
        <f t="shared" si="8"/>
        <v>0.60229885057471366</v>
      </c>
      <c r="AA37" s="32">
        <f t="shared" si="8"/>
        <v>1.0850574712643688</v>
      </c>
      <c r="AB37" s="32">
        <f t="shared" si="8"/>
        <v>1.8206896551724141</v>
      </c>
      <c r="AC37" s="32">
        <f t="shared" si="8"/>
        <v>1.27471264367816</v>
      </c>
      <c r="AD37" s="32">
        <f t="shared" si="8"/>
        <v>1.4758620689655175</v>
      </c>
      <c r="AE37" s="32">
        <f t="shared" si="8"/>
        <v>0.99885057471264271</v>
      </c>
      <c r="AF37" s="32">
        <f t="shared" si="8"/>
        <v>0.39540229885057576</v>
      </c>
    </row>
    <row r="38" spans="2:32" x14ac:dyDescent="0.2">
      <c r="B38" s="42" t="s">
        <v>156</v>
      </c>
      <c r="C38" s="54">
        <f>MAX(C2:C31)</f>
        <v>5</v>
      </c>
      <c r="D38" s="54">
        <f t="shared" ref="D38:AF38" si="9">MAX(D2:D31)</f>
        <v>5</v>
      </c>
      <c r="E38" s="54">
        <f t="shared" si="9"/>
        <v>5</v>
      </c>
      <c r="F38" s="54">
        <f t="shared" si="9"/>
        <v>5</v>
      </c>
      <c r="G38" s="54">
        <f t="shared" si="9"/>
        <v>5</v>
      </c>
      <c r="H38" s="54">
        <f t="shared" si="9"/>
        <v>5</v>
      </c>
      <c r="I38" s="54">
        <f t="shared" si="9"/>
        <v>5</v>
      </c>
      <c r="J38" s="54">
        <f t="shared" si="9"/>
        <v>5</v>
      </c>
      <c r="K38" s="54">
        <f t="shared" si="9"/>
        <v>5</v>
      </c>
      <c r="L38" s="54">
        <f t="shared" si="9"/>
        <v>5</v>
      </c>
      <c r="M38" s="54">
        <f t="shared" si="9"/>
        <v>5</v>
      </c>
      <c r="N38" s="54">
        <f t="shared" si="9"/>
        <v>5</v>
      </c>
      <c r="O38" s="54">
        <f t="shared" si="9"/>
        <v>5</v>
      </c>
      <c r="P38" s="54">
        <f t="shared" si="9"/>
        <v>5</v>
      </c>
      <c r="Q38" s="54">
        <f t="shared" si="9"/>
        <v>5</v>
      </c>
      <c r="R38" s="54">
        <f t="shared" si="9"/>
        <v>5</v>
      </c>
      <c r="S38" s="54">
        <f t="shared" si="9"/>
        <v>5</v>
      </c>
      <c r="T38" s="54">
        <f t="shared" si="9"/>
        <v>5</v>
      </c>
      <c r="U38" s="54">
        <f t="shared" si="9"/>
        <v>5</v>
      </c>
      <c r="V38" s="54">
        <f t="shared" si="9"/>
        <v>5</v>
      </c>
      <c r="W38" s="54">
        <f t="shared" si="9"/>
        <v>5</v>
      </c>
      <c r="X38" s="54">
        <f t="shared" si="9"/>
        <v>5</v>
      </c>
      <c r="Y38" s="54">
        <f t="shared" si="9"/>
        <v>5</v>
      </c>
      <c r="Z38" s="54">
        <f t="shared" si="9"/>
        <v>5</v>
      </c>
      <c r="AA38" s="54">
        <f t="shared" si="9"/>
        <v>5</v>
      </c>
      <c r="AB38" s="54">
        <f t="shared" si="9"/>
        <v>5</v>
      </c>
      <c r="AC38" s="54">
        <f t="shared" si="9"/>
        <v>5</v>
      </c>
      <c r="AD38" s="54">
        <f t="shared" si="9"/>
        <v>5</v>
      </c>
      <c r="AE38" s="54">
        <f t="shared" si="9"/>
        <v>5</v>
      </c>
      <c r="AF38" s="54">
        <f t="shared" si="9"/>
        <v>5</v>
      </c>
    </row>
    <row r="39" spans="2:32" x14ac:dyDescent="0.2">
      <c r="B39" s="39" t="s">
        <v>157</v>
      </c>
      <c r="C39" s="10">
        <f>MIN(C2:C31)</f>
        <v>1</v>
      </c>
      <c r="D39" s="10">
        <f t="shared" ref="D39:AF39" si="10">MIN(D2:D31)</f>
        <v>1</v>
      </c>
      <c r="E39" s="10">
        <f t="shared" si="10"/>
        <v>1</v>
      </c>
      <c r="F39" s="10">
        <f t="shared" si="10"/>
        <v>2</v>
      </c>
      <c r="G39" s="10">
        <f t="shared" si="10"/>
        <v>2</v>
      </c>
      <c r="H39" s="10">
        <f t="shared" si="10"/>
        <v>2</v>
      </c>
      <c r="I39" s="10">
        <f t="shared" si="10"/>
        <v>1</v>
      </c>
      <c r="J39" s="10">
        <f t="shared" si="10"/>
        <v>1</v>
      </c>
      <c r="K39" s="10">
        <f t="shared" si="10"/>
        <v>1</v>
      </c>
      <c r="L39" s="10">
        <f t="shared" si="10"/>
        <v>1</v>
      </c>
      <c r="M39" s="10">
        <f t="shared" si="10"/>
        <v>1</v>
      </c>
      <c r="N39" s="10">
        <f t="shared" si="10"/>
        <v>1</v>
      </c>
      <c r="O39" s="10">
        <f t="shared" si="10"/>
        <v>1</v>
      </c>
      <c r="P39" s="10">
        <f t="shared" si="10"/>
        <v>1</v>
      </c>
      <c r="Q39" s="10">
        <f t="shared" si="10"/>
        <v>3</v>
      </c>
      <c r="R39" s="10">
        <f t="shared" si="10"/>
        <v>1</v>
      </c>
      <c r="S39" s="10">
        <f t="shared" si="10"/>
        <v>2</v>
      </c>
      <c r="T39" s="10">
        <f t="shared" si="10"/>
        <v>1</v>
      </c>
      <c r="U39" s="10">
        <f t="shared" si="10"/>
        <v>1</v>
      </c>
      <c r="V39" s="10">
        <f t="shared" si="10"/>
        <v>2</v>
      </c>
      <c r="W39" s="10">
        <f t="shared" si="10"/>
        <v>1</v>
      </c>
      <c r="X39" s="10">
        <f t="shared" si="10"/>
        <v>1</v>
      </c>
      <c r="Y39" s="10">
        <f t="shared" si="10"/>
        <v>1</v>
      </c>
      <c r="Z39" s="10">
        <f t="shared" si="10"/>
        <v>3</v>
      </c>
      <c r="AA39" s="10">
        <f t="shared" si="10"/>
        <v>1</v>
      </c>
      <c r="AB39" s="10">
        <f t="shared" si="10"/>
        <v>1</v>
      </c>
      <c r="AC39" s="10">
        <f t="shared" si="10"/>
        <v>1</v>
      </c>
      <c r="AD39" s="10">
        <f t="shared" si="10"/>
        <v>1</v>
      </c>
      <c r="AE39" s="10">
        <f t="shared" si="10"/>
        <v>1</v>
      </c>
      <c r="AF39" s="10">
        <f t="shared" si="10"/>
        <v>3</v>
      </c>
    </row>
    <row r="40" spans="2:32" x14ac:dyDescent="0.2">
      <c r="B40" s="42" t="s">
        <v>146</v>
      </c>
      <c r="C40" s="54">
        <f>SUM(C38-C39)</f>
        <v>4</v>
      </c>
      <c r="D40" s="54">
        <f t="shared" ref="D40:AF40" si="11">SUM(D38-D39)</f>
        <v>4</v>
      </c>
      <c r="E40" s="54">
        <f t="shared" si="11"/>
        <v>4</v>
      </c>
      <c r="F40" s="54">
        <f t="shared" si="11"/>
        <v>3</v>
      </c>
      <c r="G40" s="54">
        <f t="shared" si="11"/>
        <v>3</v>
      </c>
      <c r="H40" s="54">
        <f t="shared" si="11"/>
        <v>3</v>
      </c>
      <c r="I40" s="54">
        <f t="shared" si="11"/>
        <v>4</v>
      </c>
      <c r="J40" s="54">
        <f t="shared" si="11"/>
        <v>4</v>
      </c>
      <c r="K40" s="54">
        <f t="shared" si="11"/>
        <v>4</v>
      </c>
      <c r="L40" s="54">
        <f t="shared" si="11"/>
        <v>4</v>
      </c>
      <c r="M40" s="54">
        <f t="shared" si="11"/>
        <v>4</v>
      </c>
      <c r="N40" s="54">
        <f t="shared" si="11"/>
        <v>4</v>
      </c>
      <c r="O40" s="54">
        <f t="shared" si="11"/>
        <v>4</v>
      </c>
      <c r="P40" s="54">
        <f t="shared" si="11"/>
        <v>4</v>
      </c>
      <c r="Q40" s="54">
        <f t="shared" si="11"/>
        <v>2</v>
      </c>
      <c r="R40" s="54">
        <f t="shared" si="11"/>
        <v>4</v>
      </c>
      <c r="S40" s="54">
        <f t="shared" si="11"/>
        <v>3</v>
      </c>
      <c r="T40" s="54">
        <f t="shared" si="11"/>
        <v>4</v>
      </c>
      <c r="U40" s="54">
        <f t="shared" si="11"/>
        <v>4</v>
      </c>
      <c r="V40" s="54">
        <f t="shared" si="11"/>
        <v>3</v>
      </c>
      <c r="W40" s="54">
        <f t="shared" si="11"/>
        <v>4</v>
      </c>
      <c r="X40" s="54">
        <f t="shared" si="11"/>
        <v>4</v>
      </c>
      <c r="Y40" s="54">
        <f t="shared" si="11"/>
        <v>4</v>
      </c>
      <c r="Z40" s="54">
        <f t="shared" si="11"/>
        <v>2</v>
      </c>
      <c r="AA40" s="54">
        <f t="shared" si="11"/>
        <v>4</v>
      </c>
      <c r="AB40" s="54">
        <f t="shared" si="11"/>
        <v>4</v>
      </c>
      <c r="AC40" s="54">
        <f t="shared" si="11"/>
        <v>4</v>
      </c>
      <c r="AD40" s="54">
        <f t="shared" si="11"/>
        <v>4</v>
      </c>
      <c r="AE40" s="54">
        <f t="shared" si="11"/>
        <v>4</v>
      </c>
      <c r="AF40" s="54">
        <f t="shared" si="11"/>
        <v>2</v>
      </c>
    </row>
    <row r="41" spans="2:32" x14ac:dyDescent="0.2">
      <c r="B41" s="39" t="s">
        <v>147</v>
      </c>
      <c r="C41" s="32">
        <f>QUARTILE(C2:C31,1)</f>
        <v>3</v>
      </c>
      <c r="D41" s="32">
        <f t="shared" ref="D41:AF41" si="12">QUARTILE(D2:D31,1)</f>
        <v>2.25</v>
      </c>
      <c r="E41" s="32">
        <f t="shared" si="12"/>
        <v>3.25</v>
      </c>
      <c r="F41" s="32">
        <f t="shared" si="12"/>
        <v>4</v>
      </c>
      <c r="G41" s="32">
        <f t="shared" si="12"/>
        <v>3.25</v>
      </c>
      <c r="H41" s="32">
        <f t="shared" si="12"/>
        <v>5</v>
      </c>
      <c r="I41" s="32">
        <f t="shared" si="12"/>
        <v>2</v>
      </c>
      <c r="J41" s="32">
        <f t="shared" si="12"/>
        <v>1</v>
      </c>
      <c r="K41" s="32">
        <f t="shared" si="12"/>
        <v>2.25</v>
      </c>
      <c r="L41" s="32">
        <f t="shared" si="12"/>
        <v>2</v>
      </c>
      <c r="M41" s="32">
        <f t="shared" si="12"/>
        <v>2.25</v>
      </c>
      <c r="N41" s="32">
        <f t="shared" si="12"/>
        <v>4</v>
      </c>
      <c r="O41" s="32">
        <f t="shared" si="12"/>
        <v>2.25</v>
      </c>
      <c r="P41" s="32">
        <f t="shared" si="12"/>
        <v>2</v>
      </c>
      <c r="Q41" s="32">
        <f t="shared" si="12"/>
        <v>4</v>
      </c>
      <c r="R41" s="32">
        <f t="shared" si="12"/>
        <v>3</v>
      </c>
      <c r="S41" s="32">
        <f t="shared" si="12"/>
        <v>4</v>
      </c>
      <c r="T41" s="32">
        <f t="shared" si="12"/>
        <v>4</v>
      </c>
      <c r="U41" s="32">
        <f t="shared" si="12"/>
        <v>2</v>
      </c>
      <c r="V41" s="32">
        <f t="shared" si="12"/>
        <v>4</v>
      </c>
      <c r="W41" s="32">
        <f t="shared" si="12"/>
        <v>2.25</v>
      </c>
      <c r="X41" s="32">
        <f t="shared" si="12"/>
        <v>2</v>
      </c>
      <c r="Y41" s="32">
        <f t="shared" si="12"/>
        <v>2</v>
      </c>
      <c r="Z41" s="32">
        <f t="shared" si="12"/>
        <v>4</v>
      </c>
      <c r="AA41" s="32">
        <f t="shared" si="12"/>
        <v>4</v>
      </c>
      <c r="AB41" s="32">
        <f t="shared" si="12"/>
        <v>2</v>
      </c>
      <c r="AC41" s="32">
        <f t="shared" si="12"/>
        <v>3</v>
      </c>
      <c r="AD41" s="32">
        <f t="shared" si="12"/>
        <v>2</v>
      </c>
      <c r="AE41" s="32">
        <f t="shared" si="12"/>
        <v>3</v>
      </c>
      <c r="AF41" s="32">
        <f t="shared" si="12"/>
        <v>4</v>
      </c>
    </row>
    <row r="42" spans="2:32" x14ac:dyDescent="0.2">
      <c r="B42" s="42" t="s">
        <v>148</v>
      </c>
      <c r="C42" s="32">
        <f>QUARTILE(C2:C31,2)</f>
        <v>4</v>
      </c>
      <c r="D42" s="32">
        <f t="shared" ref="D42:AF42" si="13">QUARTILE(D2:D31,2)</f>
        <v>4</v>
      </c>
      <c r="E42" s="32">
        <f t="shared" si="13"/>
        <v>4.5</v>
      </c>
      <c r="F42" s="32">
        <f t="shared" si="13"/>
        <v>4</v>
      </c>
      <c r="G42" s="32">
        <f t="shared" si="13"/>
        <v>4</v>
      </c>
      <c r="H42" s="32">
        <f t="shared" si="13"/>
        <v>5</v>
      </c>
      <c r="I42" s="32">
        <f t="shared" si="13"/>
        <v>3.5</v>
      </c>
      <c r="J42" s="32">
        <f t="shared" si="13"/>
        <v>2</v>
      </c>
      <c r="K42" s="32">
        <f t="shared" si="13"/>
        <v>4</v>
      </c>
      <c r="L42" s="32">
        <f t="shared" si="13"/>
        <v>2</v>
      </c>
      <c r="M42" s="32">
        <f t="shared" si="13"/>
        <v>4</v>
      </c>
      <c r="N42" s="32">
        <f t="shared" si="13"/>
        <v>4.5</v>
      </c>
      <c r="O42" s="32">
        <f t="shared" si="13"/>
        <v>3</v>
      </c>
      <c r="P42" s="32">
        <f t="shared" si="13"/>
        <v>3</v>
      </c>
      <c r="Q42" s="32">
        <f t="shared" si="13"/>
        <v>4</v>
      </c>
      <c r="R42" s="32">
        <f t="shared" si="13"/>
        <v>4</v>
      </c>
      <c r="S42" s="32">
        <f t="shared" si="13"/>
        <v>5</v>
      </c>
      <c r="T42" s="32">
        <f t="shared" si="13"/>
        <v>5</v>
      </c>
      <c r="U42" s="32">
        <f t="shared" si="13"/>
        <v>3</v>
      </c>
      <c r="V42" s="32">
        <f t="shared" si="13"/>
        <v>4</v>
      </c>
      <c r="W42" s="32">
        <f t="shared" si="13"/>
        <v>4</v>
      </c>
      <c r="X42" s="32">
        <f t="shared" si="13"/>
        <v>4</v>
      </c>
      <c r="Y42" s="32">
        <f t="shared" si="13"/>
        <v>3</v>
      </c>
      <c r="Z42" s="32">
        <f t="shared" si="13"/>
        <v>5</v>
      </c>
      <c r="AA42" s="32">
        <f t="shared" si="13"/>
        <v>4</v>
      </c>
      <c r="AB42" s="32">
        <f t="shared" si="13"/>
        <v>3</v>
      </c>
      <c r="AC42" s="32">
        <f t="shared" si="13"/>
        <v>4</v>
      </c>
      <c r="AD42" s="32">
        <f t="shared" si="13"/>
        <v>4</v>
      </c>
      <c r="AE42" s="32">
        <f t="shared" si="13"/>
        <v>4</v>
      </c>
      <c r="AF42" s="32">
        <f t="shared" si="13"/>
        <v>5</v>
      </c>
    </row>
    <row r="43" spans="2:32" x14ac:dyDescent="0.2">
      <c r="B43" s="42" t="s">
        <v>149</v>
      </c>
      <c r="C43" s="10">
        <f>QUARTILE(C2:C31,3)</f>
        <v>4.75</v>
      </c>
      <c r="D43" s="10">
        <f t="shared" ref="D43:AF43" si="14">QUARTILE(D2:D31,3)</f>
        <v>5</v>
      </c>
      <c r="E43" s="10">
        <f t="shared" si="14"/>
        <v>5</v>
      </c>
      <c r="F43" s="10">
        <f t="shared" si="14"/>
        <v>5</v>
      </c>
      <c r="G43" s="10">
        <f t="shared" si="14"/>
        <v>4.75</v>
      </c>
      <c r="H43" s="10">
        <f t="shared" si="14"/>
        <v>5</v>
      </c>
      <c r="I43" s="10">
        <f t="shared" si="14"/>
        <v>4</v>
      </c>
      <c r="J43" s="10">
        <f t="shared" si="14"/>
        <v>4</v>
      </c>
      <c r="K43" s="10">
        <f t="shared" si="14"/>
        <v>4</v>
      </c>
      <c r="L43" s="10">
        <f t="shared" si="14"/>
        <v>4</v>
      </c>
      <c r="M43" s="10">
        <f t="shared" si="14"/>
        <v>4</v>
      </c>
      <c r="N43" s="10">
        <f t="shared" si="14"/>
        <v>5</v>
      </c>
      <c r="O43" s="10">
        <f t="shared" si="14"/>
        <v>4</v>
      </c>
      <c r="P43" s="10">
        <f t="shared" si="14"/>
        <v>4</v>
      </c>
      <c r="Q43" s="10">
        <f t="shared" si="14"/>
        <v>5</v>
      </c>
      <c r="R43" s="10">
        <f t="shared" si="14"/>
        <v>5</v>
      </c>
      <c r="S43" s="10">
        <f t="shared" si="14"/>
        <v>5</v>
      </c>
      <c r="T43" s="10">
        <f t="shared" si="14"/>
        <v>5</v>
      </c>
      <c r="U43" s="10">
        <f t="shared" si="14"/>
        <v>4</v>
      </c>
      <c r="V43" s="10">
        <f t="shared" si="14"/>
        <v>5</v>
      </c>
      <c r="W43" s="10">
        <f t="shared" si="14"/>
        <v>4</v>
      </c>
      <c r="X43" s="10">
        <f t="shared" si="14"/>
        <v>4</v>
      </c>
      <c r="Y43" s="10">
        <f t="shared" si="14"/>
        <v>4</v>
      </c>
      <c r="Z43" s="10">
        <f t="shared" si="14"/>
        <v>5</v>
      </c>
      <c r="AA43" s="10">
        <f t="shared" si="14"/>
        <v>5</v>
      </c>
      <c r="AB43" s="10">
        <f t="shared" si="14"/>
        <v>4</v>
      </c>
      <c r="AC43" s="10">
        <f t="shared" si="14"/>
        <v>4</v>
      </c>
      <c r="AD43" s="10">
        <f t="shared" si="14"/>
        <v>4</v>
      </c>
      <c r="AE43" s="10">
        <f t="shared" si="14"/>
        <v>4</v>
      </c>
      <c r="AF43" s="10">
        <f t="shared" si="14"/>
        <v>5</v>
      </c>
    </row>
    <row r="44" spans="2:32" x14ac:dyDescent="0.2">
      <c r="B44" s="43" t="s">
        <v>150</v>
      </c>
      <c r="C44" s="10">
        <f>QUARTILE(C2:C31,4)</f>
        <v>5</v>
      </c>
      <c r="D44" s="10">
        <f t="shared" ref="D44:AF44" si="15">QUARTILE(D2:D31,4)</f>
        <v>5</v>
      </c>
      <c r="E44" s="10">
        <f t="shared" si="15"/>
        <v>5</v>
      </c>
      <c r="F44" s="10">
        <f t="shared" si="15"/>
        <v>5</v>
      </c>
      <c r="G44" s="10">
        <f t="shared" si="15"/>
        <v>5</v>
      </c>
      <c r="H44" s="10">
        <f t="shared" si="15"/>
        <v>5</v>
      </c>
      <c r="I44" s="10">
        <f t="shared" si="15"/>
        <v>5</v>
      </c>
      <c r="J44" s="10">
        <f t="shared" si="15"/>
        <v>5</v>
      </c>
      <c r="K44" s="10">
        <f t="shared" si="15"/>
        <v>5</v>
      </c>
      <c r="L44" s="10">
        <f t="shared" si="15"/>
        <v>5</v>
      </c>
      <c r="M44" s="10">
        <f t="shared" si="15"/>
        <v>5</v>
      </c>
      <c r="N44" s="10">
        <f t="shared" si="15"/>
        <v>5</v>
      </c>
      <c r="O44" s="10">
        <f t="shared" si="15"/>
        <v>5</v>
      </c>
      <c r="P44" s="10">
        <f t="shared" si="15"/>
        <v>5</v>
      </c>
      <c r="Q44" s="10">
        <f t="shared" si="15"/>
        <v>5</v>
      </c>
      <c r="R44" s="10">
        <f t="shared" si="15"/>
        <v>5</v>
      </c>
      <c r="S44" s="10">
        <f t="shared" si="15"/>
        <v>5</v>
      </c>
      <c r="T44" s="10">
        <f t="shared" si="15"/>
        <v>5</v>
      </c>
      <c r="U44" s="10">
        <f t="shared" si="15"/>
        <v>5</v>
      </c>
      <c r="V44" s="10">
        <f t="shared" si="15"/>
        <v>5</v>
      </c>
      <c r="W44" s="10">
        <f t="shared" si="15"/>
        <v>5</v>
      </c>
      <c r="X44" s="10">
        <f t="shared" si="15"/>
        <v>5</v>
      </c>
      <c r="Y44" s="10">
        <f t="shared" si="15"/>
        <v>5</v>
      </c>
      <c r="Z44" s="10">
        <f t="shared" si="15"/>
        <v>5</v>
      </c>
      <c r="AA44" s="10">
        <f t="shared" si="15"/>
        <v>5</v>
      </c>
      <c r="AB44" s="10">
        <f t="shared" si="15"/>
        <v>5</v>
      </c>
      <c r="AC44" s="10">
        <f t="shared" si="15"/>
        <v>5</v>
      </c>
      <c r="AD44" s="10">
        <f t="shared" si="15"/>
        <v>5</v>
      </c>
      <c r="AE44" s="10">
        <f t="shared" si="15"/>
        <v>5</v>
      </c>
      <c r="AF44" s="10">
        <f t="shared" si="15"/>
        <v>5</v>
      </c>
    </row>
    <row r="45" spans="2:32" x14ac:dyDescent="0.2">
      <c r="B45" s="43" t="s">
        <v>151</v>
      </c>
      <c r="C45" s="32">
        <f>SUM(C43-C41)</f>
        <v>1.75</v>
      </c>
      <c r="D45" s="32">
        <f t="shared" ref="D45:AF45" si="16">SUM(D43-D41)</f>
        <v>2.75</v>
      </c>
      <c r="E45" s="32">
        <f t="shared" si="16"/>
        <v>1.75</v>
      </c>
      <c r="F45" s="32">
        <f t="shared" si="16"/>
        <v>1</v>
      </c>
      <c r="G45" s="32">
        <f t="shared" si="16"/>
        <v>1.5</v>
      </c>
      <c r="H45" s="32">
        <f t="shared" si="16"/>
        <v>0</v>
      </c>
      <c r="I45" s="32">
        <f t="shared" si="16"/>
        <v>2</v>
      </c>
      <c r="J45" s="32">
        <f t="shared" si="16"/>
        <v>3</v>
      </c>
      <c r="K45" s="32">
        <f t="shared" si="16"/>
        <v>1.75</v>
      </c>
      <c r="L45" s="32">
        <f t="shared" si="16"/>
        <v>2</v>
      </c>
      <c r="M45" s="32">
        <f t="shared" si="16"/>
        <v>1.75</v>
      </c>
      <c r="N45" s="32">
        <f t="shared" si="16"/>
        <v>1</v>
      </c>
      <c r="O45" s="32">
        <f t="shared" si="16"/>
        <v>1.75</v>
      </c>
      <c r="P45" s="32">
        <f t="shared" si="16"/>
        <v>2</v>
      </c>
      <c r="Q45" s="32">
        <f t="shared" si="16"/>
        <v>1</v>
      </c>
      <c r="R45" s="32">
        <f t="shared" si="16"/>
        <v>2</v>
      </c>
      <c r="S45" s="32">
        <f t="shared" si="16"/>
        <v>1</v>
      </c>
      <c r="T45" s="32">
        <f t="shared" si="16"/>
        <v>1</v>
      </c>
      <c r="U45" s="32">
        <f t="shared" si="16"/>
        <v>2</v>
      </c>
      <c r="V45" s="32">
        <f t="shared" si="16"/>
        <v>1</v>
      </c>
      <c r="W45" s="32">
        <f t="shared" si="16"/>
        <v>1.75</v>
      </c>
      <c r="X45" s="32">
        <f t="shared" si="16"/>
        <v>2</v>
      </c>
      <c r="Y45" s="32">
        <f t="shared" si="16"/>
        <v>2</v>
      </c>
      <c r="Z45" s="32">
        <f t="shared" si="16"/>
        <v>1</v>
      </c>
      <c r="AA45" s="32">
        <f t="shared" si="16"/>
        <v>1</v>
      </c>
      <c r="AB45" s="32">
        <f t="shared" si="16"/>
        <v>2</v>
      </c>
      <c r="AC45" s="32">
        <f t="shared" si="16"/>
        <v>1</v>
      </c>
      <c r="AD45" s="32">
        <f t="shared" si="16"/>
        <v>2</v>
      </c>
      <c r="AE45" s="32">
        <f t="shared" si="16"/>
        <v>1</v>
      </c>
      <c r="AF45" s="32">
        <f t="shared" si="16"/>
        <v>1</v>
      </c>
    </row>
    <row r="46" spans="2:32" x14ac:dyDescent="0.2">
      <c r="B46" s="43"/>
      <c r="C46" s="3" t="s">
        <v>1</v>
      </c>
      <c r="D46" s="3" t="s">
        <v>32</v>
      </c>
      <c r="E46" s="3" t="s">
        <v>33</v>
      </c>
      <c r="F46" s="3" t="s">
        <v>34</v>
      </c>
      <c r="G46" s="3" t="s">
        <v>35</v>
      </c>
      <c r="H46" s="3" t="s">
        <v>36</v>
      </c>
      <c r="I46" s="3" t="s">
        <v>37</v>
      </c>
      <c r="J46" s="3" t="s">
        <v>38</v>
      </c>
      <c r="K46" s="3" t="s">
        <v>39</v>
      </c>
      <c r="L46" s="3" t="s">
        <v>40</v>
      </c>
      <c r="M46" s="3" t="s">
        <v>41</v>
      </c>
      <c r="N46" s="3" t="s">
        <v>42</v>
      </c>
      <c r="O46" s="3" t="s">
        <v>43</v>
      </c>
      <c r="P46" s="3" t="s">
        <v>44</v>
      </c>
      <c r="Q46" s="3" t="s">
        <v>45</v>
      </c>
      <c r="R46" s="3" t="s">
        <v>46</v>
      </c>
      <c r="S46" s="3" t="s">
        <v>47</v>
      </c>
      <c r="T46" s="3" t="s">
        <v>48</v>
      </c>
      <c r="U46" s="3" t="s">
        <v>49</v>
      </c>
      <c r="V46" s="3" t="s">
        <v>50</v>
      </c>
      <c r="W46" s="3" t="s">
        <v>51</v>
      </c>
      <c r="X46" s="3" t="s">
        <v>52</v>
      </c>
      <c r="Y46" s="3" t="s">
        <v>53</v>
      </c>
      <c r="Z46" s="3" t="s">
        <v>54</v>
      </c>
      <c r="AA46" s="3" t="s">
        <v>55</v>
      </c>
      <c r="AB46" s="3" t="s">
        <v>56</v>
      </c>
      <c r="AC46" s="3" t="s">
        <v>57</v>
      </c>
      <c r="AD46" s="3" t="s">
        <v>58</v>
      </c>
      <c r="AE46" s="3" t="s">
        <v>59</v>
      </c>
      <c r="AF46" s="3" t="s">
        <v>60</v>
      </c>
    </row>
    <row r="47" spans="2:32" x14ac:dyDescent="0.2">
      <c r="B47" s="4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</row>
    <row r="48" spans="2:32" x14ac:dyDescent="0.2">
      <c r="B48" s="42" t="s">
        <v>139</v>
      </c>
      <c r="C48" s="32">
        <v>3.6</v>
      </c>
      <c r="D48" s="32">
        <v>3.6333333333333333</v>
      </c>
      <c r="E48" s="32">
        <v>3.9666666666666668</v>
      </c>
      <c r="F48" s="32">
        <v>4.166666666666667</v>
      </c>
      <c r="G48" s="32">
        <v>3.8333333333333335</v>
      </c>
      <c r="H48" s="32">
        <v>4.6333333333333337</v>
      </c>
      <c r="I48" s="32">
        <v>3.1333333333333333</v>
      </c>
      <c r="J48" s="32">
        <v>2.3666666666666667</v>
      </c>
      <c r="K48" s="32">
        <v>3.4333333333333331</v>
      </c>
      <c r="L48" s="32">
        <v>2.6666666666666665</v>
      </c>
      <c r="M48" s="32">
        <v>3.3</v>
      </c>
      <c r="N48" s="32">
        <v>4.2666666666666666</v>
      </c>
      <c r="O48" s="32">
        <v>3.1666666666666665</v>
      </c>
      <c r="P48" s="32">
        <v>2.7333333333333334</v>
      </c>
      <c r="Q48" s="32">
        <v>4.166666666666667</v>
      </c>
      <c r="R48" s="32">
        <v>3.8666666666666667</v>
      </c>
      <c r="S48" s="32">
        <v>4.333333333333333</v>
      </c>
      <c r="T48" s="32">
        <v>4.2333333333333334</v>
      </c>
      <c r="U48" s="32">
        <v>3.2666666666666666</v>
      </c>
      <c r="V48" s="32">
        <v>3.9333333333333331</v>
      </c>
      <c r="W48" s="32">
        <v>3.3333333333333335</v>
      </c>
      <c r="X48" s="32">
        <v>3.3333333333333335</v>
      </c>
      <c r="Y48" s="32">
        <v>3.1666666666666665</v>
      </c>
      <c r="Z48" s="32">
        <v>4.5333333333333332</v>
      </c>
      <c r="AA48" s="32">
        <v>4.1333333333333337</v>
      </c>
      <c r="AB48" s="32">
        <v>2.8</v>
      </c>
      <c r="AC48" s="32">
        <v>3.3666666666666667</v>
      </c>
      <c r="AD48" s="32">
        <v>3.2</v>
      </c>
      <c r="AE48" s="32">
        <v>3.3666666666666667</v>
      </c>
      <c r="AF48" s="32">
        <v>4.5333333333333332</v>
      </c>
    </row>
    <row r="49" spans="2:32" x14ac:dyDescent="0.2">
      <c r="B49" s="42" t="s">
        <v>140</v>
      </c>
      <c r="C49" s="32">
        <v>4</v>
      </c>
      <c r="D49" s="32">
        <v>4</v>
      </c>
      <c r="E49" s="32">
        <v>4.5</v>
      </c>
      <c r="F49" s="32">
        <v>4</v>
      </c>
      <c r="G49" s="32">
        <v>4</v>
      </c>
      <c r="H49" s="32">
        <v>5</v>
      </c>
      <c r="I49" s="32">
        <v>3.5</v>
      </c>
      <c r="J49" s="32">
        <v>2</v>
      </c>
      <c r="K49" s="32">
        <v>4</v>
      </c>
      <c r="L49" s="32">
        <v>2</v>
      </c>
      <c r="M49" s="32">
        <v>4</v>
      </c>
      <c r="N49" s="32">
        <v>4.5</v>
      </c>
      <c r="O49" s="32">
        <v>3</v>
      </c>
      <c r="P49" s="32">
        <v>3</v>
      </c>
      <c r="Q49" s="32">
        <v>4</v>
      </c>
      <c r="R49" s="32">
        <v>4</v>
      </c>
      <c r="S49" s="32">
        <v>5</v>
      </c>
      <c r="T49" s="32">
        <v>5</v>
      </c>
      <c r="U49" s="32">
        <v>3</v>
      </c>
      <c r="V49" s="32">
        <v>4</v>
      </c>
      <c r="W49" s="32">
        <v>4</v>
      </c>
      <c r="X49" s="32">
        <v>4</v>
      </c>
      <c r="Y49" s="32">
        <v>3</v>
      </c>
      <c r="Z49" s="32">
        <v>5</v>
      </c>
      <c r="AA49" s="32">
        <v>4</v>
      </c>
      <c r="AB49" s="32">
        <v>3</v>
      </c>
      <c r="AC49" s="32">
        <v>4</v>
      </c>
      <c r="AD49" s="32">
        <v>4</v>
      </c>
      <c r="AE49" s="32">
        <v>4</v>
      </c>
      <c r="AF49" s="32">
        <v>5</v>
      </c>
    </row>
    <row r="50" spans="2:32" x14ac:dyDescent="0.2">
      <c r="B50" s="42" t="s">
        <v>141</v>
      </c>
      <c r="C50" s="32">
        <v>4</v>
      </c>
      <c r="D50" s="32">
        <v>4</v>
      </c>
      <c r="E50" s="32">
        <v>5</v>
      </c>
      <c r="F50" s="32">
        <v>5</v>
      </c>
      <c r="G50" s="32">
        <v>4</v>
      </c>
      <c r="H50" s="32">
        <v>5</v>
      </c>
      <c r="I50" s="32">
        <v>4</v>
      </c>
      <c r="J50" s="32">
        <v>1</v>
      </c>
      <c r="K50" s="32">
        <v>4</v>
      </c>
      <c r="L50" s="32">
        <v>2</v>
      </c>
      <c r="M50" s="32">
        <v>4</v>
      </c>
      <c r="N50" s="32">
        <v>5</v>
      </c>
      <c r="O50" s="32">
        <v>4</v>
      </c>
      <c r="P50" s="32">
        <v>4</v>
      </c>
      <c r="Q50" s="32">
        <v>4</v>
      </c>
      <c r="R50" s="32">
        <v>4</v>
      </c>
      <c r="S50" s="32">
        <v>5</v>
      </c>
      <c r="T50" s="32">
        <v>5</v>
      </c>
      <c r="U50" s="32">
        <v>2</v>
      </c>
      <c r="V50" s="32">
        <v>4</v>
      </c>
      <c r="W50" s="32">
        <v>4</v>
      </c>
      <c r="X50" s="32">
        <v>4</v>
      </c>
      <c r="Y50" s="32">
        <v>4</v>
      </c>
      <c r="Z50" s="32">
        <v>5</v>
      </c>
      <c r="AA50" s="32">
        <v>5</v>
      </c>
      <c r="AB50" s="32">
        <v>4</v>
      </c>
      <c r="AC50" s="32">
        <v>4</v>
      </c>
      <c r="AD50" s="32">
        <v>4</v>
      </c>
      <c r="AE50" s="32">
        <v>4</v>
      </c>
      <c r="AF50" s="32">
        <v>5</v>
      </c>
    </row>
    <row r="51" spans="2:32" x14ac:dyDescent="0.2">
      <c r="B51" s="42" t="s">
        <v>142</v>
      </c>
      <c r="C51" s="32">
        <v>1.3544307876819286</v>
      </c>
      <c r="D51" s="32">
        <v>1.2452207485597393</v>
      </c>
      <c r="E51" s="32">
        <v>1.3514572807192962</v>
      </c>
      <c r="F51" s="32">
        <v>1.0199166069132661</v>
      </c>
      <c r="G51" s="32">
        <v>1.019916606913267</v>
      </c>
      <c r="H51" s="32">
        <v>0.80871687784152757</v>
      </c>
      <c r="I51" s="32">
        <v>1.1366415543118706</v>
      </c>
      <c r="J51" s="32">
        <v>1.5196036990935664</v>
      </c>
      <c r="K51" s="32">
        <v>1.135123670410602</v>
      </c>
      <c r="L51" s="32">
        <v>1.268540658512312</v>
      </c>
      <c r="M51" s="32">
        <v>1.1492126240049811</v>
      </c>
      <c r="N51" s="32">
        <v>0.9444331755018488</v>
      </c>
      <c r="O51" s="32">
        <v>1.1167481527997303</v>
      </c>
      <c r="P51" s="32">
        <v>1.2576204496597132</v>
      </c>
      <c r="Q51" s="32">
        <v>0.74663998310284374</v>
      </c>
      <c r="R51" s="32">
        <v>1.0080138659874613</v>
      </c>
      <c r="S51" s="32">
        <v>0.92226607475482736</v>
      </c>
      <c r="T51" s="32">
        <v>1.0400044208570938</v>
      </c>
      <c r="U51" s="32">
        <v>1.2298957997167563</v>
      </c>
      <c r="V51" s="32">
        <v>0.98026503570712209</v>
      </c>
      <c r="W51" s="32">
        <v>1.1841869998335202</v>
      </c>
      <c r="X51" s="32">
        <v>1.2410599844719319</v>
      </c>
      <c r="Y51" s="32">
        <v>1.3152509484776147</v>
      </c>
      <c r="Z51" s="32">
        <v>0.77607915226136159</v>
      </c>
      <c r="AA51" s="32">
        <v>1.0416609195243762</v>
      </c>
      <c r="AB51" s="32">
        <v>1.3493293353264111</v>
      </c>
      <c r="AC51" s="32">
        <v>1.1290317283753188</v>
      </c>
      <c r="AD51" s="32">
        <v>1.2148506364839744</v>
      </c>
      <c r="AE51" s="32">
        <v>0.99942512211402945</v>
      </c>
      <c r="AF51" s="32">
        <v>0.62881022482985738</v>
      </c>
    </row>
    <row r="52" spans="2:32" x14ac:dyDescent="0.2">
      <c r="B52" s="41" t="s">
        <v>143</v>
      </c>
      <c r="C52" s="32">
        <v>1.8344827586206893</v>
      </c>
      <c r="D52" s="32">
        <v>1.5505747126436773</v>
      </c>
      <c r="E52" s="32">
        <v>1.8264367816091944</v>
      </c>
      <c r="F52" s="32">
        <v>1.04022988505747</v>
      </c>
      <c r="G52" s="32">
        <v>1.0402298850574718</v>
      </c>
      <c r="H52" s="32">
        <v>0.65402298850574814</v>
      </c>
      <c r="I52" s="32">
        <v>1.2919540229885049</v>
      </c>
      <c r="J52" s="32">
        <v>2.3091954022988506</v>
      </c>
      <c r="K52" s="32">
        <v>1.288505747126437</v>
      </c>
      <c r="L52" s="32">
        <v>1.6091954022988502</v>
      </c>
      <c r="M52" s="32">
        <v>1.3206896551724141</v>
      </c>
      <c r="N52" s="32">
        <v>0.89195402298850601</v>
      </c>
      <c r="O52" s="32">
        <v>1.2471264367816099</v>
      </c>
      <c r="P52" s="32">
        <v>1.5816091954022991</v>
      </c>
      <c r="Q52" s="32">
        <v>0.5574712643678148</v>
      </c>
      <c r="R52" s="32">
        <v>1.0160919540229876</v>
      </c>
      <c r="S52" s="32">
        <v>0.8505747126436769</v>
      </c>
      <c r="T52" s="32">
        <v>1.0816091954022991</v>
      </c>
      <c r="U52" s="32">
        <v>1.5126436781609198</v>
      </c>
      <c r="V52" s="32">
        <v>0.96091954022988535</v>
      </c>
      <c r="W52" s="32">
        <v>1.4022988505747134</v>
      </c>
      <c r="X52" s="32">
        <v>1.5402298850574718</v>
      </c>
      <c r="Y52" s="32">
        <v>1.729885057471265</v>
      </c>
      <c r="Z52" s="32">
        <v>0.60229885057471366</v>
      </c>
      <c r="AA52" s="32">
        <v>1.0850574712643688</v>
      </c>
      <c r="AB52" s="32">
        <v>1.8206896551724141</v>
      </c>
      <c r="AC52" s="32">
        <v>1.27471264367816</v>
      </c>
      <c r="AD52" s="32">
        <v>1.4758620689655175</v>
      </c>
      <c r="AE52" s="32">
        <v>0.99885057471264271</v>
      </c>
      <c r="AF52" s="32">
        <v>0.39540229885057576</v>
      </c>
    </row>
    <row r="53" spans="2:32" x14ac:dyDescent="0.2">
      <c r="B53" s="41" t="s">
        <v>156</v>
      </c>
      <c r="C53" s="32">
        <v>5</v>
      </c>
      <c r="D53" s="32">
        <v>5</v>
      </c>
      <c r="E53" s="32">
        <v>5</v>
      </c>
      <c r="F53" s="32">
        <v>5</v>
      </c>
      <c r="G53" s="32">
        <v>5</v>
      </c>
      <c r="H53" s="32">
        <v>5</v>
      </c>
      <c r="I53" s="32">
        <v>5</v>
      </c>
      <c r="J53" s="32">
        <v>5</v>
      </c>
      <c r="K53" s="32">
        <v>5</v>
      </c>
      <c r="L53" s="32">
        <v>5</v>
      </c>
      <c r="M53" s="32">
        <v>5</v>
      </c>
      <c r="N53" s="32">
        <v>5</v>
      </c>
      <c r="O53" s="32">
        <v>5</v>
      </c>
      <c r="P53" s="32">
        <v>5</v>
      </c>
      <c r="Q53" s="32">
        <v>5</v>
      </c>
      <c r="R53" s="32">
        <v>5</v>
      </c>
      <c r="S53" s="32">
        <v>5</v>
      </c>
      <c r="T53" s="32">
        <v>5</v>
      </c>
      <c r="U53" s="32">
        <v>5</v>
      </c>
      <c r="V53" s="32">
        <v>5</v>
      </c>
      <c r="W53" s="32">
        <v>5</v>
      </c>
      <c r="X53" s="32">
        <v>5</v>
      </c>
      <c r="Y53" s="32">
        <v>5</v>
      </c>
      <c r="Z53" s="32">
        <v>5</v>
      </c>
      <c r="AA53" s="32">
        <v>5</v>
      </c>
      <c r="AB53" s="32">
        <v>5</v>
      </c>
      <c r="AC53" s="32">
        <v>5</v>
      </c>
      <c r="AD53" s="32">
        <v>5</v>
      </c>
      <c r="AE53" s="32">
        <v>5</v>
      </c>
      <c r="AF53" s="32">
        <v>5</v>
      </c>
    </row>
    <row r="54" spans="2:32" x14ac:dyDescent="0.2">
      <c r="B54" s="41" t="s">
        <v>157</v>
      </c>
      <c r="C54" s="32">
        <v>1</v>
      </c>
      <c r="D54" s="32">
        <v>1</v>
      </c>
      <c r="E54" s="32">
        <v>1</v>
      </c>
      <c r="F54" s="32">
        <v>2</v>
      </c>
      <c r="G54" s="32">
        <v>2</v>
      </c>
      <c r="H54" s="32">
        <v>2</v>
      </c>
      <c r="I54" s="32">
        <v>1</v>
      </c>
      <c r="J54" s="32">
        <v>1</v>
      </c>
      <c r="K54" s="32">
        <v>1</v>
      </c>
      <c r="L54" s="32">
        <v>1</v>
      </c>
      <c r="M54" s="32">
        <v>1</v>
      </c>
      <c r="N54" s="32">
        <v>1</v>
      </c>
      <c r="O54" s="32">
        <v>1</v>
      </c>
      <c r="P54" s="32">
        <v>1</v>
      </c>
      <c r="Q54" s="32">
        <v>3</v>
      </c>
      <c r="R54" s="32">
        <v>1</v>
      </c>
      <c r="S54" s="32">
        <v>2</v>
      </c>
      <c r="T54" s="32">
        <v>1</v>
      </c>
      <c r="U54" s="32">
        <v>1</v>
      </c>
      <c r="V54" s="32">
        <v>2</v>
      </c>
      <c r="W54" s="32">
        <v>1</v>
      </c>
      <c r="X54" s="32">
        <v>1</v>
      </c>
      <c r="Y54" s="32">
        <v>1</v>
      </c>
      <c r="Z54" s="32">
        <v>3</v>
      </c>
      <c r="AA54" s="32">
        <v>1</v>
      </c>
      <c r="AB54" s="32">
        <v>1</v>
      </c>
      <c r="AC54" s="32">
        <v>1</v>
      </c>
      <c r="AD54" s="32">
        <v>1</v>
      </c>
      <c r="AE54" s="32">
        <v>1</v>
      </c>
      <c r="AF54" s="32">
        <v>3</v>
      </c>
    </row>
    <row r="55" spans="2:32" x14ac:dyDescent="0.2">
      <c r="B55" s="41" t="s">
        <v>146</v>
      </c>
      <c r="C55" s="32">
        <v>4</v>
      </c>
      <c r="D55" s="32">
        <v>4</v>
      </c>
      <c r="E55" s="32">
        <v>4</v>
      </c>
      <c r="F55" s="32">
        <v>3</v>
      </c>
      <c r="G55" s="32">
        <v>3</v>
      </c>
      <c r="H55" s="32">
        <v>3</v>
      </c>
      <c r="I55" s="32">
        <v>4</v>
      </c>
      <c r="J55" s="32">
        <v>4</v>
      </c>
      <c r="K55" s="32">
        <v>4</v>
      </c>
      <c r="L55" s="32">
        <v>4</v>
      </c>
      <c r="M55" s="32">
        <v>4</v>
      </c>
      <c r="N55" s="32">
        <v>4</v>
      </c>
      <c r="O55" s="32">
        <v>4</v>
      </c>
      <c r="P55" s="32">
        <v>4</v>
      </c>
      <c r="Q55" s="32">
        <v>2</v>
      </c>
      <c r="R55" s="32">
        <v>4</v>
      </c>
      <c r="S55" s="32">
        <v>3</v>
      </c>
      <c r="T55" s="32">
        <v>4</v>
      </c>
      <c r="U55" s="32">
        <v>4</v>
      </c>
      <c r="V55" s="32">
        <v>3</v>
      </c>
      <c r="W55" s="32">
        <v>4</v>
      </c>
      <c r="X55" s="32">
        <v>4</v>
      </c>
      <c r="Y55" s="32">
        <v>4</v>
      </c>
      <c r="Z55" s="32">
        <v>2</v>
      </c>
      <c r="AA55" s="32">
        <v>4</v>
      </c>
      <c r="AB55" s="32">
        <v>4</v>
      </c>
      <c r="AC55" s="32">
        <v>4</v>
      </c>
      <c r="AD55" s="32">
        <v>4</v>
      </c>
      <c r="AE55" s="32">
        <v>4</v>
      </c>
      <c r="AF55" s="32">
        <v>2</v>
      </c>
    </row>
    <row r="56" spans="2:32" x14ac:dyDescent="0.2">
      <c r="B56" s="41" t="s">
        <v>147</v>
      </c>
      <c r="C56" s="32">
        <v>3</v>
      </c>
      <c r="D56" s="32">
        <v>2.25</v>
      </c>
      <c r="E56" s="32">
        <v>3.25</v>
      </c>
      <c r="F56" s="32">
        <v>4</v>
      </c>
      <c r="G56" s="32">
        <v>3.25</v>
      </c>
      <c r="H56" s="32">
        <v>5</v>
      </c>
      <c r="I56" s="32">
        <v>2</v>
      </c>
      <c r="J56" s="32">
        <v>1</v>
      </c>
      <c r="K56" s="32">
        <v>2.25</v>
      </c>
      <c r="L56" s="32">
        <v>2</v>
      </c>
      <c r="M56" s="32">
        <v>2.25</v>
      </c>
      <c r="N56" s="32">
        <v>4</v>
      </c>
      <c r="O56" s="32">
        <v>2.25</v>
      </c>
      <c r="P56" s="32">
        <v>2</v>
      </c>
      <c r="Q56" s="32">
        <v>4</v>
      </c>
      <c r="R56" s="32">
        <v>3</v>
      </c>
      <c r="S56" s="32">
        <v>4</v>
      </c>
      <c r="T56" s="32">
        <v>4</v>
      </c>
      <c r="U56" s="32">
        <v>2</v>
      </c>
      <c r="V56" s="32">
        <v>4</v>
      </c>
      <c r="W56" s="32">
        <v>2.25</v>
      </c>
      <c r="X56" s="32">
        <v>2</v>
      </c>
      <c r="Y56" s="32">
        <v>2</v>
      </c>
      <c r="Z56" s="32">
        <v>4</v>
      </c>
      <c r="AA56" s="32">
        <v>4</v>
      </c>
      <c r="AB56" s="32">
        <v>2</v>
      </c>
      <c r="AC56" s="32">
        <v>3</v>
      </c>
      <c r="AD56" s="32">
        <v>2</v>
      </c>
      <c r="AE56" s="32">
        <v>3</v>
      </c>
      <c r="AF56" s="32">
        <v>4</v>
      </c>
    </row>
    <row r="57" spans="2:32" x14ac:dyDescent="0.2">
      <c r="B57" s="41" t="s">
        <v>148</v>
      </c>
      <c r="C57" s="32">
        <v>4</v>
      </c>
      <c r="D57" s="32">
        <v>4</v>
      </c>
      <c r="E57" s="32">
        <v>4.5</v>
      </c>
      <c r="F57" s="32">
        <v>4</v>
      </c>
      <c r="G57" s="32">
        <v>4</v>
      </c>
      <c r="H57" s="32">
        <v>5</v>
      </c>
      <c r="I57" s="32">
        <v>3.5</v>
      </c>
      <c r="J57" s="32">
        <v>2</v>
      </c>
      <c r="K57" s="32">
        <v>4</v>
      </c>
      <c r="L57" s="32">
        <v>2</v>
      </c>
      <c r="M57" s="32">
        <v>4</v>
      </c>
      <c r="N57" s="32">
        <v>4.5</v>
      </c>
      <c r="O57" s="32">
        <v>3</v>
      </c>
      <c r="P57" s="32">
        <v>3</v>
      </c>
      <c r="Q57" s="32">
        <v>4</v>
      </c>
      <c r="R57" s="32">
        <v>4</v>
      </c>
      <c r="S57" s="32">
        <v>5</v>
      </c>
      <c r="T57" s="32">
        <v>5</v>
      </c>
      <c r="U57" s="32">
        <v>3</v>
      </c>
      <c r="V57" s="32">
        <v>4</v>
      </c>
      <c r="W57" s="32">
        <v>4</v>
      </c>
      <c r="X57" s="32">
        <v>4</v>
      </c>
      <c r="Y57" s="32">
        <v>3</v>
      </c>
      <c r="Z57" s="32">
        <v>5</v>
      </c>
      <c r="AA57" s="32">
        <v>4</v>
      </c>
      <c r="AB57" s="32">
        <v>3</v>
      </c>
      <c r="AC57" s="32">
        <v>4</v>
      </c>
      <c r="AD57" s="32">
        <v>4</v>
      </c>
      <c r="AE57" s="32">
        <v>4</v>
      </c>
      <c r="AF57" s="32">
        <v>5</v>
      </c>
    </row>
    <row r="58" spans="2:32" x14ac:dyDescent="0.2">
      <c r="B58" s="41" t="s">
        <v>149</v>
      </c>
      <c r="C58" s="32">
        <v>4.75</v>
      </c>
      <c r="D58" s="32">
        <v>5</v>
      </c>
      <c r="E58" s="32">
        <v>5</v>
      </c>
      <c r="F58" s="32">
        <v>5</v>
      </c>
      <c r="G58" s="32">
        <v>4.75</v>
      </c>
      <c r="H58" s="32">
        <v>5</v>
      </c>
      <c r="I58" s="32">
        <v>4</v>
      </c>
      <c r="J58" s="32">
        <v>4</v>
      </c>
      <c r="K58" s="32">
        <v>4</v>
      </c>
      <c r="L58" s="32">
        <v>4</v>
      </c>
      <c r="M58" s="32">
        <v>4</v>
      </c>
      <c r="N58" s="32">
        <v>5</v>
      </c>
      <c r="O58" s="32">
        <v>4</v>
      </c>
      <c r="P58" s="32">
        <v>4</v>
      </c>
      <c r="Q58" s="32">
        <v>5</v>
      </c>
      <c r="R58" s="32">
        <v>5</v>
      </c>
      <c r="S58" s="32">
        <v>5</v>
      </c>
      <c r="T58" s="32">
        <v>5</v>
      </c>
      <c r="U58" s="32">
        <v>4</v>
      </c>
      <c r="V58" s="32">
        <v>5</v>
      </c>
      <c r="W58" s="32">
        <v>4</v>
      </c>
      <c r="X58" s="32">
        <v>4</v>
      </c>
      <c r="Y58" s="32">
        <v>4</v>
      </c>
      <c r="Z58" s="32">
        <v>5</v>
      </c>
      <c r="AA58" s="32">
        <v>5</v>
      </c>
      <c r="AB58" s="32">
        <v>4</v>
      </c>
      <c r="AC58" s="32">
        <v>4</v>
      </c>
      <c r="AD58" s="32">
        <v>4</v>
      </c>
      <c r="AE58" s="32">
        <v>4</v>
      </c>
      <c r="AF58" s="32">
        <v>5</v>
      </c>
    </row>
    <row r="59" spans="2:32" x14ac:dyDescent="0.2">
      <c r="B59" s="41" t="s">
        <v>150</v>
      </c>
      <c r="C59" s="32">
        <v>5</v>
      </c>
      <c r="D59" s="32">
        <v>5</v>
      </c>
      <c r="E59" s="32">
        <v>5</v>
      </c>
      <c r="F59" s="32">
        <v>5</v>
      </c>
      <c r="G59" s="32">
        <v>5</v>
      </c>
      <c r="H59" s="32">
        <v>5</v>
      </c>
      <c r="I59" s="32">
        <v>5</v>
      </c>
      <c r="J59" s="32">
        <v>5</v>
      </c>
      <c r="K59" s="32">
        <v>5</v>
      </c>
      <c r="L59" s="32">
        <v>5</v>
      </c>
      <c r="M59" s="32">
        <v>5</v>
      </c>
      <c r="N59" s="32">
        <v>5</v>
      </c>
      <c r="O59" s="32">
        <v>5</v>
      </c>
      <c r="P59" s="32">
        <v>5</v>
      </c>
      <c r="Q59" s="32">
        <v>5</v>
      </c>
      <c r="R59" s="32">
        <v>5</v>
      </c>
      <c r="S59" s="32">
        <v>5</v>
      </c>
      <c r="T59" s="32">
        <v>5</v>
      </c>
      <c r="U59" s="32">
        <v>5</v>
      </c>
      <c r="V59" s="32">
        <v>5</v>
      </c>
      <c r="W59" s="32">
        <v>5</v>
      </c>
      <c r="X59" s="32">
        <v>5</v>
      </c>
      <c r="Y59" s="32">
        <v>5</v>
      </c>
      <c r="Z59" s="32">
        <v>5</v>
      </c>
      <c r="AA59" s="32">
        <v>5</v>
      </c>
      <c r="AB59" s="32">
        <v>5</v>
      </c>
      <c r="AC59" s="32">
        <v>5</v>
      </c>
      <c r="AD59" s="32">
        <v>5</v>
      </c>
      <c r="AE59" s="32">
        <v>5</v>
      </c>
      <c r="AF59" s="32">
        <v>5</v>
      </c>
    </row>
    <row r="60" spans="2:32" x14ac:dyDescent="0.2">
      <c r="B60" s="41" t="s">
        <v>151</v>
      </c>
      <c r="C60" s="32">
        <v>1.75</v>
      </c>
      <c r="D60" s="32">
        <v>2.75</v>
      </c>
      <c r="E60" s="32">
        <v>1.75</v>
      </c>
      <c r="F60" s="32">
        <v>1</v>
      </c>
      <c r="G60" s="32">
        <v>1.5</v>
      </c>
      <c r="H60" s="32">
        <v>0</v>
      </c>
      <c r="I60" s="32">
        <v>2</v>
      </c>
      <c r="J60" s="32">
        <v>3</v>
      </c>
      <c r="K60" s="32">
        <v>1.75</v>
      </c>
      <c r="L60" s="32">
        <v>2</v>
      </c>
      <c r="M60" s="32">
        <v>1.75</v>
      </c>
      <c r="N60" s="32">
        <v>1</v>
      </c>
      <c r="O60" s="32">
        <v>1.75</v>
      </c>
      <c r="P60" s="32">
        <v>2</v>
      </c>
      <c r="Q60" s="32">
        <v>1</v>
      </c>
      <c r="R60" s="32">
        <v>2</v>
      </c>
      <c r="S60" s="32">
        <v>1</v>
      </c>
      <c r="T60" s="32">
        <v>1</v>
      </c>
      <c r="U60" s="32">
        <v>2</v>
      </c>
      <c r="V60" s="32">
        <v>1</v>
      </c>
      <c r="W60" s="32">
        <v>1.75</v>
      </c>
      <c r="X60" s="32">
        <v>2</v>
      </c>
      <c r="Y60" s="32">
        <v>2</v>
      </c>
      <c r="Z60" s="32">
        <v>1</v>
      </c>
      <c r="AA60" s="32">
        <v>1</v>
      </c>
      <c r="AB60" s="32">
        <v>2</v>
      </c>
      <c r="AC60" s="32">
        <v>1</v>
      </c>
      <c r="AD60" s="32">
        <v>2</v>
      </c>
      <c r="AE60" s="32">
        <v>1</v>
      </c>
      <c r="AF60" s="32">
        <v>1</v>
      </c>
    </row>
    <row r="61" spans="2:32" x14ac:dyDescent="0.2">
      <c r="C61" s="32" t="s">
        <v>1</v>
      </c>
      <c r="D61" s="32" t="s">
        <v>32</v>
      </c>
      <c r="E61" s="32" t="s">
        <v>33</v>
      </c>
      <c r="F61" s="32" t="s">
        <v>34</v>
      </c>
      <c r="G61" s="32" t="s">
        <v>35</v>
      </c>
      <c r="H61" s="32" t="s">
        <v>36</v>
      </c>
      <c r="I61" s="32" t="s">
        <v>37</v>
      </c>
      <c r="J61" s="32" t="s">
        <v>38</v>
      </c>
      <c r="K61" s="32" t="s">
        <v>39</v>
      </c>
      <c r="L61" s="32" t="s">
        <v>40</v>
      </c>
      <c r="M61" s="32" t="s">
        <v>41</v>
      </c>
      <c r="N61" s="32" t="s">
        <v>42</v>
      </c>
      <c r="O61" s="32" t="s">
        <v>43</v>
      </c>
      <c r="P61" s="32" t="s">
        <v>44</v>
      </c>
      <c r="Q61" s="32" t="s">
        <v>45</v>
      </c>
      <c r="R61" s="32" t="s">
        <v>46</v>
      </c>
      <c r="S61" s="32" t="s">
        <v>47</v>
      </c>
      <c r="T61" s="32" t="s">
        <v>48</v>
      </c>
      <c r="U61" s="32" t="s">
        <v>49</v>
      </c>
      <c r="V61" s="32" t="s">
        <v>50</v>
      </c>
      <c r="W61" s="32" t="s">
        <v>51</v>
      </c>
      <c r="X61" s="32" t="s">
        <v>52</v>
      </c>
      <c r="Y61" s="32" t="s">
        <v>53</v>
      </c>
      <c r="Z61" s="32" t="s">
        <v>54</v>
      </c>
      <c r="AA61" s="32" t="s">
        <v>55</v>
      </c>
      <c r="AB61" s="32" t="s">
        <v>56</v>
      </c>
      <c r="AC61" s="32" t="s">
        <v>57</v>
      </c>
      <c r="AD61" s="32" t="s">
        <v>58</v>
      </c>
      <c r="AE61" s="32" t="s">
        <v>59</v>
      </c>
      <c r="AF61" s="32" t="s">
        <v>60</v>
      </c>
    </row>
  </sheetData>
  <sortState xmlns:xlrd2="http://schemas.microsoft.com/office/spreadsheetml/2017/richdata2" ref="H2:H31">
    <sortCondition ref="H2:H3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D730F-9C28-5241-9228-926C69DD247A}">
  <dimension ref="B1:L32"/>
  <sheetViews>
    <sheetView topLeftCell="A36" workbookViewId="0">
      <selection activeCell="C3" sqref="C3:C32"/>
    </sheetView>
  </sheetViews>
  <sheetFormatPr baseColWidth="10" defaultRowHeight="16" x14ac:dyDescent="0.2"/>
  <cols>
    <col min="3" max="3" width="16.5" customWidth="1"/>
    <col min="4" max="4" width="17.5" customWidth="1"/>
    <col min="5" max="5" width="18.1640625" customWidth="1"/>
    <col min="6" max="6" width="17.1640625" customWidth="1"/>
    <col min="7" max="7" width="19" customWidth="1"/>
    <col min="8" max="8" width="20" customWidth="1"/>
    <col min="9" max="9" width="17.1640625" customWidth="1"/>
    <col min="10" max="10" width="22" customWidth="1"/>
    <col min="11" max="11" width="25.33203125" customWidth="1"/>
    <col min="12" max="12" width="21.1640625" customWidth="1"/>
  </cols>
  <sheetData>
    <row r="1" spans="2:12" x14ac:dyDescent="0.2">
      <c r="L1" s="10" t="s">
        <v>134</v>
      </c>
    </row>
    <row r="2" spans="2:12" x14ac:dyDescent="0.2">
      <c r="B2" s="10" t="s">
        <v>132</v>
      </c>
      <c r="C2" s="10" t="s">
        <v>90</v>
      </c>
      <c r="D2" s="10" t="s">
        <v>91</v>
      </c>
      <c r="E2" s="10" t="s">
        <v>92</v>
      </c>
      <c r="F2" s="10" t="s">
        <v>93</v>
      </c>
      <c r="G2" s="10" t="s">
        <v>94</v>
      </c>
      <c r="H2" s="10" t="s">
        <v>95</v>
      </c>
      <c r="I2" s="10" t="s">
        <v>96</v>
      </c>
      <c r="J2" s="10" t="s">
        <v>97</v>
      </c>
      <c r="K2" s="10" t="s">
        <v>98</v>
      </c>
      <c r="L2" s="10" t="s">
        <v>133</v>
      </c>
    </row>
    <row r="3" spans="2:12" x14ac:dyDescent="0.2">
      <c r="B3" s="10">
        <v>1</v>
      </c>
      <c r="C3" s="33">
        <v>3.6</v>
      </c>
      <c r="D3" s="33">
        <v>4</v>
      </c>
      <c r="E3" s="33">
        <v>4</v>
      </c>
      <c r="F3" s="33">
        <v>4</v>
      </c>
      <c r="G3" s="33">
        <v>1.3316656236958786</v>
      </c>
      <c r="H3" s="33">
        <v>1.7733333333333334</v>
      </c>
      <c r="I3" s="33">
        <v>1.75</v>
      </c>
      <c r="J3" s="33">
        <v>0.875</v>
      </c>
      <c r="K3" s="33">
        <v>36.990711769329963</v>
      </c>
      <c r="L3" s="33">
        <v>0</v>
      </c>
    </row>
    <row r="4" spans="2:12" x14ac:dyDescent="0.2">
      <c r="B4" s="10">
        <v>2</v>
      </c>
      <c r="C4" s="33">
        <v>3.6333333333333333</v>
      </c>
      <c r="D4" s="33">
        <v>4</v>
      </c>
      <c r="E4" s="33">
        <v>4</v>
      </c>
      <c r="F4" s="33">
        <v>4</v>
      </c>
      <c r="G4" s="33">
        <v>1.2242911781471306</v>
      </c>
      <c r="H4" s="33">
        <v>1.4988888888888889</v>
      </c>
      <c r="I4" s="33">
        <v>2.75</v>
      </c>
      <c r="J4" s="33">
        <v>1.375</v>
      </c>
      <c r="K4" s="33">
        <v>33.696087471939371</v>
      </c>
      <c r="L4" s="33">
        <v>0</v>
      </c>
    </row>
    <row r="5" spans="2:12" x14ac:dyDescent="0.2">
      <c r="B5" s="10">
        <v>3</v>
      </c>
      <c r="C5" s="33">
        <v>3.9666666666666668</v>
      </c>
      <c r="D5" s="33">
        <v>5</v>
      </c>
      <c r="E5" s="33">
        <v>4.5</v>
      </c>
      <c r="F5" s="33">
        <v>4</v>
      </c>
      <c r="G5" s="33">
        <v>1.32874209519965</v>
      </c>
      <c r="H5" s="33">
        <v>1.7655555555555555</v>
      </c>
      <c r="I5" s="33">
        <v>1.75</v>
      </c>
      <c r="J5" s="33">
        <v>0.875</v>
      </c>
      <c r="K5" s="33">
        <v>33.497699878982772</v>
      </c>
      <c r="L5" s="33">
        <v>-1.1288872426177012</v>
      </c>
    </row>
    <row r="6" spans="2:12" x14ac:dyDescent="0.2">
      <c r="B6" s="10">
        <v>4</v>
      </c>
      <c r="C6" s="33">
        <v>4.166666666666667</v>
      </c>
      <c r="D6" s="33">
        <v>5</v>
      </c>
      <c r="E6" s="33">
        <v>4</v>
      </c>
      <c r="F6" s="33">
        <v>3</v>
      </c>
      <c r="G6" s="33">
        <v>1.002773930432755</v>
      </c>
      <c r="H6" s="33">
        <v>1.0055555555555555</v>
      </c>
      <c r="I6" s="33">
        <v>1</v>
      </c>
      <c r="J6" s="33">
        <v>0.5</v>
      </c>
      <c r="K6" s="33">
        <v>24.066574330386118</v>
      </c>
      <c r="L6" s="33">
        <v>-2.9917012289154012</v>
      </c>
    </row>
    <row r="7" spans="2:12" x14ac:dyDescent="0.2">
      <c r="B7" s="10">
        <v>5</v>
      </c>
      <c r="C7" s="33">
        <v>3.8333333333333335</v>
      </c>
      <c r="D7" s="33">
        <v>4</v>
      </c>
      <c r="E7" s="33">
        <v>4</v>
      </c>
      <c r="F7" s="33">
        <v>3</v>
      </c>
      <c r="G7" s="33">
        <v>1.002773930432755</v>
      </c>
      <c r="H7" s="33">
        <v>1.0055555555555555</v>
      </c>
      <c r="I7" s="33">
        <v>1.5</v>
      </c>
      <c r="J7" s="33">
        <v>0.75</v>
      </c>
      <c r="K7" s="33">
        <v>26.159319924332735</v>
      </c>
      <c r="L7" s="33">
        <v>0</v>
      </c>
    </row>
    <row r="8" spans="2:12" x14ac:dyDescent="0.2">
      <c r="B8" s="10">
        <v>6</v>
      </c>
      <c r="C8" s="33">
        <v>4.6333333333333337</v>
      </c>
      <c r="D8" s="33">
        <v>5</v>
      </c>
      <c r="E8" s="33">
        <v>5</v>
      </c>
      <c r="F8" s="33">
        <v>3</v>
      </c>
      <c r="G8" s="33">
        <v>0.79512402945843752</v>
      </c>
      <c r="H8" s="33">
        <v>0.63222222222222224</v>
      </c>
      <c r="I8" s="33">
        <v>0</v>
      </c>
      <c r="J8" s="33">
        <v>0</v>
      </c>
      <c r="K8" s="33">
        <v>17.160950276081383</v>
      </c>
      <c r="L8" s="33">
        <v>0</v>
      </c>
    </row>
    <row r="9" spans="2:12" x14ac:dyDescent="0.2">
      <c r="B9" s="10">
        <v>7</v>
      </c>
      <c r="C9" s="33">
        <v>3.1333333333333333</v>
      </c>
      <c r="D9" s="33">
        <v>4</v>
      </c>
      <c r="E9" s="33">
        <v>3.5</v>
      </c>
      <c r="F9" s="33">
        <v>4</v>
      </c>
      <c r="G9" s="33">
        <v>1.1175369742826806</v>
      </c>
      <c r="H9" s="33">
        <v>1.2488888888888889</v>
      </c>
      <c r="I9" s="33">
        <v>2</v>
      </c>
      <c r="J9" s="33">
        <v>1</v>
      </c>
      <c r="K9" s="33">
        <v>35.666073647319593</v>
      </c>
      <c r="L9" s="33">
        <v>-1.3422374691117607</v>
      </c>
    </row>
    <row r="10" spans="2:12" x14ac:dyDescent="0.2">
      <c r="B10" s="10">
        <v>8</v>
      </c>
      <c r="C10" s="33">
        <v>2.3666666666666667</v>
      </c>
      <c r="D10" s="33">
        <v>1</v>
      </c>
      <c r="E10" s="33">
        <v>2</v>
      </c>
      <c r="F10" s="33">
        <v>4</v>
      </c>
      <c r="G10" s="33">
        <v>1.4940623220676648</v>
      </c>
      <c r="H10" s="33">
        <v>2.2322222222222221</v>
      </c>
      <c r="I10" s="33">
        <v>3</v>
      </c>
      <c r="J10" s="33">
        <v>1.5</v>
      </c>
      <c r="K10" s="33">
        <v>63.129393890183017</v>
      </c>
      <c r="L10" s="33">
        <v>2.0079483671392206</v>
      </c>
    </row>
    <row r="11" spans="2:12" x14ac:dyDescent="0.2">
      <c r="B11" s="10">
        <v>9</v>
      </c>
      <c r="C11" s="33">
        <v>3.4333333333333331</v>
      </c>
      <c r="D11" s="33">
        <v>4</v>
      </c>
      <c r="E11" s="33">
        <v>4</v>
      </c>
      <c r="F11" s="33">
        <v>4</v>
      </c>
      <c r="G11" s="33">
        <v>1.1160446028522137</v>
      </c>
      <c r="H11" s="33">
        <v>1.2455555555555555</v>
      </c>
      <c r="I11" s="33">
        <v>1.75</v>
      </c>
      <c r="J11" s="33">
        <v>0.875</v>
      </c>
      <c r="K11" s="33">
        <v>32.506153481132444</v>
      </c>
      <c r="L11" s="33">
        <v>0</v>
      </c>
    </row>
    <row r="12" spans="2:12" x14ac:dyDescent="0.2">
      <c r="B12" s="10">
        <v>10</v>
      </c>
      <c r="C12" s="33">
        <v>2.6666666666666665</v>
      </c>
      <c r="D12" s="33">
        <v>2</v>
      </c>
      <c r="E12" s="33">
        <v>2</v>
      </c>
      <c r="F12" s="33">
        <v>4</v>
      </c>
      <c r="G12" s="33">
        <v>1.247219128924647</v>
      </c>
      <c r="H12" s="33">
        <v>1.5555555555555556</v>
      </c>
      <c r="I12" s="33">
        <v>2</v>
      </c>
      <c r="J12" s="33">
        <v>1</v>
      </c>
      <c r="K12" s="33">
        <v>46.770717334674266</v>
      </c>
      <c r="L12" s="33">
        <v>0</v>
      </c>
    </row>
    <row r="13" spans="2:12" x14ac:dyDescent="0.2">
      <c r="B13" s="10">
        <v>11</v>
      </c>
      <c r="C13" s="33">
        <v>3.3</v>
      </c>
      <c r="D13" s="33">
        <v>4</v>
      </c>
      <c r="E13" s="33">
        <v>4</v>
      </c>
      <c r="F13" s="33">
        <v>4</v>
      </c>
      <c r="G13" s="33">
        <v>1.1298967504452195</v>
      </c>
      <c r="H13" s="33">
        <v>1.2766666666666666</v>
      </c>
      <c r="I13" s="33">
        <v>1.75</v>
      </c>
      <c r="J13" s="33">
        <v>0.875</v>
      </c>
      <c r="K13" s="33">
        <v>34.239295468036957</v>
      </c>
      <c r="L13" s="33">
        <v>0</v>
      </c>
    </row>
    <row r="14" spans="2:12" x14ac:dyDescent="0.2">
      <c r="B14" s="10">
        <v>12</v>
      </c>
      <c r="C14" s="33">
        <v>4.2666666666666666</v>
      </c>
      <c r="D14" s="33">
        <v>5</v>
      </c>
      <c r="E14" s="33">
        <v>4.5</v>
      </c>
      <c r="F14" s="33">
        <v>4</v>
      </c>
      <c r="G14" s="33">
        <v>0.9285592184789413</v>
      </c>
      <c r="H14" s="33">
        <v>0.86222222222222222</v>
      </c>
      <c r="I14" s="33">
        <v>1</v>
      </c>
      <c r="J14" s="33">
        <v>0.5</v>
      </c>
      <c r="K14" s="33">
        <v>21.763106683100187</v>
      </c>
      <c r="L14" s="33">
        <v>-1.6154058568899108</v>
      </c>
    </row>
    <row r="15" spans="2:12" x14ac:dyDescent="0.2">
      <c r="B15" s="10">
        <v>13</v>
      </c>
      <c r="C15" s="33">
        <v>3.1666666666666665</v>
      </c>
      <c r="D15" s="33">
        <v>4</v>
      </c>
      <c r="E15" s="33">
        <v>3</v>
      </c>
      <c r="F15" s="33">
        <v>4</v>
      </c>
      <c r="G15" s="33">
        <v>1.0979779394667069</v>
      </c>
      <c r="H15" s="33">
        <v>1.2055555555555555</v>
      </c>
      <c r="I15" s="33">
        <v>1.75</v>
      </c>
      <c r="J15" s="33">
        <v>0.875</v>
      </c>
      <c r="K15" s="33">
        <v>34.672987562106535</v>
      </c>
      <c r="L15" s="33">
        <v>-2.7322953332351236</v>
      </c>
    </row>
    <row r="16" spans="2:12" x14ac:dyDescent="0.2">
      <c r="B16" s="10">
        <v>14</v>
      </c>
      <c r="C16" s="33">
        <v>2.7333333333333334</v>
      </c>
      <c r="D16" s="33">
        <v>4</v>
      </c>
      <c r="E16" s="33">
        <v>3</v>
      </c>
      <c r="F16" s="33">
        <v>4</v>
      </c>
      <c r="G16" s="33">
        <v>1.2364824660660938</v>
      </c>
      <c r="H16" s="33">
        <v>1.528888888888889</v>
      </c>
      <c r="I16" s="33">
        <v>2</v>
      </c>
      <c r="J16" s="33">
        <v>1</v>
      </c>
      <c r="K16" s="33">
        <v>45.237163392661969</v>
      </c>
      <c r="L16" s="33">
        <v>-2.4262373970773643</v>
      </c>
    </row>
    <row r="17" spans="2:12" x14ac:dyDescent="0.2">
      <c r="B17" s="10">
        <v>15</v>
      </c>
      <c r="C17" s="33">
        <v>4.166666666666667</v>
      </c>
      <c r="D17" s="33">
        <v>4</v>
      </c>
      <c r="E17" s="33">
        <v>4</v>
      </c>
      <c r="F17" s="33">
        <v>2</v>
      </c>
      <c r="G17" s="33">
        <v>0.73409051818484128</v>
      </c>
      <c r="H17" s="33">
        <v>0.53888888888888886</v>
      </c>
      <c r="I17" s="33">
        <v>1</v>
      </c>
      <c r="J17" s="33">
        <v>0.5</v>
      </c>
      <c r="K17" s="33">
        <v>17.61817243643619</v>
      </c>
      <c r="L17" s="33">
        <v>0</v>
      </c>
    </row>
    <row r="18" spans="2:12" x14ac:dyDescent="0.2">
      <c r="B18" s="10">
        <v>16</v>
      </c>
      <c r="C18" s="33">
        <v>3.8666666666666667</v>
      </c>
      <c r="D18" s="33">
        <v>4</v>
      </c>
      <c r="E18" s="33">
        <v>4</v>
      </c>
      <c r="F18" s="33">
        <v>4</v>
      </c>
      <c r="G18" s="33">
        <v>0.99107124982123374</v>
      </c>
      <c r="H18" s="33">
        <v>0.98222222222222222</v>
      </c>
      <c r="I18" s="33">
        <v>2</v>
      </c>
      <c r="J18" s="33">
        <v>1</v>
      </c>
      <c r="K18" s="33">
        <v>25.631153012618114</v>
      </c>
      <c r="L18" s="33">
        <v>0</v>
      </c>
    </row>
    <row r="19" spans="2:12" x14ac:dyDescent="0.2">
      <c r="B19" s="10">
        <v>17</v>
      </c>
      <c r="C19" s="33">
        <v>4.333333333333333</v>
      </c>
      <c r="D19" s="33">
        <v>5</v>
      </c>
      <c r="E19" s="33">
        <v>5</v>
      </c>
      <c r="F19" s="33">
        <v>3</v>
      </c>
      <c r="G19" s="33">
        <v>0.90676470058236291</v>
      </c>
      <c r="H19" s="33">
        <v>0.82222222222222219</v>
      </c>
      <c r="I19" s="33">
        <v>1</v>
      </c>
      <c r="J19" s="33">
        <v>0.5</v>
      </c>
      <c r="K19" s="33">
        <v>20.925339244208377</v>
      </c>
      <c r="L19" s="33">
        <v>0</v>
      </c>
    </row>
    <row r="20" spans="2:12" x14ac:dyDescent="0.2">
      <c r="B20" s="10">
        <v>18</v>
      </c>
      <c r="C20" s="33">
        <v>4.2333333333333334</v>
      </c>
      <c r="D20" s="33">
        <v>5</v>
      </c>
      <c r="E20" s="33">
        <v>5</v>
      </c>
      <c r="F20" s="33">
        <v>4</v>
      </c>
      <c r="G20" s="33">
        <v>1.0225241100118645</v>
      </c>
      <c r="H20" s="33">
        <v>1.0455555555555556</v>
      </c>
      <c r="I20" s="33">
        <v>1</v>
      </c>
      <c r="J20" s="33">
        <v>0.5</v>
      </c>
      <c r="K20" s="33">
        <v>24.154112834925932</v>
      </c>
      <c r="L20" s="33">
        <v>0</v>
      </c>
    </row>
    <row r="21" spans="2:12" x14ac:dyDescent="0.2">
      <c r="B21" s="10">
        <v>19</v>
      </c>
      <c r="C21" s="33">
        <v>3.2666666666666666</v>
      </c>
      <c r="D21" s="33">
        <v>2</v>
      </c>
      <c r="E21" s="33">
        <v>3</v>
      </c>
      <c r="F21" s="33">
        <v>4</v>
      </c>
      <c r="G21" s="33">
        <v>1.2092238098144703</v>
      </c>
      <c r="H21" s="33">
        <v>1.4622222222222223</v>
      </c>
      <c r="I21" s="33">
        <v>2</v>
      </c>
      <c r="J21" s="33">
        <v>1</v>
      </c>
      <c r="K21" s="33">
        <v>37.017055402483784</v>
      </c>
      <c r="L21" s="33">
        <v>2.4809303088898704</v>
      </c>
    </row>
    <row r="22" spans="2:12" x14ac:dyDescent="0.2">
      <c r="B22" s="10">
        <v>20</v>
      </c>
      <c r="C22" s="33">
        <v>3.9333333333333331</v>
      </c>
      <c r="D22" s="33">
        <v>4</v>
      </c>
      <c r="E22" s="33">
        <v>4</v>
      </c>
      <c r="F22" s="33">
        <v>3</v>
      </c>
      <c r="G22" s="33">
        <v>0.96378881965339736</v>
      </c>
      <c r="H22" s="33">
        <v>0.92888888888888888</v>
      </c>
      <c r="I22" s="33">
        <v>1</v>
      </c>
      <c r="J22" s="33">
        <v>0.5</v>
      </c>
      <c r="K22" s="33">
        <v>24.503105584408409</v>
      </c>
      <c r="L22" s="33">
        <v>0</v>
      </c>
    </row>
    <row r="23" spans="2:12" x14ac:dyDescent="0.2">
      <c r="B23" s="10">
        <v>21</v>
      </c>
      <c r="C23" s="33">
        <v>3.3333333333333335</v>
      </c>
      <c r="D23" s="33">
        <v>4</v>
      </c>
      <c r="E23" s="33">
        <v>4</v>
      </c>
      <c r="F23" s="33">
        <v>4</v>
      </c>
      <c r="G23" s="33">
        <v>1.1642832797715321</v>
      </c>
      <c r="H23" s="33">
        <v>1.3555555555555556</v>
      </c>
      <c r="I23" s="33">
        <v>1.75</v>
      </c>
      <c r="J23" s="33">
        <v>0.875</v>
      </c>
      <c r="K23" s="33">
        <v>34.928498393145965</v>
      </c>
      <c r="L23" s="33">
        <v>0</v>
      </c>
    </row>
    <row r="24" spans="2:12" x14ac:dyDescent="0.2">
      <c r="B24" s="10">
        <v>22</v>
      </c>
      <c r="C24" s="33">
        <v>3.3333333333333335</v>
      </c>
      <c r="D24" s="33">
        <v>4</v>
      </c>
      <c r="E24" s="33">
        <v>4</v>
      </c>
      <c r="F24" s="33">
        <v>4</v>
      </c>
      <c r="G24" s="33">
        <v>1.2202003478482084</v>
      </c>
      <c r="H24" s="33">
        <v>1.4888888888888889</v>
      </c>
      <c r="I24" s="33">
        <v>2</v>
      </c>
      <c r="J24" s="33">
        <v>1</v>
      </c>
      <c r="K24" s="33">
        <v>36.606010435446251</v>
      </c>
      <c r="L24" s="33">
        <v>0</v>
      </c>
    </row>
    <row r="25" spans="2:12" x14ac:dyDescent="0.2">
      <c r="B25" s="10">
        <v>23</v>
      </c>
      <c r="C25" s="33">
        <v>3.1666666666666665</v>
      </c>
      <c r="D25" s="33">
        <v>4</v>
      </c>
      <c r="E25" s="33">
        <v>3</v>
      </c>
      <c r="F25" s="33">
        <v>4</v>
      </c>
      <c r="G25" s="33">
        <v>1.2931443160847216</v>
      </c>
      <c r="H25" s="33">
        <v>1.6722222222222223</v>
      </c>
      <c r="I25" s="33">
        <v>2</v>
      </c>
      <c r="J25" s="33">
        <v>1</v>
      </c>
      <c r="K25" s="33">
        <v>40.83613629741226</v>
      </c>
      <c r="L25" s="33">
        <v>-2.3199266800191016</v>
      </c>
    </row>
    <row r="26" spans="2:12" x14ac:dyDescent="0.2">
      <c r="B26" s="10">
        <v>24</v>
      </c>
      <c r="C26" s="33">
        <v>4.5333333333333332</v>
      </c>
      <c r="D26" s="33">
        <v>5</v>
      </c>
      <c r="E26" s="33">
        <v>5</v>
      </c>
      <c r="F26" s="33">
        <v>2</v>
      </c>
      <c r="G26" s="33">
        <v>0.76303487615063981</v>
      </c>
      <c r="H26" s="33">
        <v>0.5822222222222222</v>
      </c>
      <c r="I26" s="33">
        <v>1</v>
      </c>
      <c r="J26" s="33">
        <v>0.5</v>
      </c>
      <c r="K26" s="33">
        <v>16.831651679793524</v>
      </c>
      <c r="L26" s="33">
        <v>0</v>
      </c>
    </row>
    <row r="27" spans="2:12" x14ac:dyDescent="0.2">
      <c r="B27" s="10">
        <v>25</v>
      </c>
      <c r="C27" s="33">
        <v>4.1333333333333337</v>
      </c>
      <c r="D27" s="33">
        <v>5</v>
      </c>
      <c r="E27" s="33">
        <v>4</v>
      </c>
      <c r="F27" s="33">
        <v>4</v>
      </c>
      <c r="G27" s="33">
        <v>1.0241527663824812</v>
      </c>
      <c r="H27" s="33">
        <v>1.048888888888889</v>
      </c>
      <c r="I27" s="33">
        <v>1</v>
      </c>
      <c r="J27" s="33">
        <v>0.5</v>
      </c>
      <c r="K27" s="33">
        <v>24.777889509253576</v>
      </c>
      <c r="L27" s="33">
        <v>-2.9292504970685367</v>
      </c>
    </row>
    <row r="28" spans="2:12" x14ac:dyDescent="0.2">
      <c r="B28" s="10">
        <v>26</v>
      </c>
      <c r="C28" s="33">
        <v>2.8</v>
      </c>
      <c r="D28" s="33">
        <v>4</v>
      </c>
      <c r="E28" s="33">
        <v>3</v>
      </c>
      <c r="F28" s="33">
        <v>4</v>
      </c>
      <c r="G28" s="33">
        <v>1.3266499161421599</v>
      </c>
      <c r="H28" s="33">
        <v>1.76</v>
      </c>
      <c r="I28" s="33">
        <v>2</v>
      </c>
      <c r="J28" s="33">
        <v>1</v>
      </c>
      <c r="K28" s="33">
        <v>47.380354147934284</v>
      </c>
      <c r="L28" s="33">
        <v>-2.2613350843332274</v>
      </c>
    </row>
    <row r="29" spans="2:12" x14ac:dyDescent="0.2">
      <c r="B29" s="10">
        <v>27</v>
      </c>
      <c r="C29" s="33">
        <v>3.3666666666666667</v>
      </c>
      <c r="D29" s="33">
        <v>4</v>
      </c>
      <c r="E29" s="33">
        <v>4</v>
      </c>
      <c r="F29" s="33">
        <v>4</v>
      </c>
      <c r="G29" s="33">
        <v>1.1100550536897809</v>
      </c>
      <c r="H29" s="33">
        <v>1.2322222222222223</v>
      </c>
      <c r="I29" s="33">
        <v>1</v>
      </c>
      <c r="J29" s="33">
        <v>0.5</v>
      </c>
      <c r="K29" s="33">
        <v>32.971932287815278</v>
      </c>
      <c r="L29" s="33">
        <v>0</v>
      </c>
    </row>
    <row r="30" spans="2:12" x14ac:dyDescent="0.2">
      <c r="B30" s="10">
        <v>28</v>
      </c>
      <c r="C30" s="33">
        <v>3.2</v>
      </c>
      <c r="D30" s="33">
        <v>4</v>
      </c>
      <c r="E30" s="33">
        <v>4</v>
      </c>
      <c r="F30" s="33">
        <v>4</v>
      </c>
      <c r="G30" s="33">
        <v>1.1944315244779278</v>
      </c>
      <c r="H30" s="33">
        <v>1.4266666666666667</v>
      </c>
      <c r="I30" s="33">
        <v>2</v>
      </c>
      <c r="J30" s="33">
        <v>1</v>
      </c>
      <c r="K30" s="33">
        <v>37.325985139935241</v>
      </c>
      <c r="L30" s="33">
        <v>0</v>
      </c>
    </row>
    <row r="31" spans="2:12" x14ac:dyDescent="0.2">
      <c r="B31" s="10">
        <v>29</v>
      </c>
      <c r="C31" s="33">
        <v>3.3666666666666667</v>
      </c>
      <c r="D31" s="33">
        <v>4</v>
      </c>
      <c r="E31" s="33">
        <v>4</v>
      </c>
      <c r="F31" s="33">
        <v>4</v>
      </c>
      <c r="G31" s="33">
        <v>0.98262686486557826</v>
      </c>
      <c r="H31" s="33">
        <v>0.9655555555555555</v>
      </c>
      <c r="I31" s="33">
        <v>1</v>
      </c>
      <c r="J31" s="33">
        <v>0.5</v>
      </c>
      <c r="K31" s="33">
        <v>29.186936580165689</v>
      </c>
      <c r="L31" s="33">
        <v>0</v>
      </c>
    </row>
    <row r="32" spans="2:12" x14ac:dyDescent="0.2">
      <c r="B32" s="10">
        <v>30</v>
      </c>
      <c r="C32" s="33">
        <v>4.5333333333333332</v>
      </c>
      <c r="D32" s="33">
        <v>5</v>
      </c>
      <c r="E32" s="33">
        <v>5</v>
      </c>
      <c r="F32" s="33">
        <v>2</v>
      </c>
      <c r="G32" s="33">
        <v>0.6182412330330469</v>
      </c>
      <c r="H32" s="33">
        <v>0.38222222222222224</v>
      </c>
      <c r="I32" s="33">
        <v>1</v>
      </c>
      <c r="J32" s="33">
        <v>0.5</v>
      </c>
      <c r="K32" s="33">
        <v>13.637674258081917</v>
      </c>
      <c r="L32" s="33">
        <v>0</v>
      </c>
    </row>
  </sheetData>
  <sortState xmlns:xlrd2="http://schemas.microsoft.com/office/spreadsheetml/2017/richdata2" ref="B3:L32">
    <sortCondition ref="B3:B3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21397-127A-DC41-9835-F4FFD3961E8D}">
  <dimension ref="B4:D44"/>
  <sheetViews>
    <sheetView topLeftCell="A6" zoomScaleNormal="100" workbookViewId="0">
      <selection activeCell="D39" sqref="D39"/>
    </sheetView>
  </sheetViews>
  <sheetFormatPr baseColWidth="10" defaultRowHeight="16" x14ac:dyDescent="0.2"/>
  <cols>
    <col min="2" max="2" width="17.1640625" customWidth="1"/>
    <col min="3" max="32" width="13.83203125" customWidth="1"/>
  </cols>
  <sheetData>
    <row r="4" spans="2:4" x14ac:dyDescent="0.2">
      <c r="B4" t="s">
        <v>89</v>
      </c>
      <c r="C4" t="s">
        <v>0</v>
      </c>
    </row>
    <row r="5" spans="2:4" x14ac:dyDescent="0.2">
      <c r="B5" s="9">
        <v>1</v>
      </c>
      <c r="C5" s="9">
        <v>3.6</v>
      </c>
      <c r="D5" s="37"/>
    </row>
    <row r="6" spans="2:4" x14ac:dyDescent="0.2">
      <c r="B6" s="9">
        <v>2</v>
      </c>
      <c r="C6" s="9">
        <v>3.63</v>
      </c>
      <c r="D6" s="37"/>
    </row>
    <row r="7" spans="2:4" x14ac:dyDescent="0.2">
      <c r="B7" s="9">
        <v>3</v>
      </c>
      <c r="C7" s="9">
        <v>3.97</v>
      </c>
      <c r="D7" s="37"/>
    </row>
    <row r="8" spans="2:4" x14ac:dyDescent="0.2">
      <c r="B8" s="9">
        <v>4</v>
      </c>
      <c r="C8" s="9">
        <v>4.17</v>
      </c>
      <c r="D8" s="37"/>
    </row>
    <row r="9" spans="2:4" x14ac:dyDescent="0.2">
      <c r="B9" s="9">
        <v>5</v>
      </c>
      <c r="C9" s="9">
        <v>3.83</v>
      </c>
      <c r="D9" s="37"/>
    </row>
    <row r="10" spans="2:4" x14ac:dyDescent="0.2">
      <c r="B10" s="9">
        <v>6</v>
      </c>
      <c r="C10" s="9">
        <v>4.63</v>
      </c>
      <c r="D10" s="37"/>
    </row>
    <row r="11" spans="2:4" x14ac:dyDescent="0.2">
      <c r="B11" s="9">
        <v>7</v>
      </c>
      <c r="C11" s="9">
        <v>3.13</v>
      </c>
      <c r="D11" s="37"/>
    </row>
    <row r="12" spans="2:4" x14ac:dyDescent="0.2">
      <c r="B12" s="9">
        <v>8</v>
      </c>
      <c r="C12" s="9">
        <v>2.37</v>
      </c>
      <c r="D12" s="37"/>
    </row>
    <row r="13" spans="2:4" x14ac:dyDescent="0.2">
      <c r="B13" s="9">
        <v>9</v>
      </c>
      <c r="C13" s="9">
        <v>3.43</v>
      </c>
      <c r="D13" s="37"/>
    </row>
    <row r="14" spans="2:4" x14ac:dyDescent="0.2">
      <c r="B14" s="9">
        <v>10</v>
      </c>
      <c r="C14" s="9">
        <v>2.67</v>
      </c>
      <c r="D14" s="37"/>
    </row>
    <row r="15" spans="2:4" x14ac:dyDescent="0.2">
      <c r="B15" s="9">
        <v>11</v>
      </c>
      <c r="C15" s="9">
        <v>3.3</v>
      </c>
      <c r="D15" s="37"/>
    </row>
    <row r="16" spans="2:4" x14ac:dyDescent="0.2">
      <c r="B16" s="9">
        <v>12</v>
      </c>
      <c r="C16" s="9">
        <v>4.2699999999999996</v>
      </c>
      <c r="D16" s="37"/>
    </row>
    <row r="17" spans="2:4" x14ac:dyDescent="0.2">
      <c r="B17" s="9">
        <v>13</v>
      </c>
      <c r="C17" s="9">
        <v>3.17</v>
      </c>
      <c r="D17" s="37"/>
    </row>
    <row r="18" spans="2:4" x14ac:dyDescent="0.2">
      <c r="B18" s="9">
        <v>14</v>
      </c>
      <c r="C18" s="9">
        <v>2.73</v>
      </c>
      <c r="D18" s="37"/>
    </row>
    <row r="19" spans="2:4" x14ac:dyDescent="0.2">
      <c r="B19" s="9">
        <v>15</v>
      </c>
      <c r="C19" s="9">
        <v>4.17</v>
      </c>
      <c r="D19" s="37"/>
    </row>
    <row r="20" spans="2:4" x14ac:dyDescent="0.2">
      <c r="B20" s="9">
        <v>16</v>
      </c>
      <c r="C20" s="9">
        <v>3.87</v>
      </c>
      <c r="D20" s="37"/>
    </row>
    <row r="21" spans="2:4" x14ac:dyDescent="0.2">
      <c r="B21" s="9">
        <v>17</v>
      </c>
      <c r="C21" s="9">
        <v>4.33</v>
      </c>
      <c r="D21" s="37"/>
    </row>
    <row r="22" spans="2:4" x14ac:dyDescent="0.2">
      <c r="B22" s="9">
        <v>18</v>
      </c>
      <c r="C22" s="9">
        <v>4.2300000000000004</v>
      </c>
      <c r="D22" s="37"/>
    </row>
    <row r="23" spans="2:4" x14ac:dyDescent="0.2">
      <c r="B23" s="9">
        <v>19</v>
      </c>
      <c r="C23" s="9">
        <v>3.27</v>
      </c>
      <c r="D23" s="37"/>
    </row>
    <row r="24" spans="2:4" x14ac:dyDescent="0.2">
      <c r="B24" s="9">
        <v>20</v>
      </c>
      <c r="C24" s="9">
        <v>3.93</v>
      </c>
      <c r="D24" s="37"/>
    </row>
    <row r="25" spans="2:4" x14ac:dyDescent="0.2">
      <c r="B25" s="9">
        <v>21</v>
      </c>
      <c r="C25" s="9">
        <v>3.33</v>
      </c>
      <c r="D25" s="37"/>
    </row>
    <row r="26" spans="2:4" x14ac:dyDescent="0.2">
      <c r="B26" s="9">
        <v>22</v>
      </c>
      <c r="C26" s="9">
        <v>3.33</v>
      </c>
      <c r="D26" s="37"/>
    </row>
    <row r="27" spans="2:4" x14ac:dyDescent="0.2">
      <c r="B27" s="9">
        <v>23</v>
      </c>
      <c r="C27" s="9">
        <v>3.17</v>
      </c>
      <c r="D27" s="37"/>
    </row>
    <row r="28" spans="2:4" x14ac:dyDescent="0.2">
      <c r="B28" s="9">
        <v>24</v>
      </c>
      <c r="C28" s="9">
        <v>4.53</v>
      </c>
      <c r="D28" s="37"/>
    </row>
    <row r="29" spans="2:4" x14ac:dyDescent="0.2">
      <c r="B29" s="9">
        <v>25</v>
      </c>
      <c r="C29" s="9">
        <v>4.13</v>
      </c>
      <c r="D29" s="37"/>
    </row>
    <row r="30" spans="2:4" x14ac:dyDescent="0.2">
      <c r="B30" s="9">
        <v>26</v>
      </c>
      <c r="C30" s="9">
        <v>2.8</v>
      </c>
      <c r="D30" s="37"/>
    </row>
    <row r="31" spans="2:4" x14ac:dyDescent="0.2">
      <c r="B31" s="9">
        <v>27</v>
      </c>
      <c r="C31" s="9">
        <v>3.37</v>
      </c>
      <c r="D31" s="37"/>
    </row>
    <row r="32" spans="2:4" x14ac:dyDescent="0.2">
      <c r="B32" s="9">
        <v>28</v>
      </c>
      <c r="C32" s="9">
        <v>3.2</v>
      </c>
      <c r="D32" s="37"/>
    </row>
    <row r="33" spans="2:4" x14ac:dyDescent="0.2">
      <c r="B33" s="9">
        <v>29</v>
      </c>
      <c r="C33" s="9">
        <v>3.37</v>
      </c>
      <c r="D33" s="37"/>
    </row>
    <row r="34" spans="2:4" x14ac:dyDescent="0.2">
      <c r="B34" s="9">
        <v>30</v>
      </c>
      <c r="C34" s="9">
        <v>4.53</v>
      </c>
      <c r="D34" s="37"/>
    </row>
    <row r="39" spans="2:4" x14ac:dyDescent="0.2">
      <c r="B39" s="38"/>
    </row>
    <row r="40" spans="2:4" x14ac:dyDescent="0.2">
      <c r="B40" s="38"/>
    </row>
    <row r="41" spans="2:4" x14ac:dyDescent="0.2">
      <c r="B41" s="38"/>
    </row>
    <row r="42" spans="2:4" x14ac:dyDescent="0.2">
      <c r="B42" s="38"/>
    </row>
    <row r="44" spans="2:4" x14ac:dyDescent="0.2">
      <c r="B44" s="3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BE833-E642-6D41-8880-9523A3F1B816}">
  <dimension ref="B4:K44"/>
  <sheetViews>
    <sheetView zoomScaleNormal="100" workbookViewId="0">
      <selection activeCell="C18" sqref="C18"/>
    </sheetView>
  </sheetViews>
  <sheetFormatPr baseColWidth="10" defaultRowHeight="16" x14ac:dyDescent="0.2"/>
  <cols>
    <col min="6" max="6" width="17.1640625" customWidth="1"/>
    <col min="7" max="7" width="13.83203125" customWidth="1"/>
    <col min="8" max="8" width="110.33203125" customWidth="1"/>
    <col min="9" max="9" width="13.83203125" customWidth="1"/>
    <col min="10" max="10" width="8.33203125" customWidth="1"/>
    <col min="11" max="11" width="27.83203125" customWidth="1"/>
    <col min="12" max="36" width="13.83203125" customWidth="1"/>
  </cols>
  <sheetData>
    <row r="4" spans="2:11" x14ac:dyDescent="0.2">
      <c r="B4" s="9" t="s">
        <v>135</v>
      </c>
      <c r="C4" s="9" t="s">
        <v>136</v>
      </c>
      <c r="E4" s="9" t="s">
        <v>99</v>
      </c>
      <c r="F4" t="s">
        <v>89</v>
      </c>
      <c r="G4" t="s">
        <v>0</v>
      </c>
      <c r="H4" t="s">
        <v>132</v>
      </c>
    </row>
    <row r="5" spans="2:11" ht="17" x14ac:dyDescent="0.2">
      <c r="B5" s="9" t="s">
        <v>137</v>
      </c>
      <c r="C5" s="9" t="s">
        <v>137</v>
      </c>
      <c r="D5" s="53"/>
      <c r="E5" s="9">
        <v>1</v>
      </c>
      <c r="F5" s="49">
        <v>6</v>
      </c>
      <c r="G5" s="49">
        <v>4.63</v>
      </c>
      <c r="H5" s="50" t="s">
        <v>107</v>
      </c>
    </row>
    <row r="6" spans="2:11" ht="17" x14ac:dyDescent="0.2">
      <c r="B6" s="9" t="s">
        <v>137</v>
      </c>
      <c r="C6" s="9" t="s">
        <v>137</v>
      </c>
      <c r="D6" s="53"/>
      <c r="E6" s="9">
        <v>2</v>
      </c>
      <c r="F6" s="49">
        <v>24</v>
      </c>
      <c r="G6" s="49">
        <v>4.53</v>
      </c>
      <c r="H6" s="50" t="s">
        <v>125</v>
      </c>
      <c r="J6" s="46">
        <v>9</v>
      </c>
      <c r="K6" t="s">
        <v>101</v>
      </c>
    </row>
    <row r="7" spans="2:11" ht="17" x14ac:dyDescent="0.2">
      <c r="B7" s="9" t="s">
        <v>137</v>
      </c>
      <c r="C7" s="9" t="s">
        <v>137</v>
      </c>
      <c r="D7" s="53"/>
      <c r="E7" s="9">
        <v>3</v>
      </c>
      <c r="F7" s="49">
        <v>30</v>
      </c>
      <c r="G7" s="49">
        <v>4.53</v>
      </c>
      <c r="H7" s="50" t="s">
        <v>131</v>
      </c>
      <c r="J7" s="47">
        <v>21</v>
      </c>
      <c r="K7" t="s">
        <v>100</v>
      </c>
    </row>
    <row r="8" spans="2:11" ht="17" x14ac:dyDescent="0.2">
      <c r="B8" s="9" t="s">
        <v>137</v>
      </c>
      <c r="C8" s="9" t="s">
        <v>137</v>
      </c>
      <c r="D8" s="53"/>
      <c r="E8" s="9">
        <v>4</v>
      </c>
      <c r="F8" s="49">
        <v>17</v>
      </c>
      <c r="G8" s="49">
        <v>4.33</v>
      </c>
      <c r="H8" s="50" t="s">
        <v>118</v>
      </c>
    </row>
    <row r="9" spans="2:11" ht="17" x14ac:dyDescent="0.2">
      <c r="B9" s="9"/>
      <c r="C9" s="9" t="s">
        <v>137</v>
      </c>
      <c r="D9" s="53"/>
      <c r="E9" s="9">
        <v>5</v>
      </c>
      <c r="F9" s="49">
        <v>12</v>
      </c>
      <c r="G9" s="49">
        <v>4.2699999999999996</v>
      </c>
      <c r="H9" s="50" t="s">
        <v>113</v>
      </c>
    </row>
    <row r="10" spans="2:11" ht="17" x14ac:dyDescent="0.2">
      <c r="B10" s="9"/>
      <c r="C10" s="9"/>
      <c r="D10" s="45"/>
      <c r="E10" s="9">
        <v>6</v>
      </c>
      <c r="F10" s="49">
        <v>18</v>
      </c>
      <c r="G10" s="49">
        <v>4.2300000000000004</v>
      </c>
      <c r="H10" s="50" t="s">
        <v>119</v>
      </c>
    </row>
    <row r="11" spans="2:11" ht="17" x14ac:dyDescent="0.2">
      <c r="B11" s="9"/>
      <c r="C11" s="9"/>
      <c r="D11" s="45"/>
      <c r="E11" s="9">
        <v>7</v>
      </c>
      <c r="F11" s="49">
        <v>4</v>
      </c>
      <c r="G11" s="49">
        <v>4.17</v>
      </c>
      <c r="H11" s="50" t="s">
        <v>105</v>
      </c>
    </row>
    <row r="12" spans="2:11" ht="17" x14ac:dyDescent="0.2">
      <c r="B12" s="9"/>
      <c r="C12" s="9"/>
      <c r="D12" s="45"/>
      <c r="E12" s="9">
        <v>8</v>
      </c>
      <c r="F12" s="49">
        <v>15</v>
      </c>
      <c r="G12" s="49">
        <v>4.17</v>
      </c>
      <c r="H12" s="50" t="s">
        <v>116</v>
      </c>
    </row>
    <row r="13" spans="2:11" ht="17" x14ac:dyDescent="0.2">
      <c r="B13" s="9"/>
      <c r="C13" s="9"/>
      <c r="D13" s="45"/>
      <c r="E13" s="9">
        <v>9</v>
      </c>
      <c r="F13" s="49">
        <v>25</v>
      </c>
      <c r="G13" s="49">
        <v>4.13</v>
      </c>
      <c r="H13" s="50" t="s">
        <v>126</v>
      </c>
    </row>
    <row r="14" spans="2:11" ht="17" x14ac:dyDescent="0.2">
      <c r="B14" s="9" t="s">
        <v>137</v>
      </c>
      <c r="C14" s="9" t="s">
        <v>137</v>
      </c>
      <c r="D14" s="53"/>
      <c r="E14" s="9">
        <v>10</v>
      </c>
      <c r="F14" s="48">
        <v>3</v>
      </c>
      <c r="G14" s="48">
        <v>3.97</v>
      </c>
      <c r="H14" s="51" t="s">
        <v>104</v>
      </c>
    </row>
    <row r="15" spans="2:11" ht="17" x14ac:dyDescent="0.2">
      <c r="B15" s="9" t="s">
        <v>137</v>
      </c>
      <c r="C15" s="9" t="s">
        <v>137</v>
      </c>
      <c r="D15" s="53"/>
      <c r="E15" s="9">
        <v>11</v>
      </c>
      <c r="F15" s="48">
        <v>20</v>
      </c>
      <c r="G15" s="48">
        <v>3.93</v>
      </c>
      <c r="H15" s="51" t="s">
        <v>121</v>
      </c>
    </row>
    <row r="16" spans="2:11" ht="17" x14ac:dyDescent="0.2">
      <c r="B16" s="9" t="s">
        <v>137</v>
      </c>
      <c r="C16" s="9" t="s">
        <v>137</v>
      </c>
      <c r="D16" s="53"/>
      <c r="E16" s="9">
        <v>12</v>
      </c>
      <c r="F16" s="48">
        <v>16</v>
      </c>
      <c r="G16" s="48">
        <v>3.87</v>
      </c>
      <c r="H16" s="51" t="s">
        <v>117</v>
      </c>
    </row>
    <row r="17" spans="2:8" ht="17" x14ac:dyDescent="0.2">
      <c r="B17" s="9" t="s">
        <v>137</v>
      </c>
      <c r="C17" s="9" t="s">
        <v>137</v>
      </c>
      <c r="D17" s="53"/>
      <c r="E17" s="9">
        <v>13</v>
      </c>
      <c r="F17" s="48">
        <v>5</v>
      </c>
      <c r="G17" s="48">
        <v>3.83</v>
      </c>
      <c r="H17" s="51" t="s">
        <v>106</v>
      </c>
    </row>
    <row r="18" spans="2:8" ht="17" x14ac:dyDescent="0.2">
      <c r="D18" s="45"/>
      <c r="E18" s="9">
        <v>14</v>
      </c>
      <c r="F18" s="48">
        <v>2</v>
      </c>
      <c r="G18" s="48">
        <v>3.63</v>
      </c>
      <c r="H18" s="51" t="s">
        <v>103</v>
      </c>
    </row>
    <row r="19" spans="2:8" ht="17" x14ac:dyDescent="0.2">
      <c r="D19" s="45"/>
      <c r="E19" s="9">
        <v>15</v>
      </c>
      <c r="F19" s="48">
        <v>1</v>
      </c>
      <c r="G19" s="48">
        <v>3.6</v>
      </c>
      <c r="H19" s="51" t="s">
        <v>102</v>
      </c>
    </row>
    <row r="20" spans="2:8" ht="17" x14ac:dyDescent="0.2">
      <c r="D20" s="45"/>
      <c r="E20" s="9">
        <v>16</v>
      </c>
      <c r="F20" s="48">
        <v>9</v>
      </c>
      <c r="G20" s="48">
        <v>3.43</v>
      </c>
      <c r="H20" s="51" t="s">
        <v>110</v>
      </c>
    </row>
    <row r="21" spans="2:8" ht="17" x14ac:dyDescent="0.2">
      <c r="D21" s="45"/>
      <c r="E21" s="9">
        <v>17</v>
      </c>
      <c r="F21" s="48">
        <v>27</v>
      </c>
      <c r="G21" s="48">
        <v>3.37</v>
      </c>
      <c r="H21" s="51" t="s">
        <v>128</v>
      </c>
    </row>
    <row r="22" spans="2:8" ht="17" x14ac:dyDescent="0.2">
      <c r="D22" s="45"/>
      <c r="E22" s="9">
        <v>18</v>
      </c>
      <c r="F22" s="48">
        <v>29</v>
      </c>
      <c r="G22" s="48">
        <v>3.37</v>
      </c>
      <c r="H22" s="51" t="s">
        <v>130</v>
      </c>
    </row>
    <row r="23" spans="2:8" ht="17" x14ac:dyDescent="0.2">
      <c r="D23" s="45"/>
      <c r="E23" s="9">
        <v>19</v>
      </c>
      <c r="F23" s="48">
        <v>21</v>
      </c>
      <c r="G23" s="48">
        <v>3.33</v>
      </c>
      <c r="H23" s="51" t="s">
        <v>122</v>
      </c>
    </row>
    <row r="24" spans="2:8" ht="17" x14ac:dyDescent="0.2">
      <c r="D24" s="45"/>
      <c r="E24" s="9">
        <v>20</v>
      </c>
      <c r="F24" s="48">
        <v>22</v>
      </c>
      <c r="G24" s="48">
        <v>3.33</v>
      </c>
      <c r="H24" s="51" t="s">
        <v>123</v>
      </c>
    </row>
    <row r="25" spans="2:8" ht="17" x14ac:dyDescent="0.2">
      <c r="D25" s="45"/>
      <c r="E25" s="9">
        <v>21</v>
      </c>
      <c r="F25" s="48">
        <v>11</v>
      </c>
      <c r="G25" s="52">
        <v>3.3</v>
      </c>
      <c r="H25" s="51" t="s">
        <v>112</v>
      </c>
    </row>
    <row r="26" spans="2:8" ht="17" x14ac:dyDescent="0.2">
      <c r="D26" s="45"/>
      <c r="E26" s="9">
        <v>22</v>
      </c>
      <c r="F26" s="48">
        <v>19</v>
      </c>
      <c r="G26" s="48">
        <v>3.27</v>
      </c>
      <c r="H26" s="51" t="s">
        <v>120</v>
      </c>
    </row>
    <row r="27" spans="2:8" ht="17" x14ac:dyDescent="0.2">
      <c r="D27" s="45"/>
      <c r="E27" s="9">
        <v>23</v>
      </c>
      <c r="F27" s="48">
        <v>28</v>
      </c>
      <c r="G27" s="48">
        <v>3.2</v>
      </c>
      <c r="H27" s="51" t="s">
        <v>129</v>
      </c>
    </row>
    <row r="28" spans="2:8" ht="17" x14ac:dyDescent="0.2">
      <c r="D28" s="45"/>
      <c r="E28" s="9">
        <v>24</v>
      </c>
      <c r="F28" s="48">
        <v>13</v>
      </c>
      <c r="G28" s="48">
        <v>3.17</v>
      </c>
      <c r="H28" s="51" t="s">
        <v>114</v>
      </c>
    </row>
    <row r="29" spans="2:8" ht="17" x14ac:dyDescent="0.2">
      <c r="D29" s="45"/>
      <c r="E29" s="9">
        <v>25</v>
      </c>
      <c r="F29" s="48">
        <v>23</v>
      </c>
      <c r="G29" s="48">
        <v>3.17</v>
      </c>
      <c r="H29" s="51" t="s">
        <v>124</v>
      </c>
    </row>
    <row r="30" spans="2:8" ht="17" x14ac:dyDescent="0.2">
      <c r="D30" s="45"/>
      <c r="E30" s="9">
        <v>26</v>
      </c>
      <c r="F30" s="48">
        <v>7</v>
      </c>
      <c r="G30" s="48">
        <v>3.13</v>
      </c>
      <c r="H30" s="51" t="s">
        <v>108</v>
      </c>
    </row>
    <row r="31" spans="2:8" ht="17" x14ac:dyDescent="0.2">
      <c r="D31" s="45"/>
      <c r="E31" s="9">
        <v>27</v>
      </c>
      <c r="F31" s="48">
        <v>26</v>
      </c>
      <c r="G31" s="48">
        <v>2.8</v>
      </c>
      <c r="H31" s="51" t="s">
        <v>127</v>
      </c>
    </row>
    <row r="32" spans="2:8" ht="17" x14ac:dyDescent="0.2">
      <c r="D32" s="45"/>
      <c r="E32" s="9">
        <v>28</v>
      </c>
      <c r="F32" s="48">
        <v>14</v>
      </c>
      <c r="G32" s="48">
        <v>2.73</v>
      </c>
      <c r="H32" s="51" t="s">
        <v>115</v>
      </c>
    </row>
    <row r="33" spans="4:8" ht="17" x14ac:dyDescent="0.2">
      <c r="D33" s="45"/>
      <c r="E33" s="9">
        <v>29</v>
      </c>
      <c r="F33" s="48">
        <v>10</v>
      </c>
      <c r="G33" s="48">
        <v>2.67</v>
      </c>
      <c r="H33" s="51" t="s">
        <v>111</v>
      </c>
    </row>
    <row r="34" spans="4:8" ht="17" x14ac:dyDescent="0.2">
      <c r="D34" s="45"/>
      <c r="E34" s="9">
        <v>30</v>
      </c>
      <c r="F34" s="48">
        <v>8</v>
      </c>
      <c r="G34" s="48">
        <v>2.37</v>
      </c>
      <c r="H34" s="51" t="s">
        <v>109</v>
      </c>
    </row>
    <row r="39" spans="4:8" x14ac:dyDescent="0.2">
      <c r="F39" s="38"/>
    </row>
    <row r="40" spans="4:8" x14ac:dyDescent="0.2">
      <c r="F40" s="38"/>
    </row>
    <row r="41" spans="4:8" x14ac:dyDescent="0.2">
      <c r="F41" s="38"/>
    </row>
    <row r="42" spans="4:8" x14ac:dyDescent="0.2">
      <c r="F42" s="38"/>
    </row>
    <row r="44" spans="4:8" x14ac:dyDescent="0.2">
      <c r="F44" s="38"/>
    </row>
  </sheetData>
  <sortState xmlns:xlrd2="http://schemas.microsoft.com/office/spreadsheetml/2017/richdata2" ref="F4:H34">
    <sortCondition descending="1" ref="G4:G34"/>
    <sortCondition ref="F4:F3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6CE0C-5E4B-8542-BACC-20C27CC417FF}">
  <dimension ref="A3:AG224"/>
  <sheetViews>
    <sheetView zoomScale="111" zoomScaleNormal="110" workbookViewId="0">
      <selection activeCell="B222" sqref="B222:B224"/>
    </sheetView>
  </sheetViews>
  <sheetFormatPr baseColWidth="10" defaultRowHeight="16" x14ac:dyDescent="0.2"/>
  <cols>
    <col min="2" max="2" width="17.1640625" customWidth="1"/>
    <col min="3" max="33" width="13.83203125" customWidth="1"/>
  </cols>
  <sheetData>
    <row r="3" spans="2:32" s="4" customFormat="1" ht="30" hidden="1" customHeight="1" x14ac:dyDescent="0.2">
      <c r="B3" s="3"/>
      <c r="C3" s="5" t="s">
        <v>1</v>
      </c>
      <c r="D3" s="5" t="s">
        <v>32</v>
      </c>
      <c r="E3" s="5" t="s">
        <v>33</v>
      </c>
      <c r="F3" s="5" t="s">
        <v>34</v>
      </c>
      <c r="G3" s="5" t="s">
        <v>35</v>
      </c>
      <c r="H3" s="5" t="s">
        <v>36</v>
      </c>
      <c r="I3" s="5" t="s">
        <v>37</v>
      </c>
      <c r="J3" s="5" t="s">
        <v>38</v>
      </c>
      <c r="K3" s="5" t="s">
        <v>39</v>
      </c>
      <c r="L3" s="5" t="s">
        <v>40</v>
      </c>
      <c r="M3" s="5" t="s">
        <v>41</v>
      </c>
      <c r="N3" s="5" t="s">
        <v>42</v>
      </c>
      <c r="O3" s="5" t="s">
        <v>43</v>
      </c>
      <c r="P3" s="5" t="s">
        <v>44</v>
      </c>
      <c r="Q3" s="5" t="s">
        <v>45</v>
      </c>
      <c r="R3" s="5" t="s">
        <v>46</v>
      </c>
      <c r="S3" s="5" t="s">
        <v>47</v>
      </c>
      <c r="T3" s="5" t="s">
        <v>48</v>
      </c>
      <c r="U3" s="5" t="s">
        <v>49</v>
      </c>
      <c r="V3" s="5" t="s">
        <v>50</v>
      </c>
      <c r="W3" s="5" t="s">
        <v>51</v>
      </c>
      <c r="X3" s="5" t="s">
        <v>52</v>
      </c>
      <c r="Y3" s="5" t="s">
        <v>53</v>
      </c>
      <c r="Z3" s="5" t="s">
        <v>54</v>
      </c>
      <c r="AA3" s="5" t="s">
        <v>55</v>
      </c>
      <c r="AB3" s="5" t="s">
        <v>56</v>
      </c>
      <c r="AC3" s="5" t="s">
        <v>57</v>
      </c>
      <c r="AD3" s="5" t="s">
        <v>58</v>
      </c>
      <c r="AE3" s="5" t="s">
        <v>59</v>
      </c>
      <c r="AF3" s="5" t="s">
        <v>60</v>
      </c>
    </row>
    <row r="4" spans="2:32" s="4" customFormat="1" ht="30" hidden="1" customHeight="1" x14ac:dyDescent="0.2">
      <c r="B4" s="5" t="s">
        <v>2</v>
      </c>
      <c r="C4" s="1">
        <v>3</v>
      </c>
      <c r="D4" s="1">
        <v>3</v>
      </c>
      <c r="E4" s="1">
        <v>3</v>
      </c>
      <c r="F4" s="1">
        <v>3</v>
      </c>
      <c r="G4" s="1">
        <v>4</v>
      </c>
      <c r="H4" s="1">
        <v>2</v>
      </c>
      <c r="I4" s="1">
        <v>4</v>
      </c>
      <c r="J4" s="1">
        <v>4</v>
      </c>
      <c r="K4" s="1">
        <v>4</v>
      </c>
      <c r="L4" s="1">
        <v>4</v>
      </c>
      <c r="M4" s="1">
        <v>4</v>
      </c>
      <c r="N4" s="1">
        <v>4</v>
      </c>
      <c r="O4" s="1">
        <v>4</v>
      </c>
      <c r="P4" s="1">
        <v>4</v>
      </c>
      <c r="Q4" s="1">
        <v>4</v>
      </c>
      <c r="R4" s="1">
        <v>5</v>
      </c>
      <c r="S4" s="1">
        <v>5</v>
      </c>
      <c r="T4" s="1">
        <v>4</v>
      </c>
      <c r="U4" s="1">
        <v>2</v>
      </c>
      <c r="V4" s="1">
        <v>2</v>
      </c>
      <c r="W4" s="1">
        <v>2</v>
      </c>
      <c r="X4" s="2">
        <v>2</v>
      </c>
      <c r="Y4" s="1">
        <v>2</v>
      </c>
      <c r="Z4" s="2">
        <v>5</v>
      </c>
      <c r="AA4" s="1">
        <v>4</v>
      </c>
      <c r="AB4" s="1">
        <v>4</v>
      </c>
      <c r="AC4" s="1">
        <v>4</v>
      </c>
      <c r="AD4" s="1">
        <v>4</v>
      </c>
      <c r="AE4" s="1">
        <v>4</v>
      </c>
      <c r="AF4" s="1">
        <v>4</v>
      </c>
    </row>
    <row r="5" spans="2:32" s="4" customFormat="1" ht="30" hidden="1" customHeight="1" x14ac:dyDescent="0.2">
      <c r="B5" s="5" t="s">
        <v>3</v>
      </c>
      <c r="C5" s="1">
        <v>4</v>
      </c>
      <c r="D5" s="1">
        <v>2</v>
      </c>
      <c r="E5" s="1">
        <v>5</v>
      </c>
      <c r="F5" s="1">
        <v>5</v>
      </c>
      <c r="G5" s="1">
        <v>4</v>
      </c>
      <c r="H5" s="1">
        <v>5</v>
      </c>
      <c r="I5" s="1">
        <v>2</v>
      </c>
      <c r="J5" s="1">
        <v>1</v>
      </c>
      <c r="K5" s="1">
        <v>2</v>
      </c>
      <c r="L5" s="1">
        <v>1</v>
      </c>
      <c r="M5" s="1">
        <v>1</v>
      </c>
      <c r="N5" s="1">
        <v>5</v>
      </c>
      <c r="O5" s="1">
        <v>4</v>
      </c>
      <c r="P5" s="1">
        <v>4</v>
      </c>
      <c r="Q5" s="1">
        <v>4</v>
      </c>
      <c r="R5" s="1">
        <v>4</v>
      </c>
      <c r="S5" s="1">
        <v>4</v>
      </c>
      <c r="T5" s="1">
        <v>4</v>
      </c>
      <c r="U5" s="1">
        <v>2</v>
      </c>
      <c r="V5" s="1">
        <v>3</v>
      </c>
      <c r="W5" s="1">
        <v>2</v>
      </c>
      <c r="X5" s="2">
        <v>4</v>
      </c>
      <c r="Y5" s="1">
        <v>3</v>
      </c>
      <c r="Z5" s="2">
        <v>4</v>
      </c>
      <c r="AA5" s="1">
        <v>3</v>
      </c>
      <c r="AB5" s="1">
        <v>3</v>
      </c>
      <c r="AC5" s="1">
        <v>3</v>
      </c>
      <c r="AD5" s="1">
        <v>3</v>
      </c>
      <c r="AE5" s="1">
        <v>3</v>
      </c>
      <c r="AF5" s="1">
        <v>3</v>
      </c>
    </row>
    <row r="6" spans="2:32" s="4" customFormat="1" ht="30" hidden="1" customHeight="1" x14ac:dyDescent="0.2">
      <c r="B6" s="5" t="s">
        <v>4</v>
      </c>
      <c r="C6" s="1">
        <v>5</v>
      </c>
      <c r="D6" s="1">
        <v>5</v>
      </c>
      <c r="E6" s="1">
        <v>5</v>
      </c>
      <c r="F6" s="1">
        <v>5</v>
      </c>
      <c r="G6" s="1">
        <v>2</v>
      </c>
      <c r="H6" s="1">
        <v>5</v>
      </c>
      <c r="I6" s="1">
        <v>3</v>
      </c>
      <c r="J6" s="1">
        <v>2</v>
      </c>
      <c r="K6" s="1">
        <v>5</v>
      </c>
      <c r="L6" s="1">
        <v>5</v>
      </c>
      <c r="M6" s="1">
        <v>5</v>
      </c>
      <c r="N6" s="1">
        <v>5</v>
      </c>
      <c r="O6" s="1">
        <v>3</v>
      </c>
      <c r="P6" s="1">
        <v>3</v>
      </c>
      <c r="Q6" s="1">
        <v>4</v>
      </c>
      <c r="R6" s="1">
        <v>3</v>
      </c>
      <c r="S6" s="1">
        <v>5</v>
      </c>
      <c r="T6" s="1">
        <v>5</v>
      </c>
      <c r="U6" s="1">
        <v>4</v>
      </c>
      <c r="V6" s="1">
        <v>4</v>
      </c>
      <c r="W6" s="1">
        <v>4</v>
      </c>
      <c r="X6" s="2">
        <v>5</v>
      </c>
      <c r="Y6" s="1">
        <v>4</v>
      </c>
      <c r="Z6" s="2">
        <v>4</v>
      </c>
      <c r="AA6" s="1">
        <v>3</v>
      </c>
      <c r="AB6" s="1">
        <v>5</v>
      </c>
      <c r="AC6" s="1">
        <v>3</v>
      </c>
      <c r="AD6" s="1">
        <v>4</v>
      </c>
      <c r="AE6" s="1">
        <v>4</v>
      </c>
      <c r="AF6" s="1">
        <v>5</v>
      </c>
    </row>
    <row r="7" spans="2:32" s="4" customFormat="1" ht="30" hidden="1" customHeight="1" x14ac:dyDescent="0.2">
      <c r="B7" s="5" t="s">
        <v>5</v>
      </c>
      <c r="C7" s="1">
        <v>4</v>
      </c>
      <c r="D7" s="1">
        <v>4</v>
      </c>
      <c r="E7" s="1">
        <v>3</v>
      </c>
      <c r="F7" s="1">
        <v>5</v>
      </c>
      <c r="G7" s="1">
        <v>4</v>
      </c>
      <c r="H7" s="1">
        <v>4</v>
      </c>
      <c r="I7" s="1">
        <v>2</v>
      </c>
      <c r="J7" s="1">
        <v>1</v>
      </c>
      <c r="K7" s="1">
        <v>3</v>
      </c>
      <c r="L7" s="1">
        <v>1</v>
      </c>
      <c r="M7" s="1">
        <v>2</v>
      </c>
      <c r="N7" s="1">
        <v>5</v>
      </c>
      <c r="O7" s="1">
        <v>4</v>
      </c>
      <c r="P7" s="1">
        <v>2</v>
      </c>
      <c r="Q7" s="1">
        <v>5</v>
      </c>
      <c r="R7" s="1">
        <v>4</v>
      </c>
      <c r="S7" s="1">
        <v>5</v>
      </c>
      <c r="T7" s="1">
        <v>5</v>
      </c>
      <c r="U7" s="1">
        <v>5</v>
      </c>
      <c r="V7" s="1">
        <v>5</v>
      </c>
      <c r="W7" s="1">
        <v>3</v>
      </c>
      <c r="X7" s="2">
        <v>4</v>
      </c>
      <c r="Y7" s="1">
        <v>4</v>
      </c>
      <c r="Z7" s="2">
        <v>5</v>
      </c>
      <c r="AA7" s="1">
        <v>5</v>
      </c>
      <c r="AB7" s="1">
        <v>4</v>
      </c>
      <c r="AC7" s="1">
        <v>5</v>
      </c>
      <c r="AD7" s="1">
        <v>4</v>
      </c>
      <c r="AE7" s="1">
        <v>4</v>
      </c>
      <c r="AF7" s="1">
        <v>5</v>
      </c>
    </row>
    <row r="8" spans="2:32" s="4" customFormat="1" ht="30" hidden="1" customHeight="1" x14ac:dyDescent="0.2">
      <c r="B8" s="5" t="s">
        <v>6</v>
      </c>
      <c r="C8" s="1">
        <v>1</v>
      </c>
      <c r="D8" s="1">
        <v>2</v>
      </c>
      <c r="E8" s="1">
        <v>1</v>
      </c>
      <c r="F8" s="1">
        <v>2</v>
      </c>
      <c r="G8" s="1">
        <v>2</v>
      </c>
      <c r="H8" s="1">
        <v>5</v>
      </c>
      <c r="I8" s="1">
        <v>4</v>
      </c>
      <c r="J8" s="1">
        <v>4</v>
      </c>
      <c r="K8" s="1">
        <v>5</v>
      </c>
      <c r="L8" s="1">
        <v>4</v>
      </c>
      <c r="M8" s="1">
        <v>4</v>
      </c>
      <c r="N8" s="1">
        <v>4</v>
      </c>
      <c r="O8" s="1">
        <v>2</v>
      </c>
      <c r="P8" s="1">
        <v>2</v>
      </c>
      <c r="Q8" s="1">
        <v>5</v>
      </c>
      <c r="R8" s="1">
        <v>5</v>
      </c>
      <c r="S8" s="1">
        <v>5</v>
      </c>
      <c r="T8" s="1">
        <v>5</v>
      </c>
      <c r="U8" s="1">
        <v>3</v>
      </c>
      <c r="V8" s="1">
        <v>5</v>
      </c>
      <c r="W8" s="1">
        <v>1</v>
      </c>
      <c r="X8" s="2">
        <v>4</v>
      </c>
      <c r="Y8" s="1">
        <v>1</v>
      </c>
      <c r="Z8" s="2">
        <v>4</v>
      </c>
      <c r="AA8" s="1">
        <v>5</v>
      </c>
      <c r="AB8" s="1">
        <v>2</v>
      </c>
      <c r="AC8" s="1">
        <v>2</v>
      </c>
      <c r="AD8" s="1">
        <v>2</v>
      </c>
      <c r="AE8" s="1">
        <v>4</v>
      </c>
      <c r="AF8" s="1">
        <v>5</v>
      </c>
    </row>
    <row r="9" spans="2:32" s="4" customFormat="1" ht="30" hidden="1" customHeight="1" x14ac:dyDescent="0.2">
      <c r="B9" s="5" t="s">
        <v>7</v>
      </c>
      <c r="C9" s="1">
        <v>4</v>
      </c>
      <c r="D9" s="1">
        <v>5</v>
      </c>
      <c r="E9" s="1">
        <v>2</v>
      </c>
      <c r="F9" s="1">
        <v>5</v>
      </c>
      <c r="G9" s="1">
        <v>4</v>
      </c>
      <c r="H9" s="1">
        <v>5</v>
      </c>
      <c r="I9" s="1">
        <v>5</v>
      </c>
      <c r="J9" s="1">
        <v>1</v>
      </c>
      <c r="K9" s="1">
        <v>2</v>
      </c>
      <c r="L9" s="1">
        <v>2</v>
      </c>
      <c r="M9" s="1">
        <v>1</v>
      </c>
      <c r="N9" s="1">
        <v>5</v>
      </c>
      <c r="O9" s="1">
        <v>1</v>
      </c>
      <c r="P9" s="1">
        <v>3</v>
      </c>
      <c r="Q9" s="1">
        <v>4</v>
      </c>
      <c r="R9" s="1">
        <v>5</v>
      </c>
      <c r="S9" s="1">
        <v>5</v>
      </c>
      <c r="T9" s="1">
        <v>3</v>
      </c>
      <c r="U9" s="1">
        <v>2</v>
      </c>
      <c r="V9" s="1">
        <v>2</v>
      </c>
      <c r="W9" s="1">
        <v>2</v>
      </c>
      <c r="X9" s="2">
        <v>5</v>
      </c>
      <c r="Y9" s="1">
        <v>1</v>
      </c>
      <c r="Z9" s="2">
        <v>5</v>
      </c>
      <c r="AA9" s="1">
        <v>5</v>
      </c>
      <c r="AB9" s="1">
        <v>1</v>
      </c>
      <c r="AC9" s="1">
        <v>2</v>
      </c>
      <c r="AD9" s="1">
        <v>4</v>
      </c>
      <c r="AE9" s="1">
        <v>4</v>
      </c>
      <c r="AF9" s="1">
        <v>4</v>
      </c>
    </row>
    <row r="10" spans="2:32" s="4" customFormat="1" ht="30" hidden="1" customHeight="1" x14ac:dyDescent="0.2">
      <c r="B10" s="5" t="s">
        <v>8</v>
      </c>
      <c r="C10" s="1">
        <v>4</v>
      </c>
      <c r="D10" s="1">
        <v>4</v>
      </c>
      <c r="E10" s="1">
        <v>5</v>
      </c>
      <c r="F10" s="1">
        <v>4</v>
      </c>
      <c r="G10" s="1">
        <v>4</v>
      </c>
      <c r="H10" s="1">
        <v>5</v>
      </c>
      <c r="I10" s="1">
        <v>4</v>
      </c>
      <c r="J10" s="1">
        <v>1</v>
      </c>
      <c r="K10" s="1">
        <v>4</v>
      </c>
      <c r="L10" s="1">
        <v>2</v>
      </c>
      <c r="M10" s="1">
        <v>2</v>
      </c>
      <c r="N10" s="1">
        <v>5</v>
      </c>
      <c r="O10" s="1">
        <v>3</v>
      </c>
      <c r="P10" s="1">
        <v>5</v>
      </c>
      <c r="Q10" s="1">
        <v>3</v>
      </c>
      <c r="R10" s="1">
        <v>5</v>
      </c>
      <c r="S10" s="1">
        <v>2</v>
      </c>
      <c r="T10" s="1">
        <v>5</v>
      </c>
      <c r="U10" s="1">
        <v>2</v>
      </c>
      <c r="V10" s="1">
        <v>4</v>
      </c>
      <c r="W10" s="1">
        <v>2</v>
      </c>
      <c r="X10" s="2">
        <v>5</v>
      </c>
      <c r="Y10" s="1">
        <v>2</v>
      </c>
      <c r="Z10" s="2">
        <v>5</v>
      </c>
      <c r="AA10" s="1">
        <v>3</v>
      </c>
      <c r="AB10" s="1">
        <v>2</v>
      </c>
      <c r="AC10" s="1">
        <v>4</v>
      </c>
      <c r="AD10" s="1">
        <v>4</v>
      </c>
      <c r="AE10" s="1">
        <v>2</v>
      </c>
      <c r="AF10" s="1">
        <v>5</v>
      </c>
    </row>
    <row r="11" spans="2:32" s="4" customFormat="1" ht="30" hidden="1" customHeight="1" x14ac:dyDescent="0.2">
      <c r="B11" s="5" t="s">
        <v>9</v>
      </c>
      <c r="C11" s="1">
        <v>1</v>
      </c>
      <c r="D11" s="1">
        <v>2</v>
      </c>
      <c r="E11" s="1">
        <v>1</v>
      </c>
      <c r="F11" s="1">
        <v>4</v>
      </c>
      <c r="G11" s="1">
        <v>5</v>
      </c>
      <c r="H11" s="1">
        <v>5</v>
      </c>
      <c r="I11" s="1">
        <v>4</v>
      </c>
      <c r="J11" s="1">
        <v>5</v>
      </c>
      <c r="K11" s="1">
        <v>3</v>
      </c>
      <c r="L11" s="1">
        <v>3</v>
      </c>
      <c r="M11" s="1">
        <v>3</v>
      </c>
      <c r="N11" s="1">
        <v>3</v>
      </c>
      <c r="O11" s="1">
        <v>3</v>
      </c>
      <c r="P11" s="1">
        <v>4</v>
      </c>
      <c r="Q11" s="1">
        <v>3</v>
      </c>
      <c r="R11" s="1">
        <v>4</v>
      </c>
      <c r="S11" s="1">
        <v>4</v>
      </c>
      <c r="T11" s="1">
        <v>4</v>
      </c>
      <c r="U11" s="1">
        <v>4</v>
      </c>
      <c r="V11" s="1">
        <v>4</v>
      </c>
      <c r="W11" s="1">
        <v>5</v>
      </c>
      <c r="X11" s="2">
        <v>1</v>
      </c>
      <c r="Y11" s="1">
        <v>3</v>
      </c>
      <c r="Z11" s="2">
        <v>5</v>
      </c>
      <c r="AA11" s="1">
        <v>1</v>
      </c>
      <c r="AB11" s="1">
        <v>1</v>
      </c>
      <c r="AC11" s="1">
        <v>1</v>
      </c>
      <c r="AD11" s="1">
        <v>1</v>
      </c>
      <c r="AE11" s="1">
        <v>2</v>
      </c>
      <c r="AF11" s="1">
        <v>5</v>
      </c>
    </row>
    <row r="12" spans="2:32" s="4" customFormat="1" ht="30" hidden="1" customHeight="1" x14ac:dyDescent="0.2">
      <c r="B12" s="5" t="s">
        <v>10</v>
      </c>
      <c r="C12" s="1">
        <v>5</v>
      </c>
      <c r="D12" s="1">
        <v>4</v>
      </c>
      <c r="E12" s="1">
        <v>5</v>
      </c>
      <c r="F12" s="1">
        <v>4</v>
      </c>
      <c r="G12" s="1">
        <v>4</v>
      </c>
      <c r="H12" s="1">
        <v>4</v>
      </c>
      <c r="I12" s="1">
        <v>4</v>
      </c>
      <c r="J12" s="1">
        <v>1</v>
      </c>
      <c r="K12" s="1">
        <v>4</v>
      </c>
      <c r="L12" s="1">
        <v>1</v>
      </c>
      <c r="M12" s="1">
        <v>4</v>
      </c>
      <c r="N12" s="1">
        <v>5</v>
      </c>
      <c r="O12" s="1">
        <v>3</v>
      </c>
      <c r="P12" s="1">
        <v>2</v>
      </c>
      <c r="Q12" s="1">
        <v>3</v>
      </c>
      <c r="R12" s="1">
        <v>4</v>
      </c>
      <c r="S12" s="1">
        <v>4</v>
      </c>
      <c r="T12" s="1">
        <v>3</v>
      </c>
      <c r="U12" s="1">
        <v>5</v>
      </c>
      <c r="V12" s="1">
        <v>4</v>
      </c>
      <c r="W12" s="1">
        <v>4</v>
      </c>
      <c r="X12" s="2">
        <v>4</v>
      </c>
      <c r="Y12" s="1">
        <v>4</v>
      </c>
      <c r="Z12" s="2">
        <v>5</v>
      </c>
      <c r="AA12" s="1">
        <v>5</v>
      </c>
      <c r="AB12" s="1">
        <v>5</v>
      </c>
      <c r="AC12" s="1">
        <v>3</v>
      </c>
      <c r="AD12" s="1">
        <v>5</v>
      </c>
      <c r="AE12" s="1">
        <v>5</v>
      </c>
      <c r="AF12" s="1">
        <v>5</v>
      </c>
    </row>
    <row r="13" spans="2:32" s="4" customFormat="1" ht="30" hidden="1" customHeight="1" x14ac:dyDescent="0.2">
      <c r="B13" s="5" t="s">
        <v>11</v>
      </c>
      <c r="C13" s="1">
        <v>5</v>
      </c>
      <c r="D13" s="1">
        <v>5</v>
      </c>
      <c r="E13" s="1">
        <v>5</v>
      </c>
      <c r="F13" s="1">
        <v>5</v>
      </c>
      <c r="G13" s="1">
        <v>3</v>
      </c>
      <c r="H13" s="1">
        <v>5</v>
      </c>
      <c r="I13" s="1">
        <v>4</v>
      </c>
      <c r="J13" s="1">
        <v>4</v>
      </c>
      <c r="K13" s="1">
        <v>4</v>
      </c>
      <c r="L13" s="1">
        <v>4</v>
      </c>
      <c r="M13" s="1">
        <v>2</v>
      </c>
      <c r="N13" s="1">
        <v>4</v>
      </c>
      <c r="O13" s="1">
        <v>1</v>
      </c>
      <c r="P13" s="1">
        <v>2</v>
      </c>
      <c r="Q13" s="1">
        <v>5</v>
      </c>
      <c r="R13" s="1">
        <v>1</v>
      </c>
      <c r="S13" s="1">
        <v>5</v>
      </c>
      <c r="T13" s="1">
        <v>5</v>
      </c>
      <c r="U13" s="1">
        <v>5</v>
      </c>
      <c r="V13" s="1">
        <v>5</v>
      </c>
      <c r="W13" s="1">
        <v>5</v>
      </c>
      <c r="X13" s="2">
        <v>2</v>
      </c>
      <c r="Y13" s="1">
        <v>5</v>
      </c>
      <c r="Z13" s="2">
        <v>5</v>
      </c>
      <c r="AA13" s="1">
        <v>5</v>
      </c>
      <c r="AB13" s="1">
        <v>1</v>
      </c>
      <c r="AC13" s="1">
        <v>2</v>
      </c>
      <c r="AD13" s="1">
        <v>2</v>
      </c>
      <c r="AE13" s="1">
        <v>3</v>
      </c>
      <c r="AF13" s="1">
        <v>4</v>
      </c>
    </row>
    <row r="14" spans="2:32" s="4" customFormat="1" ht="30" hidden="1" customHeight="1" x14ac:dyDescent="0.2">
      <c r="B14" s="5" t="s">
        <v>12</v>
      </c>
      <c r="C14" s="1">
        <v>4</v>
      </c>
      <c r="D14" s="1">
        <v>2</v>
      </c>
      <c r="E14" s="1">
        <v>5</v>
      </c>
      <c r="F14" s="1">
        <v>5</v>
      </c>
      <c r="G14" s="1">
        <v>4</v>
      </c>
      <c r="H14" s="1">
        <v>5</v>
      </c>
      <c r="I14" s="1">
        <v>5</v>
      </c>
      <c r="J14" s="1">
        <v>4</v>
      </c>
      <c r="K14" s="1">
        <v>4</v>
      </c>
      <c r="L14" s="1">
        <v>3</v>
      </c>
      <c r="M14" s="1">
        <v>4</v>
      </c>
      <c r="N14" s="1">
        <v>4</v>
      </c>
      <c r="O14" s="1">
        <v>4</v>
      </c>
      <c r="P14" s="1">
        <v>2</v>
      </c>
      <c r="Q14" s="1">
        <v>4</v>
      </c>
      <c r="R14" s="1">
        <v>3</v>
      </c>
      <c r="S14" s="1">
        <v>5</v>
      </c>
      <c r="T14" s="1">
        <v>5</v>
      </c>
      <c r="U14" s="1">
        <v>2</v>
      </c>
      <c r="V14" s="1">
        <v>4</v>
      </c>
      <c r="W14" s="1">
        <v>1</v>
      </c>
      <c r="X14" s="2">
        <v>4</v>
      </c>
      <c r="Y14" s="1">
        <v>1</v>
      </c>
      <c r="Z14" s="2">
        <v>3</v>
      </c>
      <c r="AA14" s="1">
        <v>3</v>
      </c>
      <c r="AB14" s="1">
        <v>1</v>
      </c>
      <c r="AC14" s="1">
        <v>3</v>
      </c>
      <c r="AD14" s="1">
        <v>3</v>
      </c>
      <c r="AE14" s="1">
        <v>2</v>
      </c>
      <c r="AF14" s="1">
        <v>5</v>
      </c>
    </row>
    <row r="15" spans="2:32" s="4" customFormat="1" ht="30" hidden="1" customHeight="1" x14ac:dyDescent="0.2">
      <c r="B15" s="5" t="s">
        <v>13</v>
      </c>
      <c r="C15" s="1">
        <v>1</v>
      </c>
      <c r="D15" s="1">
        <v>5</v>
      </c>
      <c r="E15" s="1">
        <v>1</v>
      </c>
      <c r="F15" s="1">
        <v>2</v>
      </c>
      <c r="G15" s="1">
        <v>4</v>
      </c>
      <c r="H15" s="1">
        <v>5</v>
      </c>
      <c r="I15" s="1">
        <v>2</v>
      </c>
      <c r="J15" s="1">
        <v>1</v>
      </c>
      <c r="K15" s="1">
        <v>2</v>
      </c>
      <c r="L15" s="1">
        <v>2</v>
      </c>
      <c r="M15" s="1">
        <v>3</v>
      </c>
      <c r="N15" s="1">
        <v>4</v>
      </c>
      <c r="O15" s="1">
        <v>4</v>
      </c>
      <c r="P15" s="1">
        <v>4</v>
      </c>
      <c r="Q15" s="1">
        <v>4</v>
      </c>
      <c r="R15" s="1">
        <v>5</v>
      </c>
      <c r="S15" s="1">
        <v>3</v>
      </c>
      <c r="T15" s="1">
        <v>5</v>
      </c>
      <c r="U15" s="1">
        <v>1</v>
      </c>
      <c r="V15" s="1">
        <v>4</v>
      </c>
      <c r="W15" s="1">
        <v>4</v>
      </c>
      <c r="X15" s="2">
        <v>1</v>
      </c>
      <c r="Y15" s="1">
        <v>4</v>
      </c>
      <c r="Z15" s="2">
        <v>5</v>
      </c>
      <c r="AA15" s="1">
        <v>5</v>
      </c>
      <c r="AB15" s="1">
        <v>3</v>
      </c>
      <c r="AC15" s="1">
        <v>4</v>
      </c>
      <c r="AD15" s="1">
        <v>4</v>
      </c>
      <c r="AE15" s="1">
        <v>3</v>
      </c>
      <c r="AF15" s="1">
        <v>5</v>
      </c>
    </row>
    <row r="16" spans="2:32" s="4" customFormat="1" ht="30" hidden="1" customHeight="1" x14ac:dyDescent="0.2">
      <c r="B16" s="5" t="s">
        <v>14</v>
      </c>
      <c r="C16" s="1">
        <v>4</v>
      </c>
      <c r="D16" s="1">
        <v>3</v>
      </c>
      <c r="E16" s="1">
        <v>5</v>
      </c>
      <c r="F16" s="1">
        <v>4</v>
      </c>
      <c r="G16" s="1">
        <v>2</v>
      </c>
      <c r="H16" s="1">
        <v>5</v>
      </c>
      <c r="I16" s="1">
        <v>2</v>
      </c>
      <c r="J16" s="1">
        <v>1</v>
      </c>
      <c r="K16" s="1">
        <v>4</v>
      </c>
      <c r="L16" s="1">
        <v>4</v>
      </c>
      <c r="M16" s="1">
        <v>4</v>
      </c>
      <c r="N16" s="1">
        <v>4</v>
      </c>
      <c r="O16" s="1">
        <v>3</v>
      </c>
      <c r="P16" s="1">
        <v>3</v>
      </c>
      <c r="Q16" s="1">
        <v>4</v>
      </c>
      <c r="R16" s="1">
        <v>4</v>
      </c>
      <c r="S16" s="1">
        <v>4</v>
      </c>
      <c r="T16" s="1">
        <v>4</v>
      </c>
      <c r="U16" s="1">
        <v>4</v>
      </c>
      <c r="V16" s="1">
        <v>4</v>
      </c>
      <c r="W16" s="1">
        <v>4</v>
      </c>
      <c r="X16" s="2">
        <v>2</v>
      </c>
      <c r="Y16" s="1">
        <v>5</v>
      </c>
      <c r="Z16" s="2">
        <v>5</v>
      </c>
      <c r="AA16" s="1">
        <v>5</v>
      </c>
      <c r="AB16" s="1">
        <v>4</v>
      </c>
      <c r="AC16" s="1">
        <v>4</v>
      </c>
      <c r="AD16" s="1">
        <v>4</v>
      </c>
      <c r="AE16" s="1">
        <v>4</v>
      </c>
      <c r="AF16" s="1">
        <v>4</v>
      </c>
    </row>
    <row r="17" spans="2:32" s="4" customFormat="1" ht="30" hidden="1" customHeight="1" x14ac:dyDescent="0.2">
      <c r="B17" s="5" t="s">
        <v>15</v>
      </c>
      <c r="C17" s="1">
        <v>2</v>
      </c>
      <c r="D17" s="1">
        <v>2</v>
      </c>
      <c r="E17" s="1">
        <v>2</v>
      </c>
      <c r="F17" s="1">
        <v>2</v>
      </c>
      <c r="G17" s="1">
        <v>2</v>
      </c>
      <c r="H17" s="1">
        <v>5</v>
      </c>
      <c r="I17" s="1">
        <v>4</v>
      </c>
      <c r="J17" s="1">
        <v>5</v>
      </c>
      <c r="K17" s="1">
        <v>4</v>
      </c>
      <c r="L17" s="1">
        <v>4</v>
      </c>
      <c r="M17" s="1">
        <v>4</v>
      </c>
      <c r="N17" s="1">
        <v>3</v>
      </c>
      <c r="O17" s="1">
        <v>4</v>
      </c>
      <c r="P17" s="1">
        <v>2</v>
      </c>
      <c r="Q17" s="1">
        <v>4</v>
      </c>
      <c r="R17" s="1">
        <v>5</v>
      </c>
      <c r="S17" s="1">
        <v>3</v>
      </c>
      <c r="T17" s="1">
        <v>3</v>
      </c>
      <c r="U17" s="1">
        <v>4</v>
      </c>
      <c r="V17" s="1">
        <v>4</v>
      </c>
      <c r="W17" s="1">
        <v>4</v>
      </c>
      <c r="X17" s="2">
        <v>4</v>
      </c>
      <c r="Y17" s="1">
        <v>4</v>
      </c>
      <c r="Z17" s="2">
        <v>5</v>
      </c>
      <c r="AA17" s="1">
        <v>4</v>
      </c>
      <c r="AB17" s="1">
        <v>4</v>
      </c>
      <c r="AC17" s="1">
        <v>4</v>
      </c>
      <c r="AD17" s="1">
        <v>5</v>
      </c>
      <c r="AE17" s="1">
        <v>4</v>
      </c>
      <c r="AF17" s="1">
        <v>4</v>
      </c>
    </row>
    <row r="18" spans="2:32" s="4" customFormat="1" ht="30" hidden="1" customHeight="1" x14ac:dyDescent="0.2">
      <c r="B18" s="5" t="s">
        <v>16</v>
      </c>
      <c r="C18" s="1">
        <v>1</v>
      </c>
      <c r="D18" s="1">
        <v>4</v>
      </c>
      <c r="E18" s="1">
        <v>4</v>
      </c>
      <c r="F18" s="1">
        <v>5</v>
      </c>
      <c r="G18" s="1">
        <v>5</v>
      </c>
      <c r="H18" s="1">
        <v>5</v>
      </c>
      <c r="I18" s="1">
        <v>2</v>
      </c>
      <c r="J18" s="1">
        <v>1</v>
      </c>
      <c r="K18" s="1">
        <v>2</v>
      </c>
      <c r="L18" s="1">
        <v>2</v>
      </c>
      <c r="M18" s="1">
        <v>4</v>
      </c>
      <c r="N18" s="1">
        <v>5</v>
      </c>
      <c r="O18" s="1">
        <v>2</v>
      </c>
      <c r="P18" s="1">
        <v>1</v>
      </c>
      <c r="Q18" s="1">
        <v>4</v>
      </c>
      <c r="R18" s="1">
        <v>3</v>
      </c>
      <c r="S18" s="1">
        <v>5</v>
      </c>
      <c r="T18" s="1">
        <v>5</v>
      </c>
      <c r="U18" s="1">
        <v>2</v>
      </c>
      <c r="V18" s="1">
        <v>5</v>
      </c>
      <c r="W18" s="1">
        <v>4</v>
      </c>
      <c r="X18" s="2">
        <v>1</v>
      </c>
      <c r="Y18" s="1">
        <v>3</v>
      </c>
      <c r="Z18" s="2">
        <v>5</v>
      </c>
      <c r="AA18" s="1">
        <v>5</v>
      </c>
      <c r="AB18" s="1">
        <v>2</v>
      </c>
      <c r="AC18" s="1">
        <v>4</v>
      </c>
      <c r="AD18" s="1">
        <v>4</v>
      </c>
      <c r="AE18" s="1">
        <v>4</v>
      </c>
      <c r="AF18" s="1">
        <v>5</v>
      </c>
    </row>
    <row r="19" spans="2:32" s="4" customFormat="1" ht="30" hidden="1" customHeight="1" x14ac:dyDescent="0.2">
      <c r="B19" s="5" t="s">
        <v>17</v>
      </c>
      <c r="C19" s="1">
        <v>5</v>
      </c>
      <c r="D19" s="1">
        <v>5</v>
      </c>
      <c r="E19" s="1">
        <v>5</v>
      </c>
      <c r="F19" s="1">
        <v>5</v>
      </c>
      <c r="G19" s="1">
        <v>3</v>
      </c>
      <c r="H19" s="1">
        <v>5</v>
      </c>
      <c r="I19" s="1">
        <v>4</v>
      </c>
      <c r="J19" s="1">
        <v>1</v>
      </c>
      <c r="K19" s="1">
        <v>5</v>
      </c>
      <c r="L19" s="1">
        <v>2</v>
      </c>
      <c r="M19" s="1">
        <v>4</v>
      </c>
      <c r="N19" s="1">
        <v>5</v>
      </c>
      <c r="O19" s="1">
        <v>4</v>
      </c>
      <c r="P19" s="1">
        <v>4</v>
      </c>
      <c r="Q19" s="1">
        <v>4</v>
      </c>
      <c r="R19" s="1">
        <v>4</v>
      </c>
      <c r="S19" s="1">
        <v>5</v>
      </c>
      <c r="T19" s="1">
        <v>4</v>
      </c>
      <c r="U19" s="1">
        <v>5</v>
      </c>
      <c r="V19" s="1">
        <v>5</v>
      </c>
      <c r="W19" s="1">
        <v>4</v>
      </c>
      <c r="X19" s="2">
        <v>4</v>
      </c>
      <c r="Y19" s="1">
        <v>4</v>
      </c>
      <c r="Z19" s="2">
        <v>5</v>
      </c>
      <c r="AA19" s="1">
        <v>5</v>
      </c>
      <c r="AB19" s="1">
        <v>2</v>
      </c>
      <c r="AC19" s="1">
        <v>5</v>
      </c>
      <c r="AD19" s="1">
        <v>2</v>
      </c>
      <c r="AE19" s="1">
        <v>2</v>
      </c>
      <c r="AF19" s="1">
        <v>5</v>
      </c>
    </row>
    <row r="20" spans="2:32" s="4" customFormat="1" ht="30" hidden="1" customHeight="1" x14ac:dyDescent="0.2">
      <c r="B20" s="5" t="s">
        <v>18</v>
      </c>
      <c r="C20" s="1">
        <v>5</v>
      </c>
      <c r="D20" s="1">
        <v>5</v>
      </c>
      <c r="E20" s="1">
        <v>5</v>
      </c>
      <c r="F20" s="1">
        <v>5</v>
      </c>
      <c r="G20" s="1">
        <v>5</v>
      </c>
      <c r="H20" s="1">
        <v>5</v>
      </c>
      <c r="I20" s="1">
        <v>2</v>
      </c>
      <c r="J20" s="1">
        <v>1</v>
      </c>
      <c r="K20" s="1">
        <v>2</v>
      </c>
      <c r="L20" s="1">
        <v>3</v>
      </c>
      <c r="M20" s="1">
        <v>4</v>
      </c>
      <c r="N20" s="1">
        <v>5</v>
      </c>
      <c r="O20" s="1">
        <v>2</v>
      </c>
      <c r="P20" s="1">
        <v>1</v>
      </c>
      <c r="Q20" s="1">
        <v>5</v>
      </c>
      <c r="R20" s="1">
        <v>2</v>
      </c>
      <c r="S20" s="1">
        <v>5</v>
      </c>
      <c r="T20" s="1">
        <v>5</v>
      </c>
      <c r="U20" s="1">
        <v>4</v>
      </c>
      <c r="V20" s="1">
        <v>5</v>
      </c>
      <c r="W20" s="1">
        <v>4</v>
      </c>
      <c r="X20" s="2">
        <v>2</v>
      </c>
      <c r="Y20" s="1">
        <v>5</v>
      </c>
      <c r="Z20" s="2">
        <v>5</v>
      </c>
      <c r="AA20" s="1">
        <v>4</v>
      </c>
      <c r="AB20" s="1">
        <v>1</v>
      </c>
      <c r="AC20" s="1">
        <v>3</v>
      </c>
      <c r="AD20" s="1">
        <v>1</v>
      </c>
      <c r="AE20" s="1">
        <v>3</v>
      </c>
      <c r="AF20" s="1">
        <v>3</v>
      </c>
    </row>
    <row r="21" spans="2:32" s="4" customFormat="1" ht="30" hidden="1" customHeight="1" x14ac:dyDescent="0.2">
      <c r="B21" s="5" t="s">
        <v>19</v>
      </c>
      <c r="C21" s="1">
        <v>4</v>
      </c>
      <c r="D21" s="1">
        <v>4</v>
      </c>
      <c r="E21" s="1">
        <v>3</v>
      </c>
      <c r="F21" s="1">
        <v>5</v>
      </c>
      <c r="G21" s="1">
        <v>4</v>
      </c>
      <c r="H21" s="1">
        <v>2</v>
      </c>
      <c r="I21" s="1">
        <v>2</v>
      </c>
      <c r="J21" s="1">
        <v>5</v>
      </c>
      <c r="K21" s="1">
        <v>1</v>
      </c>
      <c r="L21" s="1">
        <v>5</v>
      </c>
      <c r="M21" s="1">
        <v>5</v>
      </c>
      <c r="N21" s="1">
        <v>3</v>
      </c>
      <c r="O21" s="1">
        <v>5</v>
      </c>
      <c r="P21" s="1">
        <v>1</v>
      </c>
      <c r="Q21" s="1">
        <v>5</v>
      </c>
      <c r="R21" s="1">
        <v>5</v>
      </c>
      <c r="S21" s="1">
        <v>5</v>
      </c>
      <c r="T21" s="1">
        <v>5</v>
      </c>
      <c r="U21" s="1">
        <v>4</v>
      </c>
      <c r="V21" s="1">
        <v>4</v>
      </c>
      <c r="W21" s="1">
        <v>4</v>
      </c>
      <c r="X21" s="2">
        <v>2</v>
      </c>
      <c r="Y21" s="1">
        <v>4</v>
      </c>
      <c r="Z21" s="2">
        <v>5</v>
      </c>
      <c r="AA21" s="1">
        <v>3</v>
      </c>
      <c r="AB21" s="1">
        <v>3</v>
      </c>
      <c r="AC21" s="1">
        <v>4</v>
      </c>
      <c r="AD21" s="1">
        <v>3</v>
      </c>
      <c r="AE21" s="1">
        <v>3</v>
      </c>
      <c r="AF21" s="1">
        <v>4</v>
      </c>
    </row>
    <row r="22" spans="2:32" s="4" customFormat="1" ht="30" hidden="1" customHeight="1" x14ac:dyDescent="0.2">
      <c r="B22" s="5" t="s">
        <v>20</v>
      </c>
      <c r="C22" s="1">
        <v>4</v>
      </c>
      <c r="D22" s="1">
        <v>4</v>
      </c>
      <c r="E22" s="1">
        <v>4</v>
      </c>
      <c r="F22" s="1">
        <v>4</v>
      </c>
      <c r="G22" s="1">
        <v>4</v>
      </c>
      <c r="H22" s="1">
        <v>4</v>
      </c>
      <c r="I22" s="1">
        <v>3</v>
      </c>
      <c r="J22" s="1">
        <v>5</v>
      </c>
      <c r="K22" s="1">
        <v>4</v>
      </c>
      <c r="L22" s="1">
        <v>3</v>
      </c>
      <c r="M22" s="1">
        <v>4</v>
      </c>
      <c r="N22" s="1">
        <v>4</v>
      </c>
      <c r="O22" s="1">
        <v>1</v>
      </c>
      <c r="P22" s="1">
        <v>2</v>
      </c>
      <c r="Q22" s="1">
        <v>4</v>
      </c>
      <c r="R22" s="1">
        <v>3</v>
      </c>
      <c r="S22" s="1">
        <v>4</v>
      </c>
      <c r="T22" s="1">
        <v>5</v>
      </c>
      <c r="U22" s="1">
        <v>3</v>
      </c>
      <c r="V22" s="1">
        <v>4</v>
      </c>
      <c r="W22" s="1">
        <v>3</v>
      </c>
      <c r="X22" s="2">
        <v>4</v>
      </c>
      <c r="Y22" s="1">
        <v>3</v>
      </c>
      <c r="Z22" s="2">
        <v>5</v>
      </c>
      <c r="AA22" s="1">
        <v>2</v>
      </c>
      <c r="AB22" s="1">
        <v>3</v>
      </c>
      <c r="AC22" s="1">
        <v>5</v>
      </c>
      <c r="AD22" s="1">
        <v>4</v>
      </c>
      <c r="AE22" s="1">
        <v>5</v>
      </c>
      <c r="AF22" s="1">
        <v>4</v>
      </c>
    </row>
    <row r="23" spans="2:32" s="4" customFormat="1" ht="30" hidden="1" customHeight="1" x14ac:dyDescent="0.2">
      <c r="B23" s="5" t="s">
        <v>21</v>
      </c>
      <c r="C23" s="1">
        <v>2</v>
      </c>
      <c r="D23" s="1">
        <v>5</v>
      </c>
      <c r="E23" s="1">
        <v>4</v>
      </c>
      <c r="F23" s="1">
        <v>4</v>
      </c>
      <c r="G23" s="1">
        <v>5</v>
      </c>
      <c r="H23" s="1">
        <v>5</v>
      </c>
      <c r="I23" s="1">
        <v>4</v>
      </c>
      <c r="J23" s="1">
        <v>2</v>
      </c>
      <c r="K23" s="1">
        <v>2</v>
      </c>
      <c r="L23" s="1">
        <v>2</v>
      </c>
      <c r="M23" s="1">
        <v>4</v>
      </c>
      <c r="N23" s="1">
        <v>1</v>
      </c>
      <c r="O23" s="1">
        <v>4</v>
      </c>
      <c r="P23" s="1">
        <v>1</v>
      </c>
      <c r="Q23" s="1">
        <v>5</v>
      </c>
      <c r="R23" s="1">
        <v>4</v>
      </c>
      <c r="S23" s="1">
        <v>5</v>
      </c>
      <c r="T23" s="1">
        <v>5</v>
      </c>
      <c r="U23" s="1">
        <v>3</v>
      </c>
      <c r="V23" s="1">
        <v>4</v>
      </c>
      <c r="W23" s="1">
        <v>2</v>
      </c>
      <c r="X23" s="2">
        <v>3</v>
      </c>
      <c r="Y23" s="1">
        <v>2</v>
      </c>
      <c r="Z23" s="2">
        <v>3</v>
      </c>
      <c r="AA23" s="1">
        <v>5</v>
      </c>
      <c r="AB23" s="1">
        <v>2</v>
      </c>
      <c r="AC23" s="1">
        <v>2</v>
      </c>
      <c r="AD23" s="1">
        <v>4</v>
      </c>
      <c r="AE23" s="1">
        <v>3</v>
      </c>
      <c r="AF23" s="1">
        <v>5</v>
      </c>
    </row>
    <row r="24" spans="2:32" s="4" customFormat="1" ht="30" hidden="1" customHeight="1" x14ac:dyDescent="0.2">
      <c r="B24" s="5" t="s">
        <v>22</v>
      </c>
      <c r="C24" s="1">
        <v>4</v>
      </c>
      <c r="D24" s="1">
        <v>4</v>
      </c>
      <c r="E24" s="1">
        <v>5</v>
      </c>
      <c r="F24" s="1">
        <v>4</v>
      </c>
      <c r="G24" s="1">
        <v>3</v>
      </c>
      <c r="H24" s="1">
        <v>5</v>
      </c>
      <c r="I24" s="1">
        <v>3</v>
      </c>
      <c r="J24" s="1">
        <v>2</v>
      </c>
      <c r="K24" s="1">
        <v>3</v>
      </c>
      <c r="L24" s="1">
        <v>4</v>
      </c>
      <c r="M24" s="1">
        <v>4</v>
      </c>
      <c r="N24" s="1">
        <v>4</v>
      </c>
      <c r="O24" s="1">
        <v>3</v>
      </c>
      <c r="P24" s="1">
        <v>3</v>
      </c>
      <c r="Q24" s="1">
        <v>4</v>
      </c>
      <c r="R24" s="1">
        <v>3</v>
      </c>
      <c r="S24" s="1">
        <v>4</v>
      </c>
      <c r="T24" s="1">
        <v>5</v>
      </c>
      <c r="U24" s="1">
        <v>3</v>
      </c>
      <c r="V24" s="1">
        <v>3</v>
      </c>
      <c r="W24" s="1">
        <v>4</v>
      </c>
      <c r="X24" s="2">
        <v>4</v>
      </c>
      <c r="Y24" s="1">
        <v>4</v>
      </c>
      <c r="Z24" s="2">
        <v>3</v>
      </c>
      <c r="AA24" s="1">
        <v>5</v>
      </c>
      <c r="AB24" s="1">
        <v>2</v>
      </c>
      <c r="AC24" s="1">
        <v>4</v>
      </c>
      <c r="AD24" s="1">
        <v>5</v>
      </c>
      <c r="AE24" s="1">
        <v>2</v>
      </c>
      <c r="AF24" s="1">
        <v>5</v>
      </c>
    </row>
    <row r="25" spans="2:32" s="4" customFormat="1" ht="30" hidden="1" customHeight="1" x14ac:dyDescent="0.2">
      <c r="B25" s="5" t="s">
        <v>23</v>
      </c>
      <c r="C25" s="1">
        <v>2</v>
      </c>
      <c r="D25" s="1">
        <v>4</v>
      </c>
      <c r="E25" s="1">
        <v>5</v>
      </c>
      <c r="F25" s="1">
        <v>5</v>
      </c>
      <c r="G25" s="1">
        <v>2</v>
      </c>
      <c r="H25" s="1">
        <v>5</v>
      </c>
      <c r="I25" s="1">
        <v>4</v>
      </c>
      <c r="J25" s="1">
        <v>3</v>
      </c>
      <c r="K25" s="1">
        <v>5</v>
      </c>
      <c r="L25" s="1">
        <v>2</v>
      </c>
      <c r="M25" s="1">
        <v>4</v>
      </c>
      <c r="N25" s="1">
        <v>5</v>
      </c>
      <c r="O25" s="1">
        <v>3</v>
      </c>
      <c r="P25" s="1">
        <v>3</v>
      </c>
      <c r="Q25" s="1">
        <v>5</v>
      </c>
      <c r="R25" s="1">
        <v>3</v>
      </c>
      <c r="S25" s="1">
        <v>5</v>
      </c>
      <c r="T25" s="1">
        <v>1</v>
      </c>
      <c r="U25" s="1">
        <v>5</v>
      </c>
      <c r="V25" s="1">
        <v>5</v>
      </c>
      <c r="W25" s="1">
        <v>3</v>
      </c>
      <c r="X25" s="2">
        <v>4</v>
      </c>
      <c r="Y25" s="1">
        <v>5</v>
      </c>
      <c r="Z25" s="2">
        <v>4</v>
      </c>
      <c r="AA25" s="1">
        <v>5</v>
      </c>
      <c r="AB25" s="1">
        <v>1</v>
      </c>
      <c r="AC25" s="1">
        <v>4</v>
      </c>
      <c r="AD25" s="1">
        <v>2</v>
      </c>
      <c r="AE25" s="1">
        <v>2</v>
      </c>
      <c r="AF25" s="1">
        <v>5</v>
      </c>
    </row>
    <row r="26" spans="2:32" s="4" customFormat="1" ht="30" hidden="1" customHeight="1" x14ac:dyDescent="0.2">
      <c r="B26" s="5" t="s">
        <v>24</v>
      </c>
      <c r="C26" s="1">
        <v>5</v>
      </c>
      <c r="D26" s="1">
        <v>1</v>
      </c>
      <c r="E26" s="1">
        <v>5</v>
      </c>
      <c r="F26" s="1">
        <v>4</v>
      </c>
      <c r="G26" s="1">
        <v>5</v>
      </c>
      <c r="H26" s="1">
        <v>5</v>
      </c>
      <c r="I26" s="1">
        <v>3</v>
      </c>
      <c r="J26" s="1">
        <v>2</v>
      </c>
      <c r="K26" s="1">
        <v>3</v>
      </c>
      <c r="L26" s="1">
        <v>2</v>
      </c>
      <c r="M26" s="1">
        <v>3</v>
      </c>
      <c r="N26" s="1">
        <v>3</v>
      </c>
      <c r="O26" s="1">
        <v>2</v>
      </c>
      <c r="P26" s="1">
        <v>1</v>
      </c>
      <c r="Q26" s="1">
        <v>5</v>
      </c>
      <c r="R26" s="1">
        <v>4</v>
      </c>
      <c r="S26" s="1">
        <v>5</v>
      </c>
      <c r="T26" s="1">
        <v>5</v>
      </c>
      <c r="U26" s="1">
        <v>2</v>
      </c>
      <c r="V26" s="1">
        <v>4</v>
      </c>
      <c r="W26" s="1">
        <v>4</v>
      </c>
      <c r="X26" s="2">
        <v>4</v>
      </c>
      <c r="Y26" s="1">
        <v>2</v>
      </c>
      <c r="Z26" s="2">
        <v>5</v>
      </c>
      <c r="AA26" s="1">
        <v>4</v>
      </c>
      <c r="AB26" s="1">
        <v>4</v>
      </c>
      <c r="AC26" s="1">
        <v>4</v>
      </c>
      <c r="AD26" s="1">
        <v>4</v>
      </c>
      <c r="AE26" s="1">
        <v>4</v>
      </c>
      <c r="AF26" s="1">
        <v>4</v>
      </c>
    </row>
    <row r="27" spans="2:32" s="4" customFormat="1" ht="30" hidden="1" customHeight="1" x14ac:dyDescent="0.2">
      <c r="B27" s="5" t="s">
        <v>25</v>
      </c>
      <c r="C27" s="1">
        <v>4</v>
      </c>
      <c r="D27" s="1">
        <v>5</v>
      </c>
      <c r="E27" s="1">
        <v>4</v>
      </c>
      <c r="F27" s="1">
        <v>5</v>
      </c>
      <c r="G27" s="1">
        <v>5</v>
      </c>
      <c r="H27" s="1">
        <v>5</v>
      </c>
      <c r="I27" s="1">
        <v>4</v>
      </c>
      <c r="J27" s="1">
        <v>2</v>
      </c>
      <c r="K27" s="1">
        <v>3</v>
      </c>
      <c r="L27" s="1">
        <v>2</v>
      </c>
      <c r="M27" s="1">
        <v>3</v>
      </c>
      <c r="N27" s="1">
        <v>5</v>
      </c>
      <c r="O27" s="1">
        <v>4</v>
      </c>
      <c r="P27" s="1">
        <v>4</v>
      </c>
      <c r="Q27" s="1">
        <v>3</v>
      </c>
      <c r="R27" s="1">
        <v>4</v>
      </c>
      <c r="S27" s="1">
        <v>4</v>
      </c>
      <c r="T27" s="1">
        <v>4</v>
      </c>
      <c r="U27" s="1">
        <v>2</v>
      </c>
      <c r="V27" s="1">
        <v>2</v>
      </c>
      <c r="W27" s="1">
        <v>4</v>
      </c>
      <c r="X27" s="2">
        <v>3</v>
      </c>
      <c r="Y27" s="1">
        <v>2</v>
      </c>
      <c r="Z27" s="2">
        <v>3</v>
      </c>
      <c r="AA27" s="1">
        <v>4</v>
      </c>
      <c r="AB27" s="1">
        <v>5</v>
      </c>
      <c r="AC27" s="1">
        <v>1</v>
      </c>
      <c r="AD27" s="1">
        <v>1</v>
      </c>
      <c r="AE27" s="1">
        <v>1</v>
      </c>
      <c r="AF27" s="1">
        <v>5</v>
      </c>
    </row>
    <row r="28" spans="2:32" s="4" customFormat="1" ht="30" hidden="1" customHeight="1" x14ac:dyDescent="0.2">
      <c r="B28" s="5" t="s">
        <v>26</v>
      </c>
      <c r="C28" s="1">
        <v>5</v>
      </c>
      <c r="D28" s="1">
        <v>5</v>
      </c>
      <c r="E28" s="1">
        <v>5</v>
      </c>
      <c r="F28" s="1">
        <v>5</v>
      </c>
      <c r="G28" s="1">
        <v>5</v>
      </c>
      <c r="H28" s="1">
        <v>4</v>
      </c>
      <c r="I28" s="1">
        <v>4</v>
      </c>
      <c r="J28" s="1">
        <v>4</v>
      </c>
      <c r="K28" s="1">
        <v>4</v>
      </c>
      <c r="L28" s="1">
        <v>4</v>
      </c>
      <c r="M28" s="1">
        <v>4</v>
      </c>
      <c r="N28" s="1">
        <v>4</v>
      </c>
      <c r="O28" s="1">
        <v>4</v>
      </c>
      <c r="P28" s="1">
        <v>4</v>
      </c>
      <c r="Q28" s="1">
        <v>4</v>
      </c>
      <c r="R28" s="1">
        <v>3</v>
      </c>
      <c r="S28" s="1">
        <v>3</v>
      </c>
      <c r="T28" s="1">
        <v>4</v>
      </c>
      <c r="U28" s="1">
        <v>2</v>
      </c>
      <c r="V28" s="1">
        <v>2</v>
      </c>
      <c r="W28" s="1">
        <v>4</v>
      </c>
      <c r="X28" s="2">
        <v>4</v>
      </c>
      <c r="Y28" s="1">
        <v>2</v>
      </c>
      <c r="Z28" s="2">
        <v>5</v>
      </c>
      <c r="AA28" s="1">
        <v>5</v>
      </c>
      <c r="AB28" s="1">
        <v>3</v>
      </c>
      <c r="AC28" s="1">
        <v>2</v>
      </c>
      <c r="AD28" s="1">
        <v>2</v>
      </c>
      <c r="AE28" s="1">
        <v>4</v>
      </c>
      <c r="AF28" s="1">
        <v>5</v>
      </c>
    </row>
    <row r="29" spans="2:32" s="4" customFormat="1" ht="30" hidden="1" customHeight="1" x14ac:dyDescent="0.2">
      <c r="B29" s="5" t="s">
        <v>27</v>
      </c>
      <c r="C29" s="1">
        <v>3</v>
      </c>
      <c r="D29" s="1">
        <v>3</v>
      </c>
      <c r="E29" s="1">
        <v>4</v>
      </c>
      <c r="F29" s="1">
        <v>5</v>
      </c>
      <c r="G29" s="1">
        <v>4</v>
      </c>
      <c r="H29" s="1">
        <v>5</v>
      </c>
      <c r="I29" s="1">
        <v>2</v>
      </c>
      <c r="J29" s="1">
        <v>1</v>
      </c>
      <c r="K29" s="1">
        <v>2</v>
      </c>
      <c r="L29" s="1">
        <v>1</v>
      </c>
      <c r="M29" s="1">
        <v>4</v>
      </c>
      <c r="N29" s="1">
        <v>5</v>
      </c>
      <c r="O29" s="1">
        <v>2</v>
      </c>
      <c r="P29" s="1">
        <v>1</v>
      </c>
      <c r="Q29" s="1">
        <v>5</v>
      </c>
      <c r="R29" s="1">
        <v>4</v>
      </c>
      <c r="S29" s="1">
        <v>5</v>
      </c>
      <c r="T29" s="1">
        <v>5</v>
      </c>
      <c r="U29" s="1">
        <v>5</v>
      </c>
      <c r="V29" s="1">
        <v>5</v>
      </c>
      <c r="W29" s="1">
        <v>5</v>
      </c>
      <c r="X29" s="2">
        <v>5</v>
      </c>
      <c r="Y29" s="1">
        <v>5</v>
      </c>
      <c r="Z29" s="2">
        <v>5</v>
      </c>
      <c r="AA29" s="1">
        <v>5</v>
      </c>
      <c r="AB29" s="1">
        <v>3</v>
      </c>
      <c r="AC29" s="1">
        <v>4</v>
      </c>
      <c r="AD29" s="1">
        <v>2</v>
      </c>
      <c r="AE29" s="1">
        <v>4</v>
      </c>
      <c r="AF29" s="1">
        <v>5</v>
      </c>
    </row>
    <row r="30" spans="2:32" s="4" customFormat="1" ht="30" hidden="1" customHeight="1" x14ac:dyDescent="0.2">
      <c r="B30" s="5" t="s">
        <v>28</v>
      </c>
      <c r="C30" s="1">
        <v>4</v>
      </c>
      <c r="D30" s="1">
        <v>2</v>
      </c>
      <c r="E30" s="1">
        <v>4</v>
      </c>
      <c r="F30" s="1">
        <v>2</v>
      </c>
      <c r="G30" s="1">
        <v>5</v>
      </c>
      <c r="H30" s="1">
        <v>5</v>
      </c>
      <c r="I30" s="1">
        <v>1</v>
      </c>
      <c r="J30" s="1">
        <v>2</v>
      </c>
      <c r="K30" s="1">
        <v>4</v>
      </c>
      <c r="L30" s="1">
        <v>1</v>
      </c>
      <c r="M30" s="1">
        <v>2</v>
      </c>
      <c r="N30" s="1">
        <v>5</v>
      </c>
      <c r="O30" s="1">
        <v>5</v>
      </c>
      <c r="P30" s="1">
        <v>3</v>
      </c>
      <c r="Q30" s="1">
        <v>3</v>
      </c>
      <c r="R30" s="1">
        <v>3</v>
      </c>
      <c r="S30" s="1">
        <v>2</v>
      </c>
      <c r="T30" s="1">
        <v>2</v>
      </c>
      <c r="U30" s="1">
        <v>4</v>
      </c>
      <c r="V30" s="1">
        <v>5</v>
      </c>
      <c r="W30" s="1">
        <v>3</v>
      </c>
      <c r="X30" s="2">
        <v>4</v>
      </c>
      <c r="Y30" s="1">
        <v>3</v>
      </c>
      <c r="Z30" s="2">
        <v>5</v>
      </c>
      <c r="AA30" s="1">
        <v>4</v>
      </c>
      <c r="AB30" s="1">
        <v>1</v>
      </c>
      <c r="AC30" s="1">
        <v>4</v>
      </c>
      <c r="AD30" s="1">
        <v>4</v>
      </c>
      <c r="AE30" s="1">
        <v>4</v>
      </c>
      <c r="AF30" s="1">
        <v>5</v>
      </c>
    </row>
    <row r="31" spans="2:32" s="4" customFormat="1" ht="30" hidden="1" customHeight="1" x14ac:dyDescent="0.2">
      <c r="B31" s="5" t="s">
        <v>29</v>
      </c>
      <c r="C31" s="1">
        <v>4</v>
      </c>
      <c r="D31" s="1">
        <v>2</v>
      </c>
      <c r="E31" s="1">
        <v>5</v>
      </c>
      <c r="F31" s="1">
        <v>4</v>
      </c>
      <c r="G31" s="1">
        <v>4</v>
      </c>
      <c r="H31" s="1">
        <v>5</v>
      </c>
      <c r="I31" s="1">
        <v>2</v>
      </c>
      <c r="J31" s="1">
        <v>1</v>
      </c>
      <c r="K31" s="1">
        <v>4</v>
      </c>
      <c r="L31" s="1">
        <v>2</v>
      </c>
      <c r="M31" s="1">
        <v>1</v>
      </c>
      <c r="N31" s="1">
        <v>5</v>
      </c>
      <c r="O31" s="1">
        <v>4</v>
      </c>
      <c r="P31" s="1">
        <v>5</v>
      </c>
      <c r="Q31" s="1">
        <v>5</v>
      </c>
      <c r="R31" s="1">
        <v>5</v>
      </c>
      <c r="S31" s="1">
        <v>5</v>
      </c>
      <c r="T31" s="1">
        <v>4</v>
      </c>
      <c r="U31" s="1">
        <v>4</v>
      </c>
      <c r="V31" s="1">
        <v>4</v>
      </c>
      <c r="W31" s="1">
        <v>4</v>
      </c>
      <c r="X31" s="2">
        <v>4</v>
      </c>
      <c r="Y31" s="1">
        <v>3</v>
      </c>
      <c r="Z31" s="2">
        <v>3</v>
      </c>
      <c r="AA31" s="1">
        <v>4</v>
      </c>
      <c r="AB31" s="1">
        <v>4</v>
      </c>
      <c r="AC31" s="1">
        <v>3</v>
      </c>
      <c r="AD31" s="1">
        <v>3</v>
      </c>
      <c r="AE31" s="1">
        <v>4</v>
      </c>
      <c r="AF31" s="1">
        <v>4</v>
      </c>
    </row>
    <row r="32" spans="2:32" s="4" customFormat="1" ht="30" hidden="1" customHeight="1" x14ac:dyDescent="0.2">
      <c r="B32" s="5" t="s">
        <v>30</v>
      </c>
      <c r="C32" s="1">
        <v>5</v>
      </c>
      <c r="D32" s="1">
        <v>4</v>
      </c>
      <c r="E32" s="1">
        <v>5</v>
      </c>
      <c r="F32" s="1">
        <v>4</v>
      </c>
      <c r="G32" s="1">
        <v>4</v>
      </c>
      <c r="H32" s="1">
        <v>4</v>
      </c>
      <c r="I32" s="1">
        <v>1</v>
      </c>
      <c r="J32" s="1">
        <v>1</v>
      </c>
      <c r="K32" s="1">
        <v>5</v>
      </c>
      <c r="L32" s="1">
        <v>1</v>
      </c>
      <c r="M32" s="1">
        <v>4</v>
      </c>
      <c r="N32" s="1">
        <v>5</v>
      </c>
      <c r="O32" s="1">
        <v>4</v>
      </c>
      <c r="P32" s="1">
        <v>4</v>
      </c>
      <c r="Q32" s="1">
        <v>5</v>
      </c>
      <c r="R32" s="1">
        <v>4</v>
      </c>
      <c r="S32" s="1">
        <v>4</v>
      </c>
      <c r="T32" s="1">
        <v>3</v>
      </c>
      <c r="U32" s="1">
        <v>2</v>
      </c>
      <c r="V32" s="1">
        <v>4</v>
      </c>
      <c r="W32" s="1">
        <v>1</v>
      </c>
      <c r="X32" s="2">
        <v>3</v>
      </c>
      <c r="Y32" s="1">
        <v>1</v>
      </c>
      <c r="Z32" s="2">
        <v>5</v>
      </c>
      <c r="AA32" s="1">
        <v>4</v>
      </c>
      <c r="AB32" s="1">
        <v>4</v>
      </c>
      <c r="AC32" s="1">
        <v>3</v>
      </c>
      <c r="AD32" s="1">
        <v>2</v>
      </c>
      <c r="AE32" s="1">
        <v>4</v>
      </c>
      <c r="AF32" s="1">
        <v>5</v>
      </c>
    </row>
    <row r="33" spans="2:33" s="4" customFormat="1" ht="30" hidden="1" customHeight="1" x14ac:dyDescent="0.2">
      <c r="B33" s="5" t="s">
        <v>31</v>
      </c>
      <c r="C33" s="1">
        <v>4</v>
      </c>
      <c r="D33" s="1">
        <v>4</v>
      </c>
      <c r="E33" s="1">
        <v>4</v>
      </c>
      <c r="F33" s="1">
        <v>4</v>
      </c>
      <c r="G33" s="1">
        <v>4</v>
      </c>
      <c r="H33" s="1">
        <v>5</v>
      </c>
      <c r="I33" s="1">
        <v>4</v>
      </c>
      <c r="J33" s="1">
        <v>3</v>
      </c>
      <c r="K33" s="1">
        <v>4</v>
      </c>
      <c r="L33" s="1">
        <v>4</v>
      </c>
      <c r="M33" s="1">
        <v>2</v>
      </c>
      <c r="N33" s="1">
        <v>4</v>
      </c>
      <c r="O33" s="1">
        <v>3</v>
      </c>
      <c r="P33" s="1">
        <v>2</v>
      </c>
      <c r="Q33" s="1">
        <v>3</v>
      </c>
      <c r="R33" s="1">
        <v>5</v>
      </c>
      <c r="S33" s="1">
        <v>5</v>
      </c>
      <c r="T33" s="1">
        <v>5</v>
      </c>
      <c r="U33" s="1">
        <v>3</v>
      </c>
      <c r="V33" s="1">
        <v>3</v>
      </c>
      <c r="W33" s="1">
        <v>4</v>
      </c>
      <c r="X33" s="2">
        <v>2</v>
      </c>
      <c r="Y33" s="1">
        <v>4</v>
      </c>
      <c r="Z33" s="2">
        <v>5</v>
      </c>
      <c r="AA33" s="1">
        <v>4</v>
      </c>
      <c r="AB33" s="1">
        <v>4</v>
      </c>
      <c r="AC33" s="1">
        <v>5</v>
      </c>
      <c r="AD33" s="1">
        <v>4</v>
      </c>
      <c r="AE33" s="1">
        <v>4</v>
      </c>
      <c r="AF33" s="1">
        <v>4</v>
      </c>
    </row>
    <row r="34" spans="2:33" s="4" customFormat="1" ht="30" customHeight="1" thickBot="1" x14ac:dyDescent="0.25">
      <c r="B34" s="5" t="s">
        <v>79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8"/>
      <c r="Y34" s="7"/>
      <c r="Z34" s="8"/>
      <c r="AA34" s="7"/>
      <c r="AB34" s="7"/>
      <c r="AC34" s="7"/>
      <c r="AD34" s="7"/>
      <c r="AE34" s="7"/>
      <c r="AF34" s="7"/>
    </row>
    <row r="35" spans="2:33" s="4" customFormat="1" ht="30" customHeight="1" thickBot="1" x14ac:dyDescent="0.25">
      <c r="B35" s="20"/>
      <c r="C35" s="19" t="s">
        <v>1</v>
      </c>
      <c r="D35" s="19" t="s">
        <v>32</v>
      </c>
      <c r="E35" s="19" t="s">
        <v>33</v>
      </c>
      <c r="F35" s="19" t="s">
        <v>34</v>
      </c>
      <c r="G35" s="19" t="s">
        <v>35</v>
      </c>
      <c r="H35" s="19" t="s">
        <v>36</v>
      </c>
      <c r="I35" s="19" t="s">
        <v>37</v>
      </c>
      <c r="J35" s="19" t="s">
        <v>38</v>
      </c>
      <c r="K35" s="19" t="s">
        <v>39</v>
      </c>
      <c r="L35" s="19" t="s">
        <v>40</v>
      </c>
      <c r="M35" s="19" t="s">
        <v>41</v>
      </c>
      <c r="N35" s="19" t="s">
        <v>42</v>
      </c>
      <c r="O35" s="19" t="s">
        <v>43</v>
      </c>
      <c r="P35" s="19" t="s">
        <v>44</v>
      </c>
      <c r="Q35" s="19" t="s">
        <v>45</v>
      </c>
      <c r="R35" s="19" t="s">
        <v>46</v>
      </c>
      <c r="S35" s="19" t="s">
        <v>47</v>
      </c>
      <c r="T35" s="19" t="s">
        <v>48</v>
      </c>
      <c r="U35" s="19" t="s">
        <v>49</v>
      </c>
      <c r="V35" s="19" t="s">
        <v>50</v>
      </c>
      <c r="W35" s="19" t="s">
        <v>51</v>
      </c>
      <c r="X35" s="19" t="s">
        <v>52</v>
      </c>
      <c r="Y35" s="19" t="s">
        <v>53</v>
      </c>
      <c r="Z35" s="19" t="s">
        <v>54</v>
      </c>
      <c r="AA35" s="19" t="s">
        <v>55</v>
      </c>
      <c r="AB35" s="19" t="s">
        <v>56</v>
      </c>
      <c r="AC35" s="19" t="s">
        <v>57</v>
      </c>
      <c r="AD35" s="19" t="s">
        <v>58</v>
      </c>
      <c r="AE35" s="19" t="s">
        <v>59</v>
      </c>
      <c r="AF35" s="19" t="s">
        <v>60</v>
      </c>
      <c r="AG35" s="19" t="s">
        <v>74</v>
      </c>
    </row>
    <row r="36" spans="2:33" ht="30" customHeight="1" x14ac:dyDescent="0.2">
      <c r="B36" s="11" t="s">
        <v>61</v>
      </c>
      <c r="C36" s="14">
        <f t="shared" ref="C36:AF36" si="0">COUNTIF(C4:C33,1)</f>
        <v>4</v>
      </c>
      <c r="D36" s="14">
        <f t="shared" si="0"/>
        <v>1</v>
      </c>
      <c r="E36" s="21">
        <f t="shared" si="0"/>
        <v>3</v>
      </c>
      <c r="F36" s="14">
        <f t="shared" si="0"/>
        <v>0</v>
      </c>
      <c r="G36" s="14">
        <f t="shared" si="0"/>
        <v>0</v>
      </c>
      <c r="H36" s="21">
        <f t="shared" si="0"/>
        <v>0</v>
      </c>
      <c r="I36" s="14">
        <f t="shared" si="0"/>
        <v>2</v>
      </c>
      <c r="J36" s="21">
        <f t="shared" si="0"/>
        <v>13</v>
      </c>
      <c r="K36" s="14">
        <f t="shared" si="0"/>
        <v>1</v>
      </c>
      <c r="L36" s="21">
        <f t="shared" si="0"/>
        <v>6</v>
      </c>
      <c r="M36" s="14">
        <f t="shared" si="0"/>
        <v>3</v>
      </c>
      <c r="N36" s="21">
        <f t="shared" si="0"/>
        <v>1</v>
      </c>
      <c r="O36" s="14">
        <f t="shared" si="0"/>
        <v>3</v>
      </c>
      <c r="P36" s="21">
        <f t="shared" si="0"/>
        <v>6</v>
      </c>
      <c r="Q36" s="14">
        <f t="shared" si="0"/>
        <v>0</v>
      </c>
      <c r="R36" s="21">
        <f t="shared" si="0"/>
        <v>1</v>
      </c>
      <c r="S36" s="14">
        <f t="shared" si="0"/>
        <v>0</v>
      </c>
      <c r="T36" s="21">
        <f t="shared" si="0"/>
        <v>1</v>
      </c>
      <c r="U36" s="14">
        <f t="shared" si="0"/>
        <v>1</v>
      </c>
      <c r="V36" s="21">
        <f t="shared" si="0"/>
        <v>0</v>
      </c>
      <c r="W36" s="14">
        <f t="shared" si="0"/>
        <v>3</v>
      </c>
      <c r="X36" s="21">
        <f t="shared" si="0"/>
        <v>3</v>
      </c>
      <c r="Y36" s="14">
        <f t="shared" si="0"/>
        <v>4</v>
      </c>
      <c r="Z36" s="21">
        <f t="shared" si="0"/>
        <v>0</v>
      </c>
      <c r="AA36" s="14">
        <f t="shared" si="0"/>
        <v>1</v>
      </c>
      <c r="AB36" s="21">
        <f t="shared" si="0"/>
        <v>7</v>
      </c>
      <c r="AC36" s="14">
        <f t="shared" si="0"/>
        <v>2</v>
      </c>
      <c r="AD36" s="21">
        <f t="shared" si="0"/>
        <v>3</v>
      </c>
      <c r="AE36" s="14">
        <f t="shared" si="0"/>
        <v>1</v>
      </c>
      <c r="AF36" s="21">
        <f t="shared" si="0"/>
        <v>0</v>
      </c>
      <c r="AG36" s="14">
        <f>SUM(C36:AF36)</f>
        <v>70</v>
      </c>
    </row>
    <row r="37" spans="2:33" ht="30" customHeight="1" x14ac:dyDescent="0.2">
      <c r="B37" s="12" t="s">
        <v>62</v>
      </c>
      <c r="C37" s="15">
        <f t="shared" ref="C37:AF37" si="1">COUNTIF(C4:C33,2)</f>
        <v>3</v>
      </c>
      <c r="D37" s="15">
        <f t="shared" si="1"/>
        <v>7</v>
      </c>
      <c r="E37" s="22">
        <f t="shared" si="1"/>
        <v>2</v>
      </c>
      <c r="F37" s="15">
        <f t="shared" si="1"/>
        <v>4</v>
      </c>
      <c r="G37" s="15">
        <f t="shared" si="1"/>
        <v>5</v>
      </c>
      <c r="H37" s="22">
        <f t="shared" si="1"/>
        <v>2</v>
      </c>
      <c r="I37" s="15">
        <f t="shared" si="1"/>
        <v>9</v>
      </c>
      <c r="J37" s="22">
        <f t="shared" si="1"/>
        <v>6</v>
      </c>
      <c r="K37" s="15">
        <f t="shared" si="1"/>
        <v>7</v>
      </c>
      <c r="L37" s="22">
        <f t="shared" si="1"/>
        <v>10</v>
      </c>
      <c r="M37" s="15">
        <f t="shared" si="1"/>
        <v>5</v>
      </c>
      <c r="N37" s="22">
        <f t="shared" si="1"/>
        <v>0</v>
      </c>
      <c r="O37" s="15">
        <f t="shared" si="1"/>
        <v>5</v>
      </c>
      <c r="P37" s="22">
        <f t="shared" si="1"/>
        <v>8</v>
      </c>
      <c r="Q37" s="15">
        <f t="shared" si="1"/>
        <v>0</v>
      </c>
      <c r="R37" s="22">
        <f t="shared" si="1"/>
        <v>1</v>
      </c>
      <c r="S37" s="15">
        <f t="shared" si="1"/>
        <v>2</v>
      </c>
      <c r="T37" s="22">
        <f t="shared" si="1"/>
        <v>1</v>
      </c>
      <c r="U37" s="15">
        <f t="shared" si="1"/>
        <v>10</v>
      </c>
      <c r="V37" s="22">
        <f t="shared" si="1"/>
        <v>4</v>
      </c>
      <c r="W37" s="15">
        <f t="shared" si="1"/>
        <v>5</v>
      </c>
      <c r="X37" s="22">
        <f t="shared" si="1"/>
        <v>6</v>
      </c>
      <c r="Y37" s="15">
        <f t="shared" si="1"/>
        <v>6</v>
      </c>
      <c r="Z37" s="22">
        <f t="shared" si="1"/>
        <v>0</v>
      </c>
      <c r="AA37" s="15">
        <f t="shared" si="1"/>
        <v>1</v>
      </c>
      <c r="AB37" s="22">
        <f t="shared" si="1"/>
        <v>6</v>
      </c>
      <c r="AC37" s="15">
        <f t="shared" si="1"/>
        <v>5</v>
      </c>
      <c r="AD37" s="22">
        <f t="shared" si="1"/>
        <v>7</v>
      </c>
      <c r="AE37" s="15">
        <f t="shared" si="1"/>
        <v>6</v>
      </c>
      <c r="AF37" s="22">
        <f t="shared" si="1"/>
        <v>0</v>
      </c>
      <c r="AG37" s="15">
        <f t="shared" ref="AG37:AG40" si="2">SUM(C37:AF37)</f>
        <v>133</v>
      </c>
    </row>
    <row r="38" spans="2:33" ht="30" customHeight="1" x14ac:dyDescent="0.2">
      <c r="B38" s="12" t="s">
        <v>63</v>
      </c>
      <c r="C38" s="15">
        <f t="shared" ref="C38:AF38" si="3">COUNTIF(C4:C33,3)</f>
        <v>2</v>
      </c>
      <c r="D38" s="15">
        <f t="shared" si="3"/>
        <v>3</v>
      </c>
      <c r="E38" s="22">
        <f t="shared" si="3"/>
        <v>3</v>
      </c>
      <c r="F38" s="15">
        <f t="shared" si="3"/>
        <v>1</v>
      </c>
      <c r="G38" s="15">
        <f t="shared" si="3"/>
        <v>3</v>
      </c>
      <c r="H38" s="22">
        <f t="shared" si="3"/>
        <v>0</v>
      </c>
      <c r="I38" s="15">
        <f t="shared" si="3"/>
        <v>4</v>
      </c>
      <c r="J38" s="22">
        <f t="shared" si="3"/>
        <v>2</v>
      </c>
      <c r="K38" s="15">
        <f t="shared" si="3"/>
        <v>5</v>
      </c>
      <c r="L38" s="22">
        <f t="shared" si="3"/>
        <v>4</v>
      </c>
      <c r="M38" s="15">
        <f t="shared" si="3"/>
        <v>4</v>
      </c>
      <c r="N38" s="22">
        <f t="shared" si="3"/>
        <v>4</v>
      </c>
      <c r="O38" s="15">
        <f t="shared" si="3"/>
        <v>8</v>
      </c>
      <c r="P38" s="22">
        <f t="shared" si="3"/>
        <v>6</v>
      </c>
      <c r="Q38" s="15">
        <f t="shared" si="3"/>
        <v>6</v>
      </c>
      <c r="R38" s="22">
        <f t="shared" si="3"/>
        <v>8</v>
      </c>
      <c r="S38" s="15">
        <f t="shared" si="3"/>
        <v>3</v>
      </c>
      <c r="T38" s="22">
        <f t="shared" si="3"/>
        <v>4</v>
      </c>
      <c r="U38" s="15">
        <f t="shared" si="3"/>
        <v>5</v>
      </c>
      <c r="V38" s="22">
        <f t="shared" si="3"/>
        <v>3</v>
      </c>
      <c r="W38" s="15">
        <f t="shared" si="3"/>
        <v>4</v>
      </c>
      <c r="X38" s="22">
        <f t="shared" si="3"/>
        <v>3</v>
      </c>
      <c r="Y38" s="15">
        <f t="shared" si="3"/>
        <v>6</v>
      </c>
      <c r="Z38" s="22">
        <f t="shared" si="3"/>
        <v>5</v>
      </c>
      <c r="AA38" s="15">
        <f t="shared" si="3"/>
        <v>5</v>
      </c>
      <c r="AB38" s="22">
        <f t="shared" si="3"/>
        <v>6</v>
      </c>
      <c r="AC38" s="15">
        <f t="shared" si="3"/>
        <v>7</v>
      </c>
      <c r="AD38" s="22">
        <f t="shared" si="3"/>
        <v>4</v>
      </c>
      <c r="AE38" s="15">
        <f t="shared" si="3"/>
        <v>6</v>
      </c>
      <c r="AF38" s="22">
        <f t="shared" si="3"/>
        <v>2</v>
      </c>
      <c r="AG38" s="15">
        <f t="shared" si="2"/>
        <v>126</v>
      </c>
    </row>
    <row r="39" spans="2:33" ht="30" customHeight="1" x14ac:dyDescent="0.2">
      <c r="B39" s="12" t="s">
        <v>64</v>
      </c>
      <c r="C39" s="15">
        <f t="shared" ref="C39:AF39" si="4">COUNTIF(C4:C33,4)</f>
        <v>13</v>
      </c>
      <c r="D39" s="15">
        <f t="shared" si="4"/>
        <v>10</v>
      </c>
      <c r="E39" s="22">
        <f t="shared" si="4"/>
        <v>7</v>
      </c>
      <c r="F39" s="15">
        <f t="shared" si="4"/>
        <v>11</v>
      </c>
      <c r="G39" s="15">
        <f t="shared" si="4"/>
        <v>14</v>
      </c>
      <c r="H39" s="22">
        <f t="shared" si="4"/>
        <v>5</v>
      </c>
      <c r="I39" s="15">
        <f t="shared" si="4"/>
        <v>13</v>
      </c>
      <c r="J39" s="22">
        <f t="shared" si="4"/>
        <v>5</v>
      </c>
      <c r="K39" s="15">
        <f t="shared" si="4"/>
        <v>12</v>
      </c>
      <c r="L39" s="22">
        <f t="shared" si="4"/>
        <v>8</v>
      </c>
      <c r="M39" s="15">
        <f t="shared" si="4"/>
        <v>16</v>
      </c>
      <c r="N39" s="22">
        <f t="shared" si="4"/>
        <v>10</v>
      </c>
      <c r="O39" s="15">
        <f t="shared" si="4"/>
        <v>12</v>
      </c>
      <c r="P39" s="22">
        <f t="shared" si="4"/>
        <v>8</v>
      </c>
      <c r="Q39" s="15">
        <f t="shared" si="4"/>
        <v>13</v>
      </c>
      <c r="R39" s="22">
        <f t="shared" si="4"/>
        <v>11</v>
      </c>
      <c r="S39" s="15">
        <f t="shared" si="4"/>
        <v>8</v>
      </c>
      <c r="T39" s="22">
        <f t="shared" si="4"/>
        <v>8</v>
      </c>
      <c r="U39" s="15">
        <f t="shared" si="4"/>
        <v>8</v>
      </c>
      <c r="V39" s="22">
        <f t="shared" si="4"/>
        <v>14</v>
      </c>
      <c r="W39" s="15">
        <f t="shared" si="4"/>
        <v>15</v>
      </c>
      <c r="X39" s="22">
        <f t="shared" si="4"/>
        <v>14</v>
      </c>
      <c r="Y39" s="15">
        <f t="shared" si="4"/>
        <v>9</v>
      </c>
      <c r="Z39" s="22">
        <f t="shared" si="4"/>
        <v>4</v>
      </c>
      <c r="AA39" s="15">
        <f t="shared" si="4"/>
        <v>9</v>
      </c>
      <c r="AB39" s="22">
        <f t="shared" si="4"/>
        <v>8</v>
      </c>
      <c r="AC39" s="15">
        <f t="shared" si="4"/>
        <v>12</v>
      </c>
      <c r="AD39" s="22">
        <f t="shared" si="4"/>
        <v>13</v>
      </c>
      <c r="AE39" s="15">
        <f t="shared" si="4"/>
        <v>15</v>
      </c>
      <c r="AF39" s="22">
        <f t="shared" si="4"/>
        <v>10</v>
      </c>
      <c r="AG39" s="15">
        <f t="shared" si="2"/>
        <v>315</v>
      </c>
    </row>
    <row r="40" spans="2:33" ht="30" customHeight="1" thickBot="1" x14ac:dyDescent="0.25">
      <c r="B40" s="13" t="s">
        <v>65</v>
      </c>
      <c r="C40" s="16">
        <f t="shared" ref="C40:AF40" si="5">COUNTIF(C4:C33,5)</f>
        <v>8</v>
      </c>
      <c r="D40" s="16">
        <f t="shared" si="5"/>
        <v>9</v>
      </c>
      <c r="E40" s="23">
        <f t="shared" si="5"/>
        <v>15</v>
      </c>
      <c r="F40" s="16">
        <f t="shared" si="5"/>
        <v>14</v>
      </c>
      <c r="G40" s="16">
        <f t="shared" si="5"/>
        <v>8</v>
      </c>
      <c r="H40" s="23">
        <f t="shared" si="5"/>
        <v>23</v>
      </c>
      <c r="I40" s="16">
        <f t="shared" si="5"/>
        <v>2</v>
      </c>
      <c r="J40" s="23">
        <f t="shared" si="5"/>
        <v>4</v>
      </c>
      <c r="K40" s="16">
        <f t="shared" si="5"/>
        <v>5</v>
      </c>
      <c r="L40" s="23">
        <f t="shared" si="5"/>
        <v>2</v>
      </c>
      <c r="M40" s="16">
        <f t="shared" si="5"/>
        <v>2</v>
      </c>
      <c r="N40" s="23">
        <f t="shared" si="5"/>
        <v>15</v>
      </c>
      <c r="O40" s="16">
        <f t="shared" si="5"/>
        <v>2</v>
      </c>
      <c r="P40" s="23">
        <f t="shared" si="5"/>
        <v>2</v>
      </c>
      <c r="Q40" s="16">
        <f t="shared" si="5"/>
        <v>11</v>
      </c>
      <c r="R40" s="23">
        <f t="shared" si="5"/>
        <v>9</v>
      </c>
      <c r="S40" s="16">
        <f t="shared" si="5"/>
        <v>17</v>
      </c>
      <c r="T40" s="23">
        <f t="shared" si="5"/>
        <v>16</v>
      </c>
      <c r="U40" s="16">
        <f t="shared" si="5"/>
        <v>6</v>
      </c>
      <c r="V40" s="23">
        <f t="shared" si="5"/>
        <v>9</v>
      </c>
      <c r="W40" s="16">
        <f t="shared" si="5"/>
        <v>3</v>
      </c>
      <c r="X40" s="23">
        <f t="shared" si="5"/>
        <v>4</v>
      </c>
      <c r="Y40" s="16">
        <f t="shared" si="5"/>
        <v>5</v>
      </c>
      <c r="Z40" s="23">
        <f t="shared" si="5"/>
        <v>21</v>
      </c>
      <c r="AA40" s="16">
        <f t="shared" si="5"/>
        <v>14</v>
      </c>
      <c r="AB40" s="23">
        <f t="shared" si="5"/>
        <v>3</v>
      </c>
      <c r="AC40" s="16">
        <f t="shared" si="5"/>
        <v>4</v>
      </c>
      <c r="AD40" s="23">
        <f t="shared" si="5"/>
        <v>3</v>
      </c>
      <c r="AE40" s="16">
        <f t="shared" si="5"/>
        <v>2</v>
      </c>
      <c r="AF40" s="23">
        <f t="shared" si="5"/>
        <v>18</v>
      </c>
      <c r="AG40" s="16">
        <f t="shared" si="2"/>
        <v>256</v>
      </c>
    </row>
    <row r="41" spans="2:33" ht="30" customHeight="1" thickBot="1" x14ac:dyDescent="0.25">
      <c r="B41" s="17" t="s">
        <v>75</v>
      </c>
      <c r="C41" s="18">
        <f>SUM(C36:C40)</f>
        <v>30</v>
      </c>
      <c r="D41" s="18">
        <f t="shared" ref="D41:AF41" si="6">SUM(D36:D40)</f>
        <v>30</v>
      </c>
      <c r="E41" s="18">
        <f t="shared" si="6"/>
        <v>30</v>
      </c>
      <c r="F41" s="18">
        <f t="shared" si="6"/>
        <v>30</v>
      </c>
      <c r="G41" s="18">
        <f t="shared" si="6"/>
        <v>30</v>
      </c>
      <c r="H41" s="18">
        <f t="shared" si="6"/>
        <v>30</v>
      </c>
      <c r="I41" s="18">
        <f t="shared" si="6"/>
        <v>30</v>
      </c>
      <c r="J41" s="18">
        <f t="shared" si="6"/>
        <v>30</v>
      </c>
      <c r="K41" s="18">
        <f t="shared" si="6"/>
        <v>30</v>
      </c>
      <c r="L41" s="18">
        <f t="shared" si="6"/>
        <v>30</v>
      </c>
      <c r="M41" s="18">
        <f t="shared" si="6"/>
        <v>30</v>
      </c>
      <c r="N41" s="18">
        <f t="shared" si="6"/>
        <v>30</v>
      </c>
      <c r="O41" s="18">
        <f t="shared" si="6"/>
        <v>30</v>
      </c>
      <c r="P41" s="18">
        <f t="shared" si="6"/>
        <v>30</v>
      </c>
      <c r="Q41" s="18">
        <f t="shared" si="6"/>
        <v>30</v>
      </c>
      <c r="R41" s="18">
        <f t="shared" si="6"/>
        <v>30</v>
      </c>
      <c r="S41" s="18">
        <f t="shared" si="6"/>
        <v>30</v>
      </c>
      <c r="T41" s="18">
        <f t="shared" si="6"/>
        <v>30</v>
      </c>
      <c r="U41" s="18">
        <f t="shared" si="6"/>
        <v>30</v>
      </c>
      <c r="V41" s="18">
        <f t="shared" si="6"/>
        <v>30</v>
      </c>
      <c r="W41" s="18">
        <f t="shared" si="6"/>
        <v>30</v>
      </c>
      <c r="X41" s="18">
        <f t="shared" si="6"/>
        <v>30</v>
      </c>
      <c r="Y41" s="18">
        <f t="shared" si="6"/>
        <v>30</v>
      </c>
      <c r="Z41" s="18">
        <f t="shared" si="6"/>
        <v>30</v>
      </c>
      <c r="AA41" s="18">
        <f t="shared" si="6"/>
        <v>30</v>
      </c>
      <c r="AB41" s="18">
        <f t="shared" si="6"/>
        <v>30</v>
      </c>
      <c r="AC41" s="18">
        <f t="shared" si="6"/>
        <v>30</v>
      </c>
      <c r="AD41" s="18">
        <f t="shared" si="6"/>
        <v>30</v>
      </c>
      <c r="AE41" s="18">
        <f t="shared" si="6"/>
        <v>30</v>
      </c>
      <c r="AF41" s="18">
        <f t="shared" si="6"/>
        <v>30</v>
      </c>
      <c r="AG41" s="18">
        <f>SUM(AG36:AG40)</f>
        <v>900</v>
      </c>
    </row>
    <row r="43" spans="2:33" x14ac:dyDescent="0.2">
      <c r="B43" s="6" t="s">
        <v>66</v>
      </c>
    </row>
    <row r="44" spans="2:33" x14ac:dyDescent="0.2">
      <c r="B44" s="24"/>
    </row>
    <row r="45" spans="2:33" x14ac:dyDescent="0.2">
      <c r="B45" s="24" t="s">
        <v>67</v>
      </c>
    </row>
    <row r="46" spans="2:33" x14ac:dyDescent="0.2">
      <c r="B46" s="24" t="s">
        <v>68</v>
      </c>
    </row>
    <row r="47" spans="2:33" x14ac:dyDescent="0.2">
      <c r="B47" s="24"/>
    </row>
    <row r="48" spans="2:33" x14ac:dyDescent="0.2">
      <c r="B48" s="25" t="s">
        <v>69</v>
      </c>
    </row>
    <row r="49" spans="2:32" x14ac:dyDescent="0.2">
      <c r="B49" s="24"/>
    </row>
    <row r="50" spans="2:32" x14ac:dyDescent="0.2">
      <c r="B50" s="24" t="s">
        <v>73</v>
      </c>
      <c r="C50" t="s">
        <v>70</v>
      </c>
    </row>
    <row r="51" spans="2:32" x14ac:dyDescent="0.2">
      <c r="B51" s="24" t="s">
        <v>72</v>
      </c>
    </row>
    <row r="52" spans="2:32" x14ac:dyDescent="0.2">
      <c r="B52" s="24" t="s">
        <v>71</v>
      </c>
    </row>
    <row r="53" spans="2:32" x14ac:dyDescent="0.2">
      <c r="B53" s="24" t="s">
        <v>76</v>
      </c>
    </row>
    <row r="54" spans="2:32" x14ac:dyDescent="0.2">
      <c r="B54" s="24"/>
    </row>
    <row r="55" spans="2:32" x14ac:dyDescent="0.2">
      <c r="B55" s="24" t="s">
        <v>77</v>
      </c>
    </row>
    <row r="56" spans="2:32" x14ac:dyDescent="0.2">
      <c r="B56" s="24" t="s">
        <v>138</v>
      </c>
    </row>
    <row r="57" spans="2:32" x14ac:dyDescent="0.2">
      <c r="B57" s="24"/>
    </row>
    <row r="58" spans="2:32" x14ac:dyDescent="0.2">
      <c r="B58" s="25" t="s">
        <v>78</v>
      </c>
    </row>
    <row r="60" spans="2:32" ht="30" customHeight="1" thickBot="1" x14ac:dyDescent="0.25">
      <c r="B60" s="25" t="s">
        <v>80</v>
      </c>
    </row>
    <row r="61" spans="2:32" ht="30" customHeight="1" thickBot="1" x14ac:dyDescent="0.25">
      <c r="B61" s="20"/>
      <c r="C61" s="19" t="s">
        <v>1</v>
      </c>
      <c r="D61" s="19" t="s">
        <v>32</v>
      </c>
      <c r="E61" s="19" t="s">
        <v>33</v>
      </c>
      <c r="F61" s="19" t="s">
        <v>34</v>
      </c>
      <c r="G61" s="19" t="s">
        <v>35</v>
      </c>
      <c r="H61" s="19" t="s">
        <v>36</v>
      </c>
      <c r="I61" s="19" t="s">
        <v>37</v>
      </c>
      <c r="J61" s="19" t="s">
        <v>38</v>
      </c>
      <c r="K61" s="19" t="s">
        <v>39</v>
      </c>
      <c r="L61" s="19" t="s">
        <v>40</v>
      </c>
      <c r="M61" s="19" t="s">
        <v>41</v>
      </c>
      <c r="N61" s="19" t="s">
        <v>42</v>
      </c>
      <c r="O61" s="19" t="s">
        <v>43</v>
      </c>
      <c r="P61" s="19" t="s">
        <v>44</v>
      </c>
      <c r="Q61" s="19" t="s">
        <v>45</v>
      </c>
      <c r="R61" s="19" t="s">
        <v>46</v>
      </c>
      <c r="S61" s="19" t="s">
        <v>47</v>
      </c>
      <c r="T61" s="19" t="s">
        <v>48</v>
      </c>
      <c r="U61" s="19" t="s">
        <v>49</v>
      </c>
      <c r="V61" s="19" t="s">
        <v>50</v>
      </c>
      <c r="W61" s="19" t="s">
        <v>51</v>
      </c>
      <c r="X61" s="19" t="s">
        <v>52</v>
      </c>
      <c r="Y61" s="19" t="s">
        <v>53</v>
      </c>
      <c r="Z61" s="19" t="s">
        <v>54</v>
      </c>
      <c r="AA61" s="19" t="s">
        <v>55</v>
      </c>
      <c r="AB61" s="19" t="s">
        <v>56</v>
      </c>
      <c r="AC61" s="19" t="s">
        <v>57</v>
      </c>
      <c r="AD61" s="19" t="s">
        <v>58</v>
      </c>
      <c r="AE61" s="19" t="s">
        <v>59</v>
      </c>
      <c r="AF61" s="19" t="s">
        <v>60</v>
      </c>
    </row>
    <row r="62" spans="2:32" ht="30" customHeight="1" x14ac:dyDescent="0.2">
      <c r="B62" s="11" t="s">
        <v>61</v>
      </c>
      <c r="C62" s="28">
        <f>SUM(C41*AG36)/900</f>
        <v>2.3333333333333335</v>
      </c>
      <c r="D62" s="14">
        <v>2.33</v>
      </c>
      <c r="E62" s="14">
        <v>2.33</v>
      </c>
      <c r="F62" s="14">
        <v>2.33</v>
      </c>
      <c r="G62" s="14">
        <v>2.33</v>
      </c>
      <c r="H62" s="14">
        <v>2.33</v>
      </c>
      <c r="I62" s="14">
        <v>2.33</v>
      </c>
      <c r="J62" s="14">
        <v>2.33</v>
      </c>
      <c r="K62" s="14">
        <v>2.33</v>
      </c>
      <c r="L62" s="14">
        <v>2.33</v>
      </c>
      <c r="M62" s="14">
        <v>2.33</v>
      </c>
      <c r="N62" s="14">
        <v>2.33</v>
      </c>
      <c r="O62" s="14">
        <v>2.33</v>
      </c>
      <c r="P62" s="14">
        <v>2.33</v>
      </c>
      <c r="Q62" s="14">
        <v>2.33</v>
      </c>
      <c r="R62" s="14">
        <v>2.33</v>
      </c>
      <c r="S62" s="14">
        <v>2.33</v>
      </c>
      <c r="T62" s="14">
        <v>2.33</v>
      </c>
      <c r="U62" s="14">
        <v>2.33</v>
      </c>
      <c r="V62" s="14">
        <v>2.33</v>
      </c>
      <c r="W62" s="14">
        <v>2.33</v>
      </c>
      <c r="X62" s="14">
        <v>2.33</v>
      </c>
      <c r="Y62" s="14">
        <v>2.33</v>
      </c>
      <c r="Z62" s="14">
        <v>2.33</v>
      </c>
      <c r="AA62" s="14">
        <v>2.33</v>
      </c>
      <c r="AB62" s="14">
        <v>2.33</v>
      </c>
      <c r="AC62" s="14">
        <v>2.33</v>
      </c>
      <c r="AD62" s="14">
        <v>2.33</v>
      </c>
      <c r="AE62" s="14">
        <v>2.33</v>
      </c>
      <c r="AF62" s="14">
        <v>2.33</v>
      </c>
    </row>
    <row r="63" spans="2:32" ht="30" customHeight="1" x14ac:dyDescent="0.2">
      <c r="B63" s="12" t="s">
        <v>62</v>
      </c>
      <c r="C63" s="29">
        <f>SUM(C41*AG37)/900</f>
        <v>4.4333333333333336</v>
      </c>
      <c r="D63" s="15">
        <v>4.43</v>
      </c>
      <c r="E63" s="15">
        <v>4.43</v>
      </c>
      <c r="F63" s="15">
        <v>4.43</v>
      </c>
      <c r="G63" s="15">
        <v>4.43</v>
      </c>
      <c r="H63" s="15">
        <v>4.43</v>
      </c>
      <c r="I63" s="15">
        <v>4.43</v>
      </c>
      <c r="J63" s="15">
        <v>4.43</v>
      </c>
      <c r="K63" s="15">
        <v>4.43</v>
      </c>
      <c r="L63" s="15">
        <v>4.43</v>
      </c>
      <c r="M63" s="15">
        <v>4.43</v>
      </c>
      <c r="N63" s="15">
        <v>4.43</v>
      </c>
      <c r="O63" s="15">
        <v>4.43</v>
      </c>
      <c r="P63" s="15">
        <v>4.43</v>
      </c>
      <c r="Q63" s="15">
        <v>4.43</v>
      </c>
      <c r="R63" s="15">
        <v>4.43</v>
      </c>
      <c r="S63" s="15">
        <v>4.43</v>
      </c>
      <c r="T63" s="15">
        <v>4.43</v>
      </c>
      <c r="U63" s="15">
        <v>4.43</v>
      </c>
      <c r="V63" s="15">
        <v>4.43</v>
      </c>
      <c r="W63" s="15">
        <v>4.43</v>
      </c>
      <c r="X63" s="15">
        <v>4.43</v>
      </c>
      <c r="Y63" s="15">
        <v>4.43</v>
      </c>
      <c r="Z63" s="15">
        <v>4.43</v>
      </c>
      <c r="AA63" s="15">
        <v>4.43</v>
      </c>
      <c r="AB63" s="15">
        <v>4.43</v>
      </c>
      <c r="AC63" s="15">
        <v>4.43</v>
      </c>
      <c r="AD63" s="15">
        <v>4.43</v>
      </c>
      <c r="AE63" s="15">
        <v>4.43</v>
      </c>
      <c r="AF63" s="15">
        <v>4.43</v>
      </c>
    </row>
    <row r="64" spans="2:32" ht="30" customHeight="1" x14ac:dyDescent="0.2">
      <c r="B64" s="12" t="s">
        <v>63</v>
      </c>
      <c r="C64" s="31">
        <f>SUM(C41*AG38)/900</f>
        <v>4.2</v>
      </c>
      <c r="D64" s="15">
        <v>4.2</v>
      </c>
      <c r="E64" s="15">
        <v>4.2</v>
      </c>
      <c r="F64" s="15">
        <v>4.2</v>
      </c>
      <c r="G64" s="15">
        <v>4.2</v>
      </c>
      <c r="H64" s="15">
        <v>4.2</v>
      </c>
      <c r="I64" s="15">
        <v>4.2</v>
      </c>
      <c r="J64" s="15">
        <v>4.2</v>
      </c>
      <c r="K64" s="15">
        <v>4.2</v>
      </c>
      <c r="L64" s="15">
        <v>4.2</v>
      </c>
      <c r="M64" s="15">
        <v>4.2</v>
      </c>
      <c r="N64" s="15">
        <v>4.2</v>
      </c>
      <c r="O64" s="15">
        <v>4.2</v>
      </c>
      <c r="P64" s="15">
        <v>4.2</v>
      </c>
      <c r="Q64" s="15">
        <v>4.2</v>
      </c>
      <c r="R64" s="15">
        <v>4.2</v>
      </c>
      <c r="S64" s="15">
        <v>4.2</v>
      </c>
      <c r="T64" s="15">
        <v>4.2</v>
      </c>
      <c r="U64" s="15">
        <v>4.2</v>
      </c>
      <c r="V64" s="15">
        <v>4.2</v>
      </c>
      <c r="W64" s="15">
        <v>4.2</v>
      </c>
      <c r="X64" s="15">
        <v>4.2</v>
      </c>
      <c r="Y64" s="15">
        <v>4.2</v>
      </c>
      <c r="Z64" s="15">
        <v>4.2</v>
      </c>
      <c r="AA64" s="15">
        <v>4.2</v>
      </c>
      <c r="AB64" s="15">
        <v>4.2</v>
      </c>
      <c r="AC64" s="15">
        <v>4.2</v>
      </c>
      <c r="AD64" s="15">
        <v>4.2</v>
      </c>
      <c r="AE64" s="15">
        <v>4.2</v>
      </c>
      <c r="AF64" s="15">
        <v>4.2</v>
      </c>
    </row>
    <row r="65" spans="1:32" ht="30" customHeight="1" x14ac:dyDescent="0.2">
      <c r="B65" s="12" t="s">
        <v>64</v>
      </c>
      <c r="C65" s="31">
        <f>SUM(C41*AG39)/900</f>
        <v>10.5</v>
      </c>
      <c r="D65" s="15">
        <v>10.5</v>
      </c>
      <c r="E65" s="15">
        <v>10.5</v>
      </c>
      <c r="F65" s="15">
        <v>10.5</v>
      </c>
      <c r="G65" s="15">
        <v>10.5</v>
      </c>
      <c r="H65" s="15">
        <v>10.5</v>
      </c>
      <c r="I65" s="15">
        <v>10.5</v>
      </c>
      <c r="J65" s="15">
        <v>10.5</v>
      </c>
      <c r="K65" s="15">
        <v>10.5</v>
      </c>
      <c r="L65" s="15">
        <v>10.5</v>
      </c>
      <c r="M65" s="15">
        <v>10.5</v>
      </c>
      <c r="N65" s="15">
        <v>10.5</v>
      </c>
      <c r="O65" s="15">
        <v>10.5</v>
      </c>
      <c r="P65" s="15">
        <v>10.5</v>
      </c>
      <c r="Q65" s="15">
        <v>10.5</v>
      </c>
      <c r="R65" s="15">
        <v>10.5</v>
      </c>
      <c r="S65" s="15">
        <v>10.5</v>
      </c>
      <c r="T65" s="15">
        <v>10.5</v>
      </c>
      <c r="U65" s="15">
        <v>10.5</v>
      </c>
      <c r="V65" s="15">
        <v>10.5</v>
      </c>
      <c r="W65" s="15">
        <v>10.5</v>
      </c>
      <c r="X65" s="15">
        <v>10.5</v>
      </c>
      <c r="Y65" s="15">
        <v>10.5</v>
      </c>
      <c r="Z65" s="15">
        <v>10.5</v>
      </c>
      <c r="AA65" s="15">
        <v>10.5</v>
      </c>
      <c r="AB65" s="15">
        <v>10.5</v>
      </c>
      <c r="AC65" s="15">
        <v>10.5</v>
      </c>
      <c r="AD65" s="15">
        <v>10.5</v>
      </c>
      <c r="AE65" s="15">
        <v>10.5</v>
      </c>
      <c r="AF65" s="15">
        <v>10.5</v>
      </c>
    </row>
    <row r="66" spans="1:32" ht="30" customHeight="1" thickBot="1" x14ac:dyDescent="0.25">
      <c r="B66" s="13" t="s">
        <v>65</v>
      </c>
      <c r="C66" s="30">
        <f>SUM(C41*AG40)/900</f>
        <v>8.5333333333333332</v>
      </c>
      <c r="D66" s="16">
        <v>8.5299999999999994</v>
      </c>
      <c r="E66" s="16">
        <v>8.5299999999999994</v>
      </c>
      <c r="F66" s="16">
        <v>8.5299999999999994</v>
      </c>
      <c r="G66" s="16">
        <v>8.5299999999999994</v>
      </c>
      <c r="H66" s="16">
        <v>8.5299999999999994</v>
      </c>
      <c r="I66" s="16">
        <v>8.5299999999999994</v>
      </c>
      <c r="J66" s="16">
        <v>8.5299999999999994</v>
      </c>
      <c r="K66" s="16">
        <v>8.5299999999999994</v>
      </c>
      <c r="L66" s="16">
        <v>8.5299999999999994</v>
      </c>
      <c r="M66" s="16">
        <v>8.5299999999999994</v>
      </c>
      <c r="N66" s="16">
        <v>8.5299999999999994</v>
      </c>
      <c r="O66" s="16">
        <v>8.5299999999999994</v>
      </c>
      <c r="P66" s="16">
        <v>8.5299999999999994</v>
      </c>
      <c r="Q66" s="16">
        <v>8.5299999999999994</v>
      </c>
      <c r="R66" s="16">
        <v>8.5299999999999994</v>
      </c>
      <c r="S66" s="16">
        <v>8.5299999999999994</v>
      </c>
      <c r="T66" s="16">
        <v>8.5299999999999994</v>
      </c>
      <c r="U66" s="16">
        <v>8.5299999999999994</v>
      </c>
      <c r="V66" s="16">
        <v>8.5299999999999994</v>
      </c>
      <c r="W66" s="16">
        <v>8.5299999999999994</v>
      </c>
      <c r="X66" s="16">
        <v>8.5299999999999994</v>
      </c>
      <c r="Y66" s="16">
        <v>8.5299999999999994</v>
      </c>
      <c r="Z66" s="16">
        <v>8.5299999999999994</v>
      </c>
      <c r="AA66" s="16">
        <v>8.5299999999999994</v>
      </c>
      <c r="AB66" s="16">
        <v>8.5299999999999994</v>
      </c>
      <c r="AC66" s="16">
        <v>8.5299999999999994</v>
      </c>
      <c r="AD66" s="16">
        <v>8.5299999999999994</v>
      </c>
      <c r="AE66" s="16">
        <v>8.5299999999999994</v>
      </c>
      <c r="AF66" s="16">
        <v>8.5299999999999994</v>
      </c>
    </row>
    <row r="67" spans="1:32" ht="30" customHeight="1" x14ac:dyDescent="0.2"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 spans="1:32" ht="30" customHeight="1" x14ac:dyDescent="0.2">
      <c r="B68" s="26" t="s">
        <v>82</v>
      </c>
      <c r="C68" s="27" t="s">
        <v>81</v>
      </c>
      <c r="D68" s="27" t="s">
        <v>83</v>
      </c>
      <c r="E68" s="27" t="s">
        <v>84</v>
      </c>
      <c r="F68" s="27" t="s">
        <v>85</v>
      </c>
    </row>
    <row r="69" spans="1:32" x14ac:dyDescent="0.2">
      <c r="A69">
        <v>1</v>
      </c>
      <c r="B69" s="36">
        <v>4</v>
      </c>
      <c r="C69" s="10">
        <v>2.33</v>
      </c>
      <c r="D69" s="10">
        <f>SUM(B69-C69)</f>
        <v>1.67</v>
      </c>
      <c r="E69" s="32">
        <f>SUM(D69*D69)</f>
        <v>2.7888999999999999</v>
      </c>
      <c r="F69" s="33">
        <f>SUM(E69/C69)</f>
        <v>1.1969527896995706</v>
      </c>
    </row>
    <row r="70" spans="1:32" x14ac:dyDescent="0.2">
      <c r="A70">
        <v>2</v>
      </c>
      <c r="B70" s="36">
        <v>1</v>
      </c>
      <c r="C70" s="10">
        <v>2.33</v>
      </c>
      <c r="D70" s="10">
        <f>SUM(B70-C70)</f>
        <v>-1.33</v>
      </c>
      <c r="E70" s="32">
        <f t="shared" ref="E70:E133" si="7">SUM(D70*D70)</f>
        <v>1.7689000000000001</v>
      </c>
      <c r="F70" s="33">
        <f t="shared" ref="F70:F133" si="8">SUM(E70/C70)</f>
        <v>0.75918454935622326</v>
      </c>
    </row>
    <row r="71" spans="1:32" x14ac:dyDescent="0.2">
      <c r="A71">
        <v>3</v>
      </c>
      <c r="B71" s="36">
        <v>3</v>
      </c>
      <c r="C71" s="10">
        <v>2.33</v>
      </c>
      <c r="D71" s="10">
        <f t="shared" ref="D71:D134" si="9">SUM(B71-C71)</f>
        <v>0.66999999999999993</v>
      </c>
      <c r="E71" s="32">
        <f t="shared" si="7"/>
        <v>0.44889999999999991</v>
      </c>
      <c r="F71" s="33">
        <f t="shared" si="8"/>
        <v>0.19266094420600854</v>
      </c>
    </row>
    <row r="72" spans="1:32" x14ac:dyDescent="0.2">
      <c r="A72">
        <v>4</v>
      </c>
      <c r="B72" s="36">
        <v>0</v>
      </c>
      <c r="C72" s="10">
        <v>2.33</v>
      </c>
      <c r="D72" s="10">
        <f t="shared" si="9"/>
        <v>-2.33</v>
      </c>
      <c r="E72" s="32">
        <f t="shared" si="7"/>
        <v>5.4289000000000005</v>
      </c>
      <c r="F72" s="33">
        <f t="shared" si="8"/>
        <v>2.33</v>
      </c>
    </row>
    <row r="73" spans="1:32" x14ac:dyDescent="0.2">
      <c r="A73">
        <v>5</v>
      </c>
      <c r="B73" s="36">
        <v>0</v>
      </c>
      <c r="C73" s="10">
        <v>2.33</v>
      </c>
      <c r="D73" s="10">
        <f t="shared" si="9"/>
        <v>-2.33</v>
      </c>
      <c r="E73" s="32">
        <f t="shared" si="7"/>
        <v>5.4289000000000005</v>
      </c>
      <c r="F73" s="33">
        <f t="shared" si="8"/>
        <v>2.33</v>
      </c>
    </row>
    <row r="74" spans="1:32" x14ac:dyDescent="0.2">
      <c r="A74">
        <v>6</v>
      </c>
      <c r="B74" s="36">
        <v>0</v>
      </c>
      <c r="C74" s="10">
        <v>2.33</v>
      </c>
      <c r="D74" s="10">
        <f t="shared" si="9"/>
        <v>-2.33</v>
      </c>
      <c r="E74" s="32">
        <f t="shared" si="7"/>
        <v>5.4289000000000005</v>
      </c>
      <c r="F74" s="33">
        <f t="shared" si="8"/>
        <v>2.33</v>
      </c>
    </row>
    <row r="75" spans="1:32" x14ac:dyDescent="0.2">
      <c r="A75">
        <v>7</v>
      </c>
      <c r="B75" s="36">
        <v>2</v>
      </c>
      <c r="C75" s="10">
        <v>2.33</v>
      </c>
      <c r="D75" s="10">
        <f t="shared" si="9"/>
        <v>-0.33000000000000007</v>
      </c>
      <c r="E75" s="32">
        <f t="shared" si="7"/>
        <v>0.10890000000000005</v>
      </c>
      <c r="F75" s="33">
        <f t="shared" si="8"/>
        <v>4.6738197424892727E-2</v>
      </c>
    </row>
    <row r="76" spans="1:32" x14ac:dyDescent="0.2">
      <c r="A76">
        <v>8</v>
      </c>
      <c r="B76" s="36">
        <v>13</v>
      </c>
      <c r="C76" s="10">
        <v>2.33</v>
      </c>
      <c r="D76" s="10">
        <f t="shared" si="9"/>
        <v>10.67</v>
      </c>
      <c r="E76" s="32">
        <f t="shared" si="7"/>
        <v>113.8489</v>
      </c>
      <c r="F76" s="33">
        <f t="shared" si="8"/>
        <v>48.862188841201714</v>
      </c>
    </row>
    <row r="77" spans="1:32" x14ac:dyDescent="0.2">
      <c r="A77">
        <v>9</v>
      </c>
      <c r="B77" s="36">
        <v>1</v>
      </c>
      <c r="C77" s="10">
        <v>2.33</v>
      </c>
      <c r="D77" s="10">
        <f t="shared" si="9"/>
        <v>-1.33</v>
      </c>
      <c r="E77" s="32">
        <f t="shared" si="7"/>
        <v>1.7689000000000001</v>
      </c>
      <c r="F77" s="33">
        <f t="shared" si="8"/>
        <v>0.75918454935622326</v>
      </c>
    </row>
    <row r="78" spans="1:32" x14ac:dyDescent="0.2">
      <c r="A78">
        <v>10</v>
      </c>
      <c r="B78" s="36">
        <v>6</v>
      </c>
      <c r="C78" s="10">
        <v>2.33</v>
      </c>
      <c r="D78" s="10">
        <f t="shared" si="9"/>
        <v>3.67</v>
      </c>
      <c r="E78" s="32">
        <f t="shared" si="7"/>
        <v>13.4689</v>
      </c>
      <c r="F78" s="33">
        <f t="shared" si="8"/>
        <v>5.780643776824034</v>
      </c>
    </row>
    <row r="79" spans="1:32" x14ac:dyDescent="0.2">
      <c r="A79">
        <v>11</v>
      </c>
      <c r="B79" s="36">
        <v>3</v>
      </c>
      <c r="C79" s="10">
        <v>2.33</v>
      </c>
      <c r="D79" s="10">
        <f t="shared" si="9"/>
        <v>0.66999999999999993</v>
      </c>
      <c r="E79" s="32">
        <f t="shared" si="7"/>
        <v>0.44889999999999991</v>
      </c>
      <c r="F79" s="33">
        <f t="shared" si="8"/>
        <v>0.19266094420600854</v>
      </c>
    </row>
    <row r="80" spans="1:32" x14ac:dyDescent="0.2">
      <c r="A80">
        <v>12</v>
      </c>
      <c r="B80" s="36">
        <v>1</v>
      </c>
      <c r="C80" s="10">
        <v>2.33</v>
      </c>
      <c r="D80" s="10">
        <f t="shared" si="9"/>
        <v>-1.33</v>
      </c>
      <c r="E80" s="32">
        <f t="shared" si="7"/>
        <v>1.7689000000000001</v>
      </c>
      <c r="F80" s="33">
        <f t="shared" si="8"/>
        <v>0.75918454935622326</v>
      </c>
    </row>
    <row r="81" spans="1:6" x14ac:dyDescent="0.2">
      <c r="A81">
        <v>13</v>
      </c>
      <c r="B81" s="36">
        <v>3</v>
      </c>
      <c r="C81" s="10">
        <v>2.33</v>
      </c>
      <c r="D81" s="10">
        <f t="shared" si="9"/>
        <v>0.66999999999999993</v>
      </c>
      <c r="E81" s="32">
        <f t="shared" si="7"/>
        <v>0.44889999999999991</v>
      </c>
      <c r="F81" s="33">
        <f t="shared" si="8"/>
        <v>0.19266094420600854</v>
      </c>
    </row>
    <row r="82" spans="1:6" x14ac:dyDescent="0.2">
      <c r="A82">
        <v>14</v>
      </c>
      <c r="B82" s="36">
        <v>6</v>
      </c>
      <c r="C82" s="10">
        <v>2.33</v>
      </c>
      <c r="D82" s="10">
        <f t="shared" si="9"/>
        <v>3.67</v>
      </c>
      <c r="E82" s="32">
        <f t="shared" si="7"/>
        <v>13.4689</v>
      </c>
      <c r="F82" s="33">
        <f t="shared" si="8"/>
        <v>5.780643776824034</v>
      </c>
    </row>
    <row r="83" spans="1:6" x14ac:dyDescent="0.2">
      <c r="A83">
        <v>15</v>
      </c>
      <c r="B83" s="36">
        <v>0</v>
      </c>
      <c r="C83" s="10">
        <v>2.33</v>
      </c>
      <c r="D83" s="10">
        <f t="shared" si="9"/>
        <v>-2.33</v>
      </c>
      <c r="E83" s="32">
        <f t="shared" si="7"/>
        <v>5.4289000000000005</v>
      </c>
      <c r="F83" s="33">
        <f t="shared" si="8"/>
        <v>2.33</v>
      </c>
    </row>
    <row r="84" spans="1:6" x14ac:dyDescent="0.2">
      <c r="A84">
        <v>16</v>
      </c>
      <c r="B84" s="36">
        <v>1</v>
      </c>
      <c r="C84" s="10">
        <v>2.33</v>
      </c>
      <c r="D84" s="10">
        <f t="shared" si="9"/>
        <v>-1.33</v>
      </c>
      <c r="E84" s="32">
        <f t="shared" si="7"/>
        <v>1.7689000000000001</v>
      </c>
      <c r="F84" s="33">
        <f t="shared" si="8"/>
        <v>0.75918454935622326</v>
      </c>
    </row>
    <row r="85" spans="1:6" x14ac:dyDescent="0.2">
      <c r="A85">
        <v>17</v>
      </c>
      <c r="B85" s="36">
        <v>0</v>
      </c>
      <c r="C85" s="10">
        <v>2.33</v>
      </c>
      <c r="D85" s="10">
        <f t="shared" si="9"/>
        <v>-2.33</v>
      </c>
      <c r="E85" s="32">
        <f t="shared" si="7"/>
        <v>5.4289000000000005</v>
      </c>
      <c r="F85" s="33">
        <f t="shared" si="8"/>
        <v>2.33</v>
      </c>
    </row>
    <row r="86" spans="1:6" x14ac:dyDescent="0.2">
      <c r="A86">
        <v>18</v>
      </c>
      <c r="B86" s="36">
        <v>1</v>
      </c>
      <c r="C86" s="10">
        <v>2.33</v>
      </c>
      <c r="D86" s="10">
        <f t="shared" si="9"/>
        <v>-1.33</v>
      </c>
      <c r="E86" s="32">
        <f t="shared" si="7"/>
        <v>1.7689000000000001</v>
      </c>
      <c r="F86" s="33">
        <f t="shared" si="8"/>
        <v>0.75918454935622326</v>
      </c>
    </row>
    <row r="87" spans="1:6" x14ac:dyDescent="0.2">
      <c r="A87">
        <v>19</v>
      </c>
      <c r="B87" s="36">
        <v>1</v>
      </c>
      <c r="C87" s="10">
        <v>2.33</v>
      </c>
      <c r="D87" s="10">
        <f t="shared" si="9"/>
        <v>-1.33</v>
      </c>
      <c r="E87" s="32">
        <f t="shared" si="7"/>
        <v>1.7689000000000001</v>
      </c>
      <c r="F87" s="33">
        <f t="shared" si="8"/>
        <v>0.75918454935622326</v>
      </c>
    </row>
    <row r="88" spans="1:6" x14ac:dyDescent="0.2">
      <c r="A88">
        <v>20</v>
      </c>
      <c r="B88" s="36">
        <v>0</v>
      </c>
      <c r="C88" s="10">
        <v>2.33</v>
      </c>
      <c r="D88" s="10">
        <f t="shared" si="9"/>
        <v>-2.33</v>
      </c>
      <c r="E88" s="32">
        <f t="shared" si="7"/>
        <v>5.4289000000000005</v>
      </c>
      <c r="F88" s="33">
        <f t="shared" si="8"/>
        <v>2.33</v>
      </c>
    </row>
    <row r="89" spans="1:6" x14ac:dyDescent="0.2">
      <c r="A89">
        <v>21</v>
      </c>
      <c r="B89" s="36">
        <v>3</v>
      </c>
      <c r="C89" s="10">
        <v>2.33</v>
      </c>
      <c r="D89" s="10">
        <f t="shared" si="9"/>
        <v>0.66999999999999993</v>
      </c>
      <c r="E89" s="32">
        <f t="shared" si="7"/>
        <v>0.44889999999999991</v>
      </c>
      <c r="F89" s="33">
        <f t="shared" si="8"/>
        <v>0.19266094420600854</v>
      </c>
    </row>
    <row r="90" spans="1:6" x14ac:dyDescent="0.2">
      <c r="A90">
        <v>22</v>
      </c>
      <c r="B90" s="36">
        <v>3</v>
      </c>
      <c r="C90" s="10">
        <v>2.33</v>
      </c>
      <c r="D90" s="10">
        <f t="shared" si="9"/>
        <v>0.66999999999999993</v>
      </c>
      <c r="E90" s="32">
        <f t="shared" si="7"/>
        <v>0.44889999999999991</v>
      </c>
      <c r="F90" s="33">
        <f t="shared" si="8"/>
        <v>0.19266094420600854</v>
      </c>
    </row>
    <row r="91" spans="1:6" x14ac:dyDescent="0.2">
      <c r="A91">
        <v>23</v>
      </c>
      <c r="B91" s="36">
        <v>4</v>
      </c>
      <c r="C91" s="10">
        <v>2.33</v>
      </c>
      <c r="D91" s="10">
        <f t="shared" si="9"/>
        <v>1.67</v>
      </c>
      <c r="E91" s="32">
        <f t="shared" si="7"/>
        <v>2.7888999999999999</v>
      </c>
      <c r="F91" s="33">
        <f t="shared" si="8"/>
        <v>1.1969527896995706</v>
      </c>
    </row>
    <row r="92" spans="1:6" x14ac:dyDescent="0.2">
      <c r="A92">
        <v>24</v>
      </c>
      <c r="B92" s="36">
        <v>0</v>
      </c>
      <c r="C92" s="10">
        <v>2.33</v>
      </c>
      <c r="D92" s="10">
        <f t="shared" si="9"/>
        <v>-2.33</v>
      </c>
      <c r="E92" s="32">
        <f t="shared" si="7"/>
        <v>5.4289000000000005</v>
      </c>
      <c r="F92" s="33">
        <f t="shared" si="8"/>
        <v>2.33</v>
      </c>
    </row>
    <row r="93" spans="1:6" x14ac:dyDescent="0.2">
      <c r="A93">
        <v>25</v>
      </c>
      <c r="B93" s="36">
        <v>1</v>
      </c>
      <c r="C93" s="10">
        <v>2.33</v>
      </c>
      <c r="D93" s="10">
        <f t="shared" si="9"/>
        <v>-1.33</v>
      </c>
      <c r="E93" s="32">
        <f t="shared" si="7"/>
        <v>1.7689000000000001</v>
      </c>
      <c r="F93" s="33">
        <f t="shared" si="8"/>
        <v>0.75918454935622326</v>
      </c>
    </row>
    <row r="94" spans="1:6" x14ac:dyDescent="0.2">
      <c r="A94">
        <v>26</v>
      </c>
      <c r="B94" s="36">
        <v>7</v>
      </c>
      <c r="C94" s="10">
        <v>2.33</v>
      </c>
      <c r="D94" s="10">
        <f t="shared" si="9"/>
        <v>4.67</v>
      </c>
      <c r="E94" s="32">
        <f t="shared" si="7"/>
        <v>21.808899999999998</v>
      </c>
      <c r="F94" s="33">
        <f t="shared" si="8"/>
        <v>9.3600429184549352</v>
      </c>
    </row>
    <row r="95" spans="1:6" x14ac:dyDescent="0.2">
      <c r="A95">
        <v>27</v>
      </c>
      <c r="B95" s="36">
        <v>2</v>
      </c>
      <c r="C95" s="10">
        <v>2.33</v>
      </c>
      <c r="D95" s="10">
        <f t="shared" si="9"/>
        <v>-0.33000000000000007</v>
      </c>
      <c r="E95" s="32">
        <f t="shared" si="7"/>
        <v>0.10890000000000005</v>
      </c>
      <c r="F95" s="33">
        <f t="shared" si="8"/>
        <v>4.6738197424892727E-2</v>
      </c>
    </row>
    <row r="96" spans="1:6" x14ac:dyDescent="0.2">
      <c r="A96">
        <v>28</v>
      </c>
      <c r="B96" s="36">
        <v>3</v>
      </c>
      <c r="C96" s="10">
        <v>2.33</v>
      </c>
      <c r="D96" s="10">
        <f t="shared" si="9"/>
        <v>0.66999999999999993</v>
      </c>
      <c r="E96" s="32">
        <f t="shared" si="7"/>
        <v>0.44889999999999991</v>
      </c>
      <c r="F96" s="33">
        <f t="shared" si="8"/>
        <v>0.19266094420600854</v>
      </c>
    </row>
    <row r="97" spans="1:6" x14ac:dyDescent="0.2">
      <c r="A97">
        <v>29</v>
      </c>
      <c r="B97" s="36">
        <v>1</v>
      </c>
      <c r="C97" s="10">
        <v>2.33</v>
      </c>
      <c r="D97" s="10">
        <f t="shared" si="9"/>
        <v>-1.33</v>
      </c>
      <c r="E97" s="32">
        <f t="shared" si="7"/>
        <v>1.7689000000000001</v>
      </c>
      <c r="F97" s="33">
        <f t="shared" si="8"/>
        <v>0.75918454935622326</v>
      </c>
    </row>
    <row r="98" spans="1:6" x14ac:dyDescent="0.2">
      <c r="A98">
        <v>30</v>
      </c>
      <c r="B98" s="36">
        <v>0</v>
      </c>
      <c r="C98" s="10">
        <v>2.33</v>
      </c>
      <c r="D98" s="10">
        <f t="shared" si="9"/>
        <v>-2.33</v>
      </c>
      <c r="E98" s="32">
        <f t="shared" si="7"/>
        <v>5.4289000000000005</v>
      </c>
      <c r="F98" s="33">
        <f t="shared" si="8"/>
        <v>2.33</v>
      </c>
    </row>
    <row r="99" spans="1:6" x14ac:dyDescent="0.2">
      <c r="A99">
        <v>31</v>
      </c>
      <c r="B99" s="36">
        <v>3</v>
      </c>
      <c r="C99" s="10">
        <v>4.43</v>
      </c>
      <c r="D99" s="10">
        <f t="shared" si="9"/>
        <v>-1.4299999999999997</v>
      </c>
      <c r="E99" s="32">
        <f t="shared" si="7"/>
        <v>2.0448999999999993</v>
      </c>
      <c r="F99" s="33">
        <f t="shared" si="8"/>
        <v>0.46160270880361159</v>
      </c>
    </row>
    <row r="100" spans="1:6" x14ac:dyDescent="0.2">
      <c r="A100">
        <v>32</v>
      </c>
      <c r="B100" s="36">
        <v>7</v>
      </c>
      <c r="C100" s="10">
        <v>4.43</v>
      </c>
      <c r="D100" s="10">
        <f t="shared" si="9"/>
        <v>2.5700000000000003</v>
      </c>
      <c r="E100" s="32">
        <f t="shared" si="7"/>
        <v>6.6049000000000015</v>
      </c>
      <c r="F100" s="33">
        <f t="shared" si="8"/>
        <v>1.4909480812641087</v>
      </c>
    </row>
    <row r="101" spans="1:6" x14ac:dyDescent="0.2">
      <c r="A101">
        <v>33</v>
      </c>
      <c r="B101" s="36">
        <v>2</v>
      </c>
      <c r="C101" s="10">
        <v>4.43</v>
      </c>
      <c r="D101" s="10">
        <f t="shared" si="9"/>
        <v>-2.4299999999999997</v>
      </c>
      <c r="E101" s="32">
        <f t="shared" si="7"/>
        <v>5.9048999999999987</v>
      </c>
      <c r="F101" s="33">
        <f t="shared" si="8"/>
        <v>1.3329345372460495</v>
      </c>
    </row>
    <row r="102" spans="1:6" x14ac:dyDescent="0.2">
      <c r="A102">
        <v>34</v>
      </c>
      <c r="B102" s="36">
        <v>4</v>
      </c>
      <c r="C102" s="10">
        <v>4.43</v>
      </c>
      <c r="D102" s="10">
        <f t="shared" si="9"/>
        <v>-0.42999999999999972</v>
      </c>
      <c r="E102" s="32">
        <f t="shared" si="7"/>
        <v>0.18489999999999976</v>
      </c>
      <c r="F102" s="33">
        <f t="shared" si="8"/>
        <v>4.1738148984198593E-2</v>
      </c>
    </row>
    <row r="103" spans="1:6" x14ac:dyDescent="0.2">
      <c r="A103">
        <v>35</v>
      </c>
      <c r="B103" s="36">
        <v>5</v>
      </c>
      <c r="C103" s="10">
        <v>4.43</v>
      </c>
      <c r="D103" s="10">
        <f t="shared" si="9"/>
        <v>0.57000000000000028</v>
      </c>
      <c r="E103" s="32">
        <f t="shared" si="7"/>
        <v>0.3249000000000003</v>
      </c>
      <c r="F103" s="33">
        <f t="shared" si="8"/>
        <v>7.3340857787810451E-2</v>
      </c>
    </row>
    <row r="104" spans="1:6" x14ac:dyDescent="0.2">
      <c r="A104">
        <v>36</v>
      </c>
      <c r="B104" s="36">
        <v>2</v>
      </c>
      <c r="C104" s="10">
        <v>4.43</v>
      </c>
      <c r="D104" s="10">
        <f t="shared" si="9"/>
        <v>-2.4299999999999997</v>
      </c>
      <c r="E104" s="32">
        <f t="shared" si="7"/>
        <v>5.9048999999999987</v>
      </c>
      <c r="F104" s="33">
        <f t="shared" si="8"/>
        <v>1.3329345372460495</v>
      </c>
    </row>
    <row r="105" spans="1:6" x14ac:dyDescent="0.2">
      <c r="A105">
        <v>37</v>
      </c>
      <c r="B105" s="36">
        <v>9</v>
      </c>
      <c r="C105" s="10">
        <v>4.43</v>
      </c>
      <c r="D105" s="10">
        <f t="shared" si="9"/>
        <v>4.57</v>
      </c>
      <c r="E105" s="32">
        <f t="shared" si="7"/>
        <v>20.884900000000002</v>
      </c>
      <c r="F105" s="33">
        <f t="shared" si="8"/>
        <v>4.714424379232506</v>
      </c>
    </row>
    <row r="106" spans="1:6" x14ac:dyDescent="0.2">
      <c r="A106">
        <v>38</v>
      </c>
      <c r="B106" s="36">
        <v>6</v>
      </c>
      <c r="C106" s="10">
        <v>4.43</v>
      </c>
      <c r="D106" s="10">
        <f t="shared" si="9"/>
        <v>1.5700000000000003</v>
      </c>
      <c r="E106" s="32">
        <f t="shared" si="7"/>
        <v>2.464900000000001</v>
      </c>
      <c r="F106" s="33">
        <f t="shared" si="8"/>
        <v>0.55641083521444723</v>
      </c>
    </row>
    <row r="107" spans="1:6" x14ac:dyDescent="0.2">
      <c r="A107">
        <v>39</v>
      </c>
      <c r="B107" s="36">
        <v>7</v>
      </c>
      <c r="C107" s="10">
        <v>4.43</v>
      </c>
      <c r="D107" s="10">
        <f t="shared" si="9"/>
        <v>2.5700000000000003</v>
      </c>
      <c r="E107" s="32">
        <f t="shared" si="7"/>
        <v>6.6049000000000015</v>
      </c>
      <c r="F107" s="33">
        <f t="shared" si="8"/>
        <v>1.4909480812641087</v>
      </c>
    </row>
    <row r="108" spans="1:6" x14ac:dyDescent="0.2">
      <c r="A108">
        <v>40</v>
      </c>
      <c r="B108" s="36">
        <v>10</v>
      </c>
      <c r="C108" s="10">
        <v>4.43</v>
      </c>
      <c r="D108" s="10">
        <f t="shared" si="9"/>
        <v>5.57</v>
      </c>
      <c r="E108" s="32">
        <f t="shared" si="7"/>
        <v>31.024900000000002</v>
      </c>
      <c r="F108" s="33">
        <f t="shared" si="8"/>
        <v>7.0033634311512429</v>
      </c>
    </row>
    <row r="109" spans="1:6" x14ac:dyDescent="0.2">
      <c r="A109">
        <v>41</v>
      </c>
      <c r="B109" s="36">
        <v>5</v>
      </c>
      <c r="C109" s="10">
        <v>4.43</v>
      </c>
      <c r="D109" s="10">
        <f t="shared" si="9"/>
        <v>0.57000000000000028</v>
      </c>
      <c r="E109" s="32">
        <f t="shared" si="7"/>
        <v>0.3249000000000003</v>
      </c>
      <c r="F109" s="33">
        <f t="shared" si="8"/>
        <v>7.3340857787810451E-2</v>
      </c>
    </row>
    <row r="110" spans="1:6" x14ac:dyDescent="0.2">
      <c r="A110">
        <v>42</v>
      </c>
      <c r="B110" s="36">
        <v>0</v>
      </c>
      <c r="C110" s="10">
        <v>4.43</v>
      </c>
      <c r="D110" s="10">
        <f t="shared" si="9"/>
        <v>-4.43</v>
      </c>
      <c r="E110" s="32">
        <f t="shared" si="7"/>
        <v>19.624899999999997</v>
      </c>
      <c r="F110" s="33">
        <f t="shared" si="8"/>
        <v>4.43</v>
      </c>
    </row>
    <row r="111" spans="1:6" x14ac:dyDescent="0.2">
      <c r="A111">
        <v>43</v>
      </c>
      <c r="B111" s="36">
        <v>5</v>
      </c>
      <c r="C111" s="10">
        <v>4.43</v>
      </c>
      <c r="D111" s="10">
        <f t="shared" si="9"/>
        <v>0.57000000000000028</v>
      </c>
      <c r="E111" s="32">
        <f t="shared" si="7"/>
        <v>0.3249000000000003</v>
      </c>
      <c r="F111" s="33">
        <f t="shared" si="8"/>
        <v>7.3340857787810451E-2</v>
      </c>
    </row>
    <row r="112" spans="1:6" x14ac:dyDescent="0.2">
      <c r="A112">
        <v>44</v>
      </c>
      <c r="B112" s="36">
        <v>8</v>
      </c>
      <c r="C112" s="10">
        <v>4.43</v>
      </c>
      <c r="D112" s="10">
        <f t="shared" si="9"/>
        <v>3.5700000000000003</v>
      </c>
      <c r="E112" s="32">
        <f t="shared" si="7"/>
        <v>12.744900000000001</v>
      </c>
      <c r="F112" s="33">
        <f t="shared" si="8"/>
        <v>2.8769525959367952</v>
      </c>
    </row>
    <row r="113" spans="1:6" x14ac:dyDescent="0.2">
      <c r="A113">
        <v>45</v>
      </c>
      <c r="B113" s="36">
        <v>0</v>
      </c>
      <c r="C113" s="10">
        <v>4.43</v>
      </c>
      <c r="D113" s="10">
        <f t="shared" si="9"/>
        <v>-4.43</v>
      </c>
      <c r="E113" s="32">
        <f t="shared" si="7"/>
        <v>19.624899999999997</v>
      </c>
      <c r="F113" s="33">
        <f t="shared" si="8"/>
        <v>4.43</v>
      </c>
    </row>
    <row r="114" spans="1:6" x14ac:dyDescent="0.2">
      <c r="A114">
        <v>46</v>
      </c>
      <c r="B114" s="36">
        <v>1</v>
      </c>
      <c r="C114" s="10">
        <v>4.43</v>
      </c>
      <c r="D114" s="10">
        <f t="shared" si="9"/>
        <v>-3.4299999999999997</v>
      </c>
      <c r="E114" s="32">
        <f t="shared" si="7"/>
        <v>11.764899999999997</v>
      </c>
      <c r="F114" s="33">
        <f t="shared" si="8"/>
        <v>2.6557336343115119</v>
      </c>
    </row>
    <row r="115" spans="1:6" x14ac:dyDescent="0.2">
      <c r="A115">
        <v>47</v>
      </c>
      <c r="B115" s="36">
        <v>2</v>
      </c>
      <c r="C115" s="10">
        <v>4.43</v>
      </c>
      <c r="D115" s="10">
        <f t="shared" si="9"/>
        <v>-2.4299999999999997</v>
      </c>
      <c r="E115" s="32">
        <f t="shared" si="7"/>
        <v>5.9048999999999987</v>
      </c>
      <c r="F115" s="33">
        <f t="shared" si="8"/>
        <v>1.3329345372460495</v>
      </c>
    </row>
    <row r="116" spans="1:6" x14ac:dyDescent="0.2">
      <c r="A116">
        <v>48</v>
      </c>
      <c r="B116" s="36">
        <v>1</v>
      </c>
      <c r="C116" s="10">
        <v>4.43</v>
      </c>
      <c r="D116" s="10">
        <f t="shared" si="9"/>
        <v>-3.4299999999999997</v>
      </c>
      <c r="E116" s="32">
        <f t="shared" si="7"/>
        <v>11.764899999999997</v>
      </c>
      <c r="F116" s="33">
        <f t="shared" si="8"/>
        <v>2.6557336343115119</v>
      </c>
    </row>
    <row r="117" spans="1:6" x14ac:dyDescent="0.2">
      <c r="A117">
        <v>49</v>
      </c>
      <c r="B117" s="36">
        <v>10</v>
      </c>
      <c r="C117" s="10">
        <v>4.43</v>
      </c>
      <c r="D117" s="10">
        <f t="shared" si="9"/>
        <v>5.57</v>
      </c>
      <c r="E117" s="32">
        <f t="shared" si="7"/>
        <v>31.024900000000002</v>
      </c>
      <c r="F117" s="33">
        <f t="shared" si="8"/>
        <v>7.0033634311512429</v>
      </c>
    </row>
    <row r="118" spans="1:6" x14ac:dyDescent="0.2">
      <c r="A118">
        <v>50</v>
      </c>
      <c r="B118" s="36">
        <v>4</v>
      </c>
      <c r="C118" s="10">
        <v>4.43</v>
      </c>
      <c r="D118" s="10">
        <f t="shared" si="9"/>
        <v>-0.42999999999999972</v>
      </c>
      <c r="E118" s="32">
        <f t="shared" si="7"/>
        <v>0.18489999999999976</v>
      </c>
      <c r="F118" s="33">
        <f t="shared" si="8"/>
        <v>4.1738148984198593E-2</v>
      </c>
    </row>
    <row r="119" spans="1:6" x14ac:dyDescent="0.2">
      <c r="A119">
        <v>51</v>
      </c>
      <c r="B119" s="36">
        <v>5</v>
      </c>
      <c r="C119" s="10">
        <v>4.43</v>
      </c>
      <c r="D119" s="10">
        <f t="shared" si="9"/>
        <v>0.57000000000000028</v>
      </c>
      <c r="E119" s="32">
        <f t="shared" si="7"/>
        <v>0.3249000000000003</v>
      </c>
      <c r="F119" s="33">
        <f t="shared" si="8"/>
        <v>7.3340857787810451E-2</v>
      </c>
    </row>
    <row r="120" spans="1:6" x14ac:dyDescent="0.2">
      <c r="A120">
        <v>52</v>
      </c>
      <c r="B120" s="36">
        <v>6</v>
      </c>
      <c r="C120" s="10">
        <v>4.43</v>
      </c>
      <c r="D120" s="10">
        <f t="shared" si="9"/>
        <v>1.5700000000000003</v>
      </c>
      <c r="E120" s="32">
        <f t="shared" si="7"/>
        <v>2.464900000000001</v>
      </c>
      <c r="F120" s="33">
        <f t="shared" si="8"/>
        <v>0.55641083521444723</v>
      </c>
    </row>
    <row r="121" spans="1:6" x14ac:dyDescent="0.2">
      <c r="A121">
        <v>53</v>
      </c>
      <c r="B121" s="36">
        <v>6</v>
      </c>
      <c r="C121" s="10">
        <v>4.43</v>
      </c>
      <c r="D121" s="10">
        <f t="shared" si="9"/>
        <v>1.5700000000000003</v>
      </c>
      <c r="E121" s="32">
        <f t="shared" si="7"/>
        <v>2.464900000000001</v>
      </c>
      <c r="F121" s="33">
        <f t="shared" si="8"/>
        <v>0.55641083521444723</v>
      </c>
    </row>
    <row r="122" spans="1:6" x14ac:dyDescent="0.2">
      <c r="A122">
        <v>54</v>
      </c>
      <c r="B122" s="36">
        <v>0</v>
      </c>
      <c r="C122" s="10">
        <v>4.43</v>
      </c>
      <c r="D122" s="10">
        <f t="shared" si="9"/>
        <v>-4.43</v>
      </c>
      <c r="E122" s="32">
        <f t="shared" si="7"/>
        <v>19.624899999999997</v>
      </c>
      <c r="F122" s="33">
        <f t="shared" si="8"/>
        <v>4.43</v>
      </c>
    </row>
    <row r="123" spans="1:6" x14ac:dyDescent="0.2">
      <c r="A123">
        <v>55</v>
      </c>
      <c r="B123" s="36">
        <v>1</v>
      </c>
      <c r="C123" s="10">
        <v>4.43</v>
      </c>
      <c r="D123" s="10">
        <f t="shared" si="9"/>
        <v>-3.4299999999999997</v>
      </c>
      <c r="E123" s="32">
        <f t="shared" si="7"/>
        <v>11.764899999999997</v>
      </c>
      <c r="F123" s="33">
        <f t="shared" si="8"/>
        <v>2.6557336343115119</v>
      </c>
    </row>
    <row r="124" spans="1:6" x14ac:dyDescent="0.2">
      <c r="A124">
        <v>56</v>
      </c>
      <c r="B124" s="36">
        <v>6</v>
      </c>
      <c r="C124" s="10">
        <v>4.43</v>
      </c>
      <c r="D124" s="10">
        <f t="shared" si="9"/>
        <v>1.5700000000000003</v>
      </c>
      <c r="E124" s="32">
        <f t="shared" si="7"/>
        <v>2.464900000000001</v>
      </c>
      <c r="F124" s="33">
        <f t="shared" si="8"/>
        <v>0.55641083521444723</v>
      </c>
    </row>
    <row r="125" spans="1:6" x14ac:dyDescent="0.2">
      <c r="A125">
        <v>57</v>
      </c>
      <c r="B125" s="36">
        <v>5</v>
      </c>
      <c r="C125" s="10">
        <v>4.43</v>
      </c>
      <c r="D125" s="10">
        <f t="shared" si="9"/>
        <v>0.57000000000000028</v>
      </c>
      <c r="E125" s="32">
        <f t="shared" si="7"/>
        <v>0.3249000000000003</v>
      </c>
      <c r="F125" s="33">
        <f t="shared" si="8"/>
        <v>7.3340857787810451E-2</v>
      </c>
    </row>
    <row r="126" spans="1:6" x14ac:dyDescent="0.2">
      <c r="A126">
        <v>58</v>
      </c>
      <c r="B126" s="36">
        <v>7</v>
      </c>
      <c r="C126" s="10">
        <v>4.43</v>
      </c>
      <c r="D126" s="10">
        <f t="shared" si="9"/>
        <v>2.5700000000000003</v>
      </c>
      <c r="E126" s="32">
        <f t="shared" si="7"/>
        <v>6.6049000000000015</v>
      </c>
      <c r="F126" s="33">
        <f t="shared" si="8"/>
        <v>1.4909480812641087</v>
      </c>
    </row>
    <row r="127" spans="1:6" x14ac:dyDescent="0.2">
      <c r="A127">
        <v>59</v>
      </c>
      <c r="B127" s="36">
        <v>6</v>
      </c>
      <c r="C127" s="10">
        <v>4.43</v>
      </c>
      <c r="D127" s="10">
        <f t="shared" si="9"/>
        <v>1.5700000000000003</v>
      </c>
      <c r="E127" s="32">
        <f t="shared" si="7"/>
        <v>2.464900000000001</v>
      </c>
      <c r="F127" s="33">
        <f t="shared" si="8"/>
        <v>0.55641083521444723</v>
      </c>
    </row>
    <row r="128" spans="1:6" x14ac:dyDescent="0.2">
      <c r="A128">
        <v>60</v>
      </c>
      <c r="B128" s="36">
        <v>0</v>
      </c>
      <c r="C128" s="10">
        <v>4.43</v>
      </c>
      <c r="D128" s="10">
        <f t="shared" si="9"/>
        <v>-4.43</v>
      </c>
      <c r="E128" s="32">
        <f t="shared" si="7"/>
        <v>19.624899999999997</v>
      </c>
      <c r="F128" s="33">
        <f t="shared" si="8"/>
        <v>4.43</v>
      </c>
    </row>
    <row r="129" spans="1:6" x14ac:dyDescent="0.2">
      <c r="A129">
        <v>61</v>
      </c>
      <c r="B129" s="36">
        <v>2</v>
      </c>
      <c r="C129" s="10">
        <v>4.2</v>
      </c>
      <c r="D129" s="10">
        <f t="shared" si="9"/>
        <v>-2.2000000000000002</v>
      </c>
      <c r="E129" s="32">
        <f t="shared" si="7"/>
        <v>4.8400000000000007</v>
      </c>
      <c r="F129" s="33">
        <f t="shared" si="8"/>
        <v>1.1523809523809525</v>
      </c>
    </row>
    <row r="130" spans="1:6" x14ac:dyDescent="0.2">
      <c r="A130">
        <v>62</v>
      </c>
      <c r="B130" s="36">
        <v>3</v>
      </c>
      <c r="C130" s="10">
        <v>4.2</v>
      </c>
      <c r="D130" s="10">
        <f t="shared" si="9"/>
        <v>-1.2000000000000002</v>
      </c>
      <c r="E130" s="32">
        <f t="shared" si="7"/>
        <v>1.4400000000000004</v>
      </c>
      <c r="F130" s="33">
        <f t="shared" si="8"/>
        <v>0.34285714285714292</v>
      </c>
    </row>
    <row r="131" spans="1:6" x14ac:dyDescent="0.2">
      <c r="A131">
        <v>63</v>
      </c>
      <c r="B131" s="36">
        <v>3</v>
      </c>
      <c r="C131" s="10">
        <v>4.2</v>
      </c>
      <c r="D131" s="10">
        <f t="shared" si="9"/>
        <v>-1.2000000000000002</v>
      </c>
      <c r="E131" s="32">
        <f t="shared" si="7"/>
        <v>1.4400000000000004</v>
      </c>
      <c r="F131" s="33">
        <f t="shared" si="8"/>
        <v>0.34285714285714292</v>
      </c>
    </row>
    <row r="132" spans="1:6" x14ac:dyDescent="0.2">
      <c r="A132">
        <v>64</v>
      </c>
      <c r="B132" s="36">
        <v>1</v>
      </c>
      <c r="C132" s="10">
        <v>4.2</v>
      </c>
      <c r="D132" s="10">
        <f t="shared" si="9"/>
        <v>-3.2</v>
      </c>
      <c r="E132" s="32">
        <f t="shared" si="7"/>
        <v>10.240000000000002</v>
      </c>
      <c r="F132" s="33">
        <f t="shared" si="8"/>
        <v>2.4380952380952383</v>
      </c>
    </row>
    <row r="133" spans="1:6" x14ac:dyDescent="0.2">
      <c r="A133">
        <v>65</v>
      </c>
      <c r="B133" s="36">
        <v>3</v>
      </c>
      <c r="C133" s="10">
        <v>4.2</v>
      </c>
      <c r="D133" s="10">
        <f t="shared" si="9"/>
        <v>-1.2000000000000002</v>
      </c>
      <c r="E133" s="32">
        <f t="shared" si="7"/>
        <v>1.4400000000000004</v>
      </c>
      <c r="F133" s="33">
        <f t="shared" si="8"/>
        <v>0.34285714285714292</v>
      </c>
    </row>
    <row r="134" spans="1:6" x14ac:dyDescent="0.2">
      <c r="A134">
        <v>66</v>
      </c>
      <c r="B134" s="36">
        <v>0</v>
      </c>
      <c r="C134" s="10">
        <v>4.2</v>
      </c>
      <c r="D134" s="10">
        <f t="shared" si="9"/>
        <v>-4.2</v>
      </c>
      <c r="E134" s="32">
        <f t="shared" ref="E134:E197" si="10">SUM(D134*D134)</f>
        <v>17.64</v>
      </c>
      <c r="F134" s="33">
        <f t="shared" ref="F134:F197" si="11">SUM(E134/C134)</f>
        <v>4.2</v>
      </c>
    </row>
    <row r="135" spans="1:6" x14ac:dyDescent="0.2">
      <c r="A135">
        <v>67</v>
      </c>
      <c r="B135" s="36">
        <v>4</v>
      </c>
      <c r="C135" s="10">
        <v>4.2</v>
      </c>
      <c r="D135" s="10">
        <f t="shared" ref="D135:D198" si="12">SUM(B135-C135)</f>
        <v>-0.20000000000000018</v>
      </c>
      <c r="E135" s="32">
        <f t="shared" si="10"/>
        <v>4.000000000000007E-2</v>
      </c>
      <c r="F135" s="33">
        <f t="shared" si="11"/>
        <v>9.5238095238095403E-3</v>
      </c>
    </row>
    <row r="136" spans="1:6" x14ac:dyDescent="0.2">
      <c r="A136">
        <v>68</v>
      </c>
      <c r="B136" s="36">
        <v>2</v>
      </c>
      <c r="C136" s="10">
        <v>4.2</v>
      </c>
      <c r="D136" s="10">
        <f t="shared" si="12"/>
        <v>-2.2000000000000002</v>
      </c>
      <c r="E136" s="32">
        <f t="shared" si="10"/>
        <v>4.8400000000000007</v>
      </c>
      <c r="F136" s="33">
        <f t="shared" si="11"/>
        <v>1.1523809523809525</v>
      </c>
    </row>
    <row r="137" spans="1:6" x14ac:dyDescent="0.2">
      <c r="A137">
        <v>69</v>
      </c>
      <c r="B137" s="36">
        <v>5</v>
      </c>
      <c r="C137" s="10">
        <v>4.2</v>
      </c>
      <c r="D137" s="10">
        <f t="shared" si="12"/>
        <v>0.79999999999999982</v>
      </c>
      <c r="E137" s="32">
        <f t="shared" si="10"/>
        <v>0.63999999999999968</v>
      </c>
      <c r="F137" s="33">
        <f t="shared" si="11"/>
        <v>0.15238095238095231</v>
      </c>
    </row>
    <row r="138" spans="1:6" x14ac:dyDescent="0.2">
      <c r="A138">
        <v>70</v>
      </c>
      <c r="B138" s="36">
        <v>4</v>
      </c>
      <c r="C138" s="10">
        <v>4.2</v>
      </c>
      <c r="D138" s="10">
        <f t="shared" si="12"/>
        <v>-0.20000000000000018</v>
      </c>
      <c r="E138" s="32">
        <f t="shared" si="10"/>
        <v>4.000000000000007E-2</v>
      </c>
      <c r="F138" s="33">
        <f t="shared" si="11"/>
        <v>9.5238095238095403E-3</v>
      </c>
    </row>
    <row r="139" spans="1:6" x14ac:dyDescent="0.2">
      <c r="A139">
        <v>71</v>
      </c>
      <c r="B139" s="36">
        <v>4</v>
      </c>
      <c r="C139" s="10">
        <v>4.2</v>
      </c>
      <c r="D139" s="10">
        <f t="shared" si="12"/>
        <v>-0.20000000000000018</v>
      </c>
      <c r="E139" s="32">
        <f t="shared" si="10"/>
        <v>4.000000000000007E-2</v>
      </c>
      <c r="F139" s="33">
        <f t="shared" si="11"/>
        <v>9.5238095238095403E-3</v>
      </c>
    </row>
    <row r="140" spans="1:6" x14ac:dyDescent="0.2">
      <c r="A140">
        <v>72</v>
      </c>
      <c r="B140" s="36">
        <v>4</v>
      </c>
      <c r="C140" s="10">
        <v>4.2</v>
      </c>
      <c r="D140" s="10">
        <f t="shared" si="12"/>
        <v>-0.20000000000000018</v>
      </c>
      <c r="E140" s="32">
        <f t="shared" si="10"/>
        <v>4.000000000000007E-2</v>
      </c>
      <c r="F140" s="33">
        <f t="shared" si="11"/>
        <v>9.5238095238095403E-3</v>
      </c>
    </row>
    <row r="141" spans="1:6" x14ac:dyDescent="0.2">
      <c r="A141">
        <v>73</v>
      </c>
      <c r="B141" s="36">
        <v>8</v>
      </c>
      <c r="C141" s="10">
        <v>4.2</v>
      </c>
      <c r="D141" s="10">
        <f t="shared" si="12"/>
        <v>3.8</v>
      </c>
      <c r="E141" s="32">
        <f t="shared" si="10"/>
        <v>14.44</v>
      </c>
      <c r="F141" s="33">
        <f t="shared" si="11"/>
        <v>3.4380952380952379</v>
      </c>
    </row>
    <row r="142" spans="1:6" x14ac:dyDescent="0.2">
      <c r="A142">
        <v>74</v>
      </c>
      <c r="B142" s="36">
        <v>6</v>
      </c>
      <c r="C142" s="10">
        <v>4.2</v>
      </c>
      <c r="D142" s="10">
        <f t="shared" si="12"/>
        <v>1.7999999999999998</v>
      </c>
      <c r="E142" s="32">
        <f t="shared" si="10"/>
        <v>3.2399999999999993</v>
      </c>
      <c r="F142" s="33">
        <f t="shared" si="11"/>
        <v>0.77142857142857124</v>
      </c>
    </row>
    <row r="143" spans="1:6" x14ac:dyDescent="0.2">
      <c r="A143">
        <v>75</v>
      </c>
      <c r="B143" s="36">
        <v>6</v>
      </c>
      <c r="C143" s="10">
        <v>4.2</v>
      </c>
      <c r="D143" s="10">
        <f t="shared" si="12"/>
        <v>1.7999999999999998</v>
      </c>
      <c r="E143" s="32">
        <f t="shared" si="10"/>
        <v>3.2399999999999993</v>
      </c>
      <c r="F143" s="33">
        <f t="shared" si="11"/>
        <v>0.77142857142857124</v>
      </c>
    </row>
    <row r="144" spans="1:6" x14ac:dyDescent="0.2">
      <c r="A144">
        <v>76</v>
      </c>
      <c r="B144" s="36">
        <v>8</v>
      </c>
      <c r="C144" s="10">
        <v>4.2</v>
      </c>
      <c r="D144" s="10">
        <f t="shared" si="12"/>
        <v>3.8</v>
      </c>
      <c r="E144" s="32">
        <f t="shared" si="10"/>
        <v>14.44</v>
      </c>
      <c r="F144" s="33">
        <f t="shared" si="11"/>
        <v>3.4380952380952379</v>
      </c>
    </row>
    <row r="145" spans="1:6" x14ac:dyDescent="0.2">
      <c r="A145">
        <v>77</v>
      </c>
      <c r="B145" s="36">
        <v>3</v>
      </c>
      <c r="C145" s="10">
        <v>4.2</v>
      </c>
      <c r="D145" s="10">
        <f t="shared" si="12"/>
        <v>-1.2000000000000002</v>
      </c>
      <c r="E145" s="32">
        <f t="shared" si="10"/>
        <v>1.4400000000000004</v>
      </c>
      <c r="F145" s="33">
        <f t="shared" si="11"/>
        <v>0.34285714285714292</v>
      </c>
    </row>
    <row r="146" spans="1:6" x14ac:dyDescent="0.2">
      <c r="A146">
        <v>78</v>
      </c>
      <c r="B146" s="36">
        <v>4</v>
      </c>
      <c r="C146" s="10">
        <v>4.2</v>
      </c>
      <c r="D146" s="10">
        <f t="shared" si="12"/>
        <v>-0.20000000000000018</v>
      </c>
      <c r="E146" s="32">
        <f t="shared" si="10"/>
        <v>4.000000000000007E-2</v>
      </c>
      <c r="F146" s="33">
        <f t="shared" si="11"/>
        <v>9.5238095238095403E-3</v>
      </c>
    </row>
    <row r="147" spans="1:6" x14ac:dyDescent="0.2">
      <c r="A147">
        <v>79</v>
      </c>
      <c r="B147" s="36">
        <v>5</v>
      </c>
      <c r="C147" s="10">
        <v>4.2</v>
      </c>
      <c r="D147" s="10">
        <f t="shared" si="12"/>
        <v>0.79999999999999982</v>
      </c>
      <c r="E147" s="32">
        <f t="shared" si="10"/>
        <v>0.63999999999999968</v>
      </c>
      <c r="F147" s="33">
        <f t="shared" si="11"/>
        <v>0.15238095238095231</v>
      </c>
    </row>
    <row r="148" spans="1:6" x14ac:dyDescent="0.2">
      <c r="A148">
        <v>80</v>
      </c>
      <c r="B148" s="36">
        <v>3</v>
      </c>
      <c r="C148" s="10">
        <v>4.2</v>
      </c>
      <c r="D148" s="10">
        <f t="shared" si="12"/>
        <v>-1.2000000000000002</v>
      </c>
      <c r="E148" s="32">
        <f t="shared" si="10"/>
        <v>1.4400000000000004</v>
      </c>
      <c r="F148" s="33">
        <f t="shared" si="11"/>
        <v>0.34285714285714292</v>
      </c>
    </row>
    <row r="149" spans="1:6" x14ac:dyDescent="0.2">
      <c r="A149">
        <v>81</v>
      </c>
      <c r="B149" s="36">
        <v>4</v>
      </c>
      <c r="C149" s="10">
        <v>4.2</v>
      </c>
      <c r="D149" s="10">
        <f t="shared" si="12"/>
        <v>-0.20000000000000018</v>
      </c>
      <c r="E149" s="32">
        <f t="shared" si="10"/>
        <v>4.000000000000007E-2</v>
      </c>
      <c r="F149" s="33">
        <f t="shared" si="11"/>
        <v>9.5238095238095403E-3</v>
      </c>
    </row>
    <row r="150" spans="1:6" x14ac:dyDescent="0.2">
      <c r="A150">
        <v>82</v>
      </c>
      <c r="B150" s="36">
        <v>3</v>
      </c>
      <c r="C150" s="10">
        <v>4.2</v>
      </c>
      <c r="D150" s="10">
        <f t="shared" si="12"/>
        <v>-1.2000000000000002</v>
      </c>
      <c r="E150" s="32">
        <f t="shared" si="10"/>
        <v>1.4400000000000004</v>
      </c>
      <c r="F150" s="33">
        <f t="shared" si="11"/>
        <v>0.34285714285714292</v>
      </c>
    </row>
    <row r="151" spans="1:6" x14ac:dyDescent="0.2">
      <c r="A151">
        <v>83</v>
      </c>
      <c r="B151" s="36">
        <v>6</v>
      </c>
      <c r="C151" s="10">
        <v>4.2</v>
      </c>
      <c r="D151" s="10">
        <f t="shared" si="12"/>
        <v>1.7999999999999998</v>
      </c>
      <c r="E151" s="32">
        <f t="shared" si="10"/>
        <v>3.2399999999999993</v>
      </c>
      <c r="F151" s="33">
        <f t="shared" si="11"/>
        <v>0.77142857142857124</v>
      </c>
    </row>
    <row r="152" spans="1:6" x14ac:dyDescent="0.2">
      <c r="A152">
        <v>84</v>
      </c>
      <c r="B152" s="36">
        <v>5</v>
      </c>
      <c r="C152" s="10">
        <v>4.2</v>
      </c>
      <c r="D152" s="10">
        <f t="shared" si="12"/>
        <v>0.79999999999999982</v>
      </c>
      <c r="E152" s="32">
        <f t="shared" si="10"/>
        <v>0.63999999999999968</v>
      </c>
      <c r="F152" s="33">
        <f t="shared" si="11"/>
        <v>0.15238095238095231</v>
      </c>
    </row>
    <row r="153" spans="1:6" x14ac:dyDescent="0.2">
      <c r="A153">
        <v>85</v>
      </c>
      <c r="B153" s="36">
        <v>5</v>
      </c>
      <c r="C153" s="10">
        <v>4.2</v>
      </c>
      <c r="D153" s="10">
        <f t="shared" si="12"/>
        <v>0.79999999999999982</v>
      </c>
      <c r="E153" s="32">
        <f t="shared" si="10"/>
        <v>0.63999999999999968</v>
      </c>
      <c r="F153" s="33">
        <f t="shared" si="11"/>
        <v>0.15238095238095231</v>
      </c>
    </row>
    <row r="154" spans="1:6" x14ac:dyDescent="0.2">
      <c r="A154">
        <v>86</v>
      </c>
      <c r="B154" s="36">
        <v>6</v>
      </c>
      <c r="C154" s="10">
        <v>4.2</v>
      </c>
      <c r="D154" s="10">
        <f t="shared" si="12"/>
        <v>1.7999999999999998</v>
      </c>
      <c r="E154" s="32">
        <f t="shared" si="10"/>
        <v>3.2399999999999993</v>
      </c>
      <c r="F154" s="33">
        <f t="shared" si="11"/>
        <v>0.77142857142857124</v>
      </c>
    </row>
    <row r="155" spans="1:6" x14ac:dyDescent="0.2">
      <c r="A155">
        <v>87</v>
      </c>
      <c r="B155" s="36">
        <v>7</v>
      </c>
      <c r="C155" s="10">
        <v>4.2</v>
      </c>
      <c r="D155" s="10">
        <f t="shared" si="12"/>
        <v>2.8</v>
      </c>
      <c r="E155" s="32">
        <f t="shared" si="10"/>
        <v>7.839999999999999</v>
      </c>
      <c r="F155" s="33">
        <f t="shared" si="11"/>
        <v>1.8666666666666663</v>
      </c>
    </row>
    <row r="156" spans="1:6" x14ac:dyDescent="0.2">
      <c r="A156">
        <v>88</v>
      </c>
      <c r="B156" s="36">
        <v>4</v>
      </c>
      <c r="C156" s="10">
        <v>4.2</v>
      </c>
      <c r="D156" s="10">
        <f t="shared" si="12"/>
        <v>-0.20000000000000018</v>
      </c>
      <c r="E156" s="32">
        <f t="shared" si="10"/>
        <v>4.000000000000007E-2</v>
      </c>
      <c r="F156" s="33">
        <f t="shared" si="11"/>
        <v>9.5238095238095403E-3</v>
      </c>
    </row>
    <row r="157" spans="1:6" x14ac:dyDescent="0.2">
      <c r="A157">
        <v>89</v>
      </c>
      <c r="B157" s="36">
        <v>6</v>
      </c>
      <c r="C157" s="10">
        <v>4.2</v>
      </c>
      <c r="D157" s="10">
        <f t="shared" si="12"/>
        <v>1.7999999999999998</v>
      </c>
      <c r="E157" s="32">
        <f t="shared" si="10"/>
        <v>3.2399999999999993</v>
      </c>
      <c r="F157" s="33">
        <f t="shared" si="11"/>
        <v>0.77142857142857124</v>
      </c>
    </row>
    <row r="158" spans="1:6" x14ac:dyDescent="0.2">
      <c r="A158">
        <v>90</v>
      </c>
      <c r="B158" s="36">
        <v>2</v>
      </c>
      <c r="C158" s="10">
        <v>4.2</v>
      </c>
      <c r="D158" s="10">
        <f t="shared" si="12"/>
        <v>-2.2000000000000002</v>
      </c>
      <c r="E158" s="32">
        <f t="shared" si="10"/>
        <v>4.8400000000000007</v>
      </c>
      <c r="F158" s="33">
        <f t="shared" si="11"/>
        <v>1.1523809523809525</v>
      </c>
    </row>
    <row r="159" spans="1:6" x14ac:dyDescent="0.2">
      <c r="A159">
        <v>91</v>
      </c>
      <c r="B159" s="36">
        <v>13</v>
      </c>
      <c r="C159" s="10">
        <v>10.5</v>
      </c>
      <c r="D159" s="10">
        <f t="shared" si="12"/>
        <v>2.5</v>
      </c>
      <c r="E159" s="32">
        <f t="shared" si="10"/>
        <v>6.25</v>
      </c>
      <c r="F159" s="33">
        <f t="shared" si="11"/>
        <v>0.59523809523809523</v>
      </c>
    </row>
    <row r="160" spans="1:6" x14ac:dyDescent="0.2">
      <c r="A160">
        <v>92</v>
      </c>
      <c r="B160" s="36">
        <v>10</v>
      </c>
      <c r="C160" s="10">
        <v>10.5</v>
      </c>
      <c r="D160" s="10">
        <f t="shared" si="12"/>
        <v>-0.5</v>
      </c>
      <c r="E160" s="32">
        <f t="shared" si="10"/>
        <v>0.25</v>
      </c>
      <c r="F160" s="33">
        <f t="shared" si="11"/>
        <v>2.3809523809523808E-2</v>
      </c>
    </row>
    <row r="161" spans="1:6" x14ac:dyDescent="0.2">
      <c r="A161">
        <v>93</v>
      </c>
      <c r="B161" s="36">
        <v>7</v>
      </c>
      <c r="C161" s="10">
        <v>10.5</v>
      </c>
      <c r="D161" s="10">
        <f t="shared" si="12"/>
        <v>-3.5</v>
      </c>
      <c r="E161" s="32">
        <f t="shared" si="10"/>
        <v>12.25</v>
      </c>
      <c r="F161" s="33">
        <f t="shared" si="11"/>
        <v>1.1666666666666667</v>
      </c>
    </row>
    <row r="162" spans="1:6" x14ac:dyDescent="0.2">
      <c r="A162">
        <v>94</v>
      </c>
      <c r="B162" s="36">
        <v>11</v>
      </c>
      <c r="C162" s="10">
        <v>10.5</v>
      </c>
      <c r="D162" s="10">
        <f t="shared" si="12"/>
        <v>0.5</v>
      </c>
      <c r="E162" s="32">
        <f t="shared" si="10"/>
        <v>0.25</v>
      </c>
      <c r="F162" s="33">
        <f t="shared" si="11"/>
        <v>2.3809523809523808E-2</v>
      </c>
    </row>
    <row r="163" spans="1:6" x14ac:dyDescent="0.2">
      <c r="A163">
        <v>95</v>
      </c>
      <c r="B163" s="36">
        <v>14</v>
      </c>
      <c r="C163" s="10">
        <v>10.5</v>
      </c>
      <c r="D163" s="10">
        <f t="shared" si="12"/>
        <v>3.5</v>
      </c>
      <c r="E163" s="32">
        <f t="shared" si="10"/>
        <v>12.25</v>
      </c>
      <c r="F163" s="33">
        <f t="shared" si="11"/>
        <v>1.1666666666666667</v>
      </c>
    </row>
    <row r="164" spans="1:6" x14ac:dyDescent="0.2">
      <c r="A164">
        <v>96</v>
      </c>
      <c r="B164" s="36">
        <v>5</v>
      </c>
      <c r="C164" s="10">
        <v>10.5</v>
      </c>
      <c r="D164" s="10">
        <f t="shared" si="12"/>
        <v>-5.5</v>
      </c>
      <c r="E164" s="32">
        <f t="shared" si="10"/>
        <v>30.25</v>
      </c>
      <c r="F164" s="33">
        <f t="shared" si="11"/>
        <v>2.8809523809523809</v>
      </c>
    </row>
    <row r="165" spans="1:6" x14ac:dyDescent="0.2">
      <c r="A165">
        <v>97</v>
      </c>
      <c r="B165" s="36">
        <v>13</v>
      </c>
      <c r="C165" s="10">
        <v>10.5</v>
      </c>
      <c r="D165" s="10">
        <f t="shared" si="12"/>
        <v>2.5</v>
      </c>
      <c r="E165" s="32">
        <f t="shared" si="10"/>
        <v>6.25</v>
      </c>
      <c r="F165" s="33">
        <f t="shared" si="11"/>
        <v>0.59523809523809523</v>
      </c>
    </row>
    <row r="166" spans="1:6" x14ac:dyDescent="0.2">
      <c r="A166">
        <v>98</v>
      </c>
      <c r="B166" s="36">
        <v>5</v>
      </c>
      <c r="C166" s="10">
        <v>10.5</v>
      </c>
      <c r="D166" s="10">
        <f t="shared" si="12"/>
        <v>-5.5</v>
      </c>
      <c r="E166" s="32">
        <f t="shared" si="10"/>
        <v>30.25</v>
      </c>
      <c r="F166" s="33">
        <f t="shared" si="11"/>
        <v>2.8809523809523809</v>
      </c>
    </row>
    <row r="167" spans="1:6" x14ac:dyDescent="0.2">
      <c r="A167">
        <v>99</v>
      </c>
      <c r="B167" s="36">
        <v>12</v>
      </c>
      <c r="C167" s="10">
        <v>10.5</v>
      </c>
      <c r="D167" s="10">
        <f t="shared" si="12"/>
        <v>1.5</v>
      </c>
      <c r="E167" s="32">
        <f t="shared" si="10"/>
        <v>2.25</v>
      </c>
      <c r="F167" s="33">
        <f t="shared" si="11"/>
        <v>0.21428571428571427</v>
      </c>
    </row>
    <row r="168" spans="1:6" x14ac:dyDescent="0.2">
      <c r="A168">
        <v>100</v>
      </c>
      <c r="B168" s="36">
        <v>8</v>
      </c>
      <c r="C168" s="10">
        <v>10.5</v>
      </c>
      <c r="D168" s="10">
        <f t="shared" si="12"/>
        <v>-2.5</v>
      </c>
      <c r="E168" s="32">
        <f t="shared" si="10"/>
        <v>6.25</v>
      </c>
      <c r="F168" s="33">
        <f t="shared" si="11"/>
        <v>0.59523809523809523</v>
      </c>
    </row>
    <row r="169" spans="1:6" x14ac:dyDescent="0.2">
      <c r="A169">
        <v>101</v>
      </c>
      <c r="B169" s="36">
        <v>16</v>
      </c>
      <c r="C169" s="10">
        <v>10.5</v>
      </c>
      <c r="D169" s="10">
        <f t="shared" si="12"/>
        <v>5.5</v>
      </c>
      <c r="E169" s="32">
        <f t="shared" si="10"/>
        <v>30.25</v>
      </c>
      <c r="F169" s="33">
        <f t="shared" si="11"/>
        <v>2.8809523809523809</v>
      </c>
    </row>
    <row r="170" spans="1:6" x14ac:dyDescent="0.2">
      <c r="A170">
        <v>102</v>
      </c>
      <c r="B170" s="36">
        <v>10</v>
      </c>
      <c r="C170" s="10">
        <v>10.5</v>
      </c>
      <c r="D170" s="10">
        <f t="shared" si="12"/>
        <v>-0.5</v>
      </c>
      <c r="E170" s="32">
        <f t="shared" si="10"/>
        <v>0.25</v>
      </c>
      <c r="F170" s="33">
        <f t="shared" si="11"/>
        <v>2.3809523809523808E-2</v>
      </c>
    </row>
    <row r="171" spans="1:6" x14ac:dyDescent="0.2">
      <c r="A171">
        <v>103</v>
      </c>
      <c r="B171" s="36">
        <v>12</v>
      </c>
      <c r="C171" s="10">
        <v>10.5</v>
      </c>
      <c r="D171" s="10">
        <f t="shared" si="12"/>
        <v>1.5</v>
      </c>
      <c r="E171" s="32">
        <f t="shared" si="10"/>
        <v>2.25</v>
      </c>
      <c r="F171" s="33">
        <f t="shared" si="11"/>
        <v>0.21428571428571427</v>
      </c>
    </row>
    <row r="172" spans="1:6" x14ac:dyDescent="0.2">
      <c r="A172">
        <v>104</v>
      </c>
      <c r="B172" s="36">
        <v>8</v>
      </c>
      <c r="C172" s="10">
        <v>10.5</v>
      </c>
      <c r="D172" s="10">
        <f t="shared" si="12"/>
        <v>-2.5</v>
      </c>
      <c r="E172" s="32">
        <f t="shared" si="10"/>
        <v>6.25</v>
      </c>
      <c r="F172" s="33">
        <f t="shared" si="11"/>
        <v>0.59523809523809523</v>
      </c>
    </row>
    <row r="173" spans="1:6" x14ac:dyDescent="0.2">
      <c r="A173">
        <v>105</v>
      </c>
      <c r="B173" s="36">
        <v>13</v>
      </c>
      <c r="C173" s="10">
        <v>10.5</v>
      </c>
      <c r="D173" s="10">
        <f t="shared" si="12"/>
        <v>2.5</v>
      </c>
      <c r="E173" s="32">
        <f t="shared" si="10"/>
        <v>6.25</v>
      </c>
      <c r="F173" s="33">
        <f t="shared" si="11"/>
        <v>0.59523809523809523</v>
      </c>
    </row>
    <row r="174" spans="1:6" x14ac:dyDescent="0.2">
      <c r="A174">
        <v>106</v>
      </c>
      <c r="B174" s="36">
        <v>11</v>
      </c>
      <c r="C174" s="10">
        <v>10.5</v>
      </c>
      <c r="D174" s="10">
        <f t="shared" si="12"/>
        <v>0.5</v>
      </c>
      <c r="E174" s="32">
        <f t="shared" si="10"/>
        <v>0.25</v>
      </c>
      <c r="F174" s="33">
        <f t="shared" si="11"/>
        <v>2.3809523809523808E-2</v>
      </c>
    </row>
    <row r="175" spans="1:6" x14ac:dyDescent="0.2">
      <c r="A175">
        <v>107</v>
      </c>
      <c r="B175" s="36">
        <v>8</v>
      </c>
      <c r="C175" s="10">
        <v>10.5</v>
      </c>
      <c r="D175" s="10">
        <f t="shared" si="12"/>
        <v>-2.5</v>
      </c>
      <c r="E175" s="32">
        <f t="shared" si="10"/>
        <v>6.25</v>
      </c>
      <c r="F175" s="33">
        <f t="shared" si="11"/>
        <v>0.59523809523809523</v>
      </c>
    </row>
    <row r="176" spans="1:6" x14ac:dyDescent="0.2">
      <c r="A176">
        <v>108</v>
      </c>
      <c r="B176" s="36">
        <v>8</v>
      </c>
      <c r="C176" s="10">
        <v>10.5</v>
      </c>
      <c r="D176" s="10">
        <f t="shared" si="12"/>
        <v>-2.5</v>
      </c>
      <c r="E176" s="32">
        <f t="shared" si="10"/>
        <v>6.25</v>
      </c>
      <c r="F176" s="33">
        <f t="shared" si="11"/>
        <v>0.59523809523809523</v>
      </c>
    </row>
    <row r="177" spans="1:6" x14ac:dyDescent="0.2">
      <c r="A177">
        <v>109</v>
      </c>
      <c r="B177" s="36">
        <v>8</v>
      </c>
      <c r="C177" s="10">
        <v>10.5</v>
      </c>
      <c r="D177" s="10">
        <f t="shared" si="12"/>
        <v>-2.5</v>
      </c>
      <c r="E177" s="32">
        <f t="shared" si="10"/>
        <v>6.25</v>
      </c>
      <c r="F177" s="33">
        <f t="shared" si="11"/>
        <v>0.59523809523809523</v>
      </c>
    </row>
    <row r="178" spans="1:6" x14ac:dyDescent="0.2">
      <c r="A178">
        <v>110</v>
      </c>
      <c r="B178" s="36">
        <v>14</v>
      </c>
      <c r="C178" s="10">
        <v>10.5</v>
      </c>
      <c r="D178" s="10">
        <f t="shared" si="12"/>
        <v>3.5</v>
      </c>
      <c r="E178" s="32">
        <f t="shared" si="10"/>
        <v>12.25</v>
      </c>
      <c r="F178" s="33">
        <f t="shared" si="11"/>
        <v>1.1666666666666667</v>
      </c>
    </row>
    <row r="179" spans="1:6" x14ac:dyDescent="0.2">
      <c r="A179">
        <v>111</v>
      </c>
      <c r="B179" s="36">
        <v>15</v>
      </c>
      <c r="C179" s="10">
        <v>10.5</v>
      </c>
      <c r="D179" s="10">
        <f t="shared" si="12"/>
        <v>4.5</v>
      </c>
      <c r="E179" s="32">
        <f t="shared" si="10"/>
        <v>20.25</v>
      </c>
      <c r="F179" s="33">
        <f t="shared" si="11"/>
        <v>1.9285714285714286</v>
      </c>
    </row>
    <row r="180" spans="1:6" x14ac:dyDescent="0.2">
      <c r="A180">
        <v>112</v>
      </c>
      <c r="B180" s="36">
        <v>14</v>
      </c>
      <c r="C180" s="10">
        <v>10.5</v>
      </c>
      <c r="D180" s="10">
        <f t="shared" si="12"/>
        <v>3.5</v>
      </c>
      <c r="E180" s="32">
        <f t="shared" si="10"/>
        <v>12.25</v>
      </c>
      <c r="F180" s="33">
        <f t="shared" si="11"/>
        <v>1.1666666666666667</v>
      </c>
    </row>
    <row r="181" spans="1:6" x14ac:dyDescent="0.2">
      <c r="A181">
        <v>113</v>
      </c>
      <c r="B181" s="36">
        <v>9</v>
      </c>
      <c r="C181" s="10">
        <v>10.5</v>
      </c>
      <c r="D181" s="10">
        <f t="shared" si="12"/>
        <v>-1.5</v>
      </c>
      <c r="E181" s="32">
        <f t="shared" si="10"/>
        <v>2.25</v>
      </c>
      <c r="F181" s="33">
        <f t="shared" si="11"/>
        <v>0.21428571428571427</v>
      </c>
    </row>
    <row r="182" spans="1:6" x14ac:dyDescent="0.2">
      <c r="A182">
        <v>114</v>
      </c>
      <c r="B182" s="36">
        <v>4</v>
      </c>
      <c r="C182" s="10">
        <v>10.5</v>
      </c>
      <c r="D182" s="10">
        <f t="shared" si="12"/>
        <v>-6.5</v>
      </c>
      <c r="E182" s="32">
        <f t="shared" si="10"/>
        <v>42.25</v>
      </c>
      <c r="F182" s="33">
        <f t="shared" si="11"/>
        <v>4.0238095238095237</v>
      </c>
    </row>
    <row r="183" spans="1:6" x14ac:dyDescent="0.2">
      <c r="A183">
        <v>115</v>
      </c>
      <c r="B183" s="36">
        <v>9</v>
      </c>
      <c r="C183" s="10">
        <v>10.5</v>
      </c>
      <c r="D183" s="10">
        <f t="shared" si="12"/>
        <v>-1.5</v>
      </c>
      <c r="E183" s="32">
        <f t="shared" si="10"/>
        <v>2.25</v>
      </c>
      <c r="F183" s="33">
        <f t="shared" si="11"/>
        <v>0.21428571428571427</v>
      </c>
    </row>
    <row r="184" spans="1:6" x14ac:dyDescent="0.2">
      <c r="A184">
        <v>116</v>
      </c>
      <c r="B184" s="36">
        <v>8</v>
      </c>
      <c r="C184" s="10">
        <v>10.5</v>
      </c>
      <c r="D184" s="10">
        <f t="shared" si="12"/>
        <v>-2.5</v>
      </c>
      <c r="E184" s="32">
        <f t="shared" si="10"/>
        <v>6.25</v>
      </c>
      <c r="F184" s="33">
        <f t="shared" si="11"/>
        <v>0.59523809523809523</v>
      </c>
    </row>
    <row r="185" spans="1:6" x14ac:dyDescent="0.2">
      <c r="A185">
        <v>117</v>
      </c>
      <c r="B185" s="36">
        <v>12</v>
      </c>
      <c r="C185" s="10">
        <v>10.5</v>
      </c>
      <c r="D185" s="10">
        <f t="shared" si="12"/>
        <v>1.5</v>
      </c>
      <c r="E185" s="32">
        <f t="shared" si="10"/>
        <v>2.25</v>
      </c>
      <c r="F185" s="33">
        <f t="shared" si="11"/>
        <v>0.21428571428571427</v>
      </c>
    </row>
    <row r="186" spans="1:6" x14ac:dyDescent="0.2">
      <c r="A186">
        <v>118</v>
      </c>
      <c r="B186" s="36">
        <v>13</v>
      </c>
      <c r="C186" s="10">
        <v>10.5</v>
      </c>
      <c r="D186" s="10">
        <f t="shared" si="12"/>
        <v>2.5</v>
      </c>
      <c r="E186" s="32">
        <f t="shared" si="10"/>
        <v>6.25</v>
      </c>
      <c r="F186" s="33">
        <f t="shared" si="11"/>
        <v>0.59523809523809523</v>
      </c>
    </row>
    <row r="187" spans="1:6" x14ac:dyDescent="0.2">
      <c r="A187">
        <v>119</v>
      </c>
      <c r="B187" s="36">
        <v>15</v>
      </c>
      <c r="C187" s="10">
        <v>10.5</v>
      </c>
      <c r="D187" s="10">
        <f t="shared" si="12"/>
        <v>4.5</v>
      </c>
      <c r="E187" s="32">
        <f t="shared" si="10"/>
        <v>20.25</v>
      </c>
      <c r="F187" s="33">
        <f t="shared" si="11"/>
        <v>1.9285714285714286</v>
      </c>
    </row>
    <row r="188" spans="1:6" x14ac:dyDescent="0.2">
      <c r="A188">
        <v>120</v>
      </c>
      <c r="B188" s="36">
        <v>10</v>
      </c>
      <c r="C188" s="10">
        <v>10.5</v>
      </c>
      <c r="D188" s="10">
        <f t="shared" si="12"/>
        <v>-0.5</v>
      </c>
      <c r="E188" s="32">
        <f t="shared" si="10"/>
        <v>0.25</v>
      </c>
      <c r="F188" s="33">
        <f t="shared" si="11"/>
        <v>2.3809523809523808E-2</v>
      </c>
    </row>
    <row r="189" spans="1:6" x14ac:dyDescent="0.2">
      <c r="A189">
        <v>121</v>
      </c>
      <c r="B189" s="36">
        <v>8</v>
      </c>
      <c r="C189" s="10">
        <v>8.5299999999999994</v>
      </c>
      <c r="D189" s="10">
        <f t="shared" si="12"/>
        <v>-0.52999999999999936</v>
      </c>
      <c r="E189" s="32">
        <f t="shared" si="10"/>
        <v>0.28089999999999932</v>
      </c>
      <c r="F189" s="33">
        <f t="shared" si="11"/>
        <v>3.2930832356389134E-2</v>
      </c>
    </row>
    <row r="190" spans="1:6" x14ac:dyDescent="0.2">
      <c r="A190">
        <v>122</v>
      </c>
      <c r="B190" s="36">
        <v>9</v>
      </c>
      <c r="C190" s="10">
        <v>8.5299999999999994</v>
      </c>
      <c r="D190" s="10">
        <f t="shared" si="12"/>
        <v>0.47000000000000064</v>
      </c>
      <c r="E190" s="32">
        <f t="shared" si="10"/>
        <v>0.2209000000000006</v>
      </c>
      <c r="F190" s="33">
        <f t="shared" si="11"/>
        <v>2.5896834701055173E-2</v>
      </c>
    </row>
    <row r="191" spans="1:6" x14ac:dyDescent="0.2">
      <c r="A191">
        <v>123</v>
      </c>
      <c r="B191" s="36">
        <v>15</v>
      </c>
      <c r="C191" s="10">
        <v>8.5299999999999994</v>
      </c>
      <c r="D191" s="10">
        <f t="shared" si="12"/>
        <v>6.4700000000000006</v>
      </c>
      <c r="E191" s="32">
        <f t="shared" si="10"/>
        <v>41.860900000000008</v>
      </c>
      <c r="F191" s="33">
        <f t="shared" si="11"/>
        <v>4.9074912075029324</v>
      </c>
    </row>
    <row r="192" spans="1:6" x14ac:dyDescent="0.2">
      <c r="A192">
        <v>124</v>
      </c>
      <c r="B192" s="36">
        <v>14</v>
      </c>
      <c r="C192" s="10">
        <v>8.5299999999999994</v>
      </c>
      <c r="D192" s="10">
        <f t="shared" si="12"/>
        <v>5.4700000000000006</v>
      </c>
      <c r="E192" s="32">
        <f t="shared" si="10"/>
        <v>29.920900000000007</v>
      </c>
      <c r="F192" s="33">
        <f t="shared" si="11"/>
        <v>3.5077256740914429</v>
      </c>
    </row>
    <row r="193" spans="1:6" x14ac:dyDescent="0.2">
      <c r="A193">
        <v>125</v>
      </c>
      <c r="B193" s="36">
        <v>8</v>
      </c>
      <c r="C193" s="10">
        <v>8.5299999999999994</v>
      </c>
      <c r="D193" s="10">
        <f t="shared" si="12"/>
        <v>-0.52999999999999936</v>
      </c>
      <c r="E193" s="32">
        <f t="shared" si="10"/>
        <v>0.28089999999999932</v>
      </c>
      <c r="F193" s="33">
        <f t="shared" si="11"/>
        <v>3.2930832356389134E-2</v>
      </c>
    </row>
    <row r="194" spans="1:6" x14ac:dyDescent="0.2">
      <c r="A194">
        <v>126</v>
      </c>
      <c r="B194" s="36">
        <v>23</v>
      </c>
      <c r="C194" s="10">
        <v>8.5299999999999994</v>
      </c>
      <c r="D194" s="10">
        <f t="shared" si="12"/>
        <v>14.47</v>
      </c>
      <c r="E194" s="32">
        <f t="shared" si="10"/>
        <v>209.38090000000003</v>
      </c>
      <c r="F194" s="33">
        <f t="shared" si="11"/>
        <v>24.546412661195784</v>
      </c>
    </row>
    <row r="195" spans="1:6" x14ac:dyDescent="0.2">
      <c r="A195">
        <v>127</v>
      </c>
      <c r="B195" s="36">
        <v>2</v>
      </c>
      <c r="C195" s="10">
        <v>8.5299999999999994</v>
      </c>
      <c r="D195" s="10">
        <f t="shared" si="12"/>
        <v>-6.5299999999999994</v>
      </c>
      <c r="E195" s="32">
        <f t="shared" si="10"/>
        <v>42.640899999999995</v>
      </c>
      <c r="F195" s="33">
        <f t="shared" si="11"/>
        <v>4.9989331770222742</v>
      </c>
    </row>
    <row r="196" spans="1:6" x14ac:dyDescent="0.2">
      <c r="A196">
        <v>128</v>
      </c>
      <c r="B196" s="36">
        <v>4</v>
      </c>
      <c r="C196" s="10">
        <v>8.5299999999999994</v>
      </c>
      <c r="D196" s="10">
        <f t="shared" si="12"/>
        <v>-4.5299999999999994</v>
      </c>
      <c r="E196" s="32">
        <f t="shared" si="10"/>
        <v>20.520899999999994</v>
      </c>
      <c r="F196" s="33">
        <f t="shared" si="11"/>
        <v>2.4057327080890967</v>
      </c>
    </row>
    <row r="197" spans="1:6" x14ac:dyDescent="0.2">
      <c r="A197">
        <v>129</v>
      </c>
      <c r="B197" s="36">
        <v>5</v>
      </c>
      <c r="C197" s="10">
        <v>8.5299999999999994</v>
      </c>
      <c r="D197" s="10">
        <f t="shared" si="12"/>
        <v>-3.5299999999999994</v>
      </c>
      <c r="E197" s="32">
        <f t="shared" si="10"/>
        <v>12.460899999999995</v>
      </c>
      <c r="F197" s="33">
        <f t="shared" si="11"/>
        <v>1.460832356389214</v>
      </c>
    </row>
    <row r="198" spans="1:6" x14ac:dyDescent="0.2">
      <c r="A198">
        <v>130</v>
      </c>
      <c r="B198" s="36">
        <v>2</v>
      </c>
      <c r="C198" s="10">
        <v>8.5299999999999994</v>
      </c>
      <c r="D198" s="10">
        <f t="shared" si="12"/>
        <v>-6.5299999999999994</v>
      </c>
      <c r="E198" s="32">
        <f t="shared" ref="E198:E218" si="13">SUM(D198*D198)</f>
        <v>42.640899999999995</v>
      </c>
      <c r="F198" s="33">
        <f t="shared" ref="F198:F218" si="14">SUM(E198/C198)</f>
        <v>4.9989331770222742</v>
      </c>
    </row>
    <row r="199" spans="1:6" x14ac:dyDescent="0.2">
      <c r="A199">
        <v>131</v>
      </c>
      <c r="B199" s="36">
        <v>2</v>
      </c>
      <c r="C199" s="10">
        <v>8.5299999999999994</v>
      </c>
      <c r="D199" s="10">
        <f t="shared" ref="D199:D218" si="15">SUM(B199-C199)</f>
        <v>-6.5299999999999994</v>
      </c>
      <c r="E199" s="32">
        <f t="shared" si="13"/>
        <v>42.640899999999995</v>
      </c>
      <c r="F199" s="33">
        <f t="shared" si="14"/>
        <v>4.9989331770222742</v>
      </c>
    </row>
    <row r="200" spans="1:6" x14ac:dyDescent="0.2">
      <c r="A200">
        <v>132</v>
      </c>
      <c r="B200" s="36">
        <v>15</v>
      </c>
      <c r="C200" s="10">
        <v>8.5299999999999994</v>
      </c>
      <c r="D200" s="10">
        <f t="shared" si="15"/>
        <v>6.4700000000000006</v>
      </c>
      <c r="E200" s="32">
        <f t="shared" si="13"/>
        <v>41.860900000000008</v>
      </c>
      <c r="F200" s="33">
        <f t="shared" si="14"/>
        <v>4.9074912075029324</v>
      </c>
    </row>
    <row r="201" spans="1:6" x14ac:dyDescent="0.2">
      <c r="A201">
        <v>133</v>
      </c>
      <c r="B201" s="36">
        <v>2</v>
      </c>
      <c r="C201" s="10">
        <v>8.5299999999999994</v>
      </c>
      <c r="D201" s="10">
        <f t="shared" si="15"/>
        <v>-6.5299999999999994</v>
      </c>
      <c r="E201" s="32">
        <f t="shared" si="13"/>
        <v>42.640899999999995</v>
      </c>
      <c r="F201" s="33">
        <f t="shared" si="14"/>
        <v>4.9989331770222742</v>
      </c>
    </row>
    <row r="202" spans="1:6" x14ac:dyDescent="0.2">
      <c r="A202">
        <v>134</v>
      </c>
      <c r="B202" s="36">
        <v>2</v>
      </c>
      <c r="C202" s="10">
        <v>8.5299999999999994</v>
      </c>
      <c r="D202" s="10">
        <f t="shared" si="15"/>
        <v>-6.5299999999999994</v>
      </c>
      <c r="E202" s="32">
        <f t="shared" si="13"/>
        <v>42.640899999999995</v>
      </c>
      <c r="F202" s="33">
        <f t="shared" si="14"/>
        <v>4.9989331770222742</v>
      </c>
    </row>
    <row r="203" spans="1:6" x14ac:dyDescent="0.2">
      <c r="A203">
        <v>135</v>
      </c>
      <c r="B203" s="36">
        <v>11</v>
      </c>
      <c r="C203" s="10">
        <v>8.5299999999999994</v>
      </c>
      <c r="D203" s="10">
        <f t="shared" si="15"/>
        <v>2.4700000000000006</v>
      </c>
      <c r="E203" s="32">
        <f t="shared" si="13"/>
        <v>6.1009000000000029</v>
      </c>
      <c r="F203" s="33">
        <f t="shared" si="14"/>
        <v>0.71522860492379869</v>
      </c>
    </row>
    <row r="204" spans="1:6" x14ac:dyDescent="0.2">
      <c r="A204">
        <v>136</v>
      </c>
      <c r="B204" s="36">
        <v>9</v>
      </c>
      <c r="C204" s="10">
        <v>8.5299999999999994</v>
      </c>
      <c r="D204" s="10">
        <f t="shared" si="15"/>
        <v>0.47000000000000064</v>
      </c>
      <c r="E204" s="32">
        <f t="shared" si="13"/>
        <v>0.2209000000000006</v>
      </c>
      <c r="F204" s="33">
        <f t="shared" si="14"/>
        <v>2.5896834701055173E-2</v>
      </c>
    </row>
    <row r="205" spans="1:6" x14ac:dyDescent="0.2">
      <c r="A205">
        <v>137</v>
      </c>
      <c r="B205" s="36">
        <v>17</v>
      </c>
      <c r="C205" s="10">
        <v>8.5299999999999994</v>
      </c>
      <c r="D205" s="10">
        <f t="shared" si="15"/>
        <v>8.4700000000000006</v>
      </c>
      <c r="E205" s="32">
        <f t="shared" si="13"/>
        <v>71.740900000000011</v>
      </c>
      <c r="F205" s="33">
        <f t="shared" si="14"/>
        <v>8.4104220398593217</v>
      </c>
    </row>
    <row r="206" spans="1:6" x14ac:dyDescent="0.2">
      <c r="A206">
        <v>138</v>
      </c>
      <c r="B206" s="36">
        <v>16</v>
      </c>
      <c r="C206" s="10">
        <v>8.5299999999999994</v>
      </c>
      <c r="D206" s="10">
        <f t="shared" si="15"/>
        <v>7.4700000000000006</v>
      </c>
      <c r="E206" s="32">
        <f t="shared" si="13"/>
        <v>55.800900000000013</v>
      </c>
      <c r="F206" s="33">
        <f t="shared" si="14"/>
        <v>6.541723329425559</v>
      </c>
    </row>
    <row r="207" spans="1:6" x14ac:dyDescent="0.2">
      <c r="A207">
        <v>139</v>
      </c>
      <c r="B207" s="36">
        <v>6</v>
      </c>
      <c r="C207" s="10">
        <v>8.5299999999999994</v>
      </c>
      <c r="D207" s="10">
        <f t="shared" si="15"/>
        <v>-2.5299999999999994</v>
      </c>
      <c r="E207" s="32">
        <f t="shared" si="13"/>
        <v>6.4008999999999965</v>
      </c>
      <c r="F207" s="33">
        <f t="shared" si="14"/>
        <v>0.75039859320046853</v>
      </c>
    </row>
    <row r="208" spans="1:6" x14ac:dyDescent="0.2">
      <c r="A208">
        <v>140</v>
      </c>
      <c r="B208" s="36">
        <v>9</v>
      </c>
      <c r="C208" s="10">
        <v>8.5299999999999994</v>
      </c>
      <c r="D208" s="10">
        <f t="shared" si="15"/>
        <v>0.47000000000000064</v>
      </c>
      <c r="E208" s="32">
        <f t="shared" si="13"/>
        <v>0.2209000000000006</v>
      </c>
      <c r="F208" s="33">
        <f t="shared" si="14"/>
        <v>2.5896834701055173E-2</v>
      </c>
    </row>
    <row r="209" spans="1:6" x14ac:dyDescent="0.2">
      <c r="A209">
        <v>141</v>
      </c>
      <c r="B209" s="36">
        <v>3</v>
      </c>
      <c r="C209" s="10">
        <v>8.5299999999999994</v>
      </c>
      <c r="D209" s="10">
        <f t="shared" si="15"/>
        <v>-5.5299999999999994</v>
      </c>
      <c r="E209" s="32">
        <f t="shared" si="13"/>
        <v>30.580899999999993</v>
      </c>
      <c r="F209" s="33">
        <f t="shared" si="14"/>
        <v>3.5850996483001167</v>
      </c>
    </row>
    <row r="210" spans="1:6" x14ac:dyDescent="0.2">
      <c r="A210">
        <v>142</v>
      </c>
      <c r="B210" s="36">
        <v>4</v>
      </c>
      <c r="C210" s="10">
        <v>8.5299999999999994</v>
      </c>
      <c r="D210" s="10">
        <f t="shared" si="15"/>
        <v>-4.5299999999999994</v>
      </c>
      <c r="E210" s="32">
        <f t="shared" si="13"/>
        <v>20.520899999999994</v>
      </c>
      <c r="F210" s="33">
        <f t="shared" si="14"/>
        <v>2.4057327080890967</v>
      </c>
    </row>
    <row r="211" spans="1:6" x14ac:dyDescent="0.2">
      <c r="A211">
        <v>143</v>
      </c>
      <c r="B211" s="36">
        <v>5</v>
      </c>
      <c r="C211" s="10">
        <v>8.5299999999999994</v>
      </c>
      <c r="D211" s="10">
        <f t="shared" si="15"/>
        <v>-3.5299999999999994</v>
      </c>
      <c r="E211" s="32">
        <f t="shared" si="13"/>
        <v>12.460899999999995</v>
      </c>
      <c r="F211" s="33">
        <f t="shared" si="14"/>
        <v>1.460832356389214</v>
      </c>
    </row>
    <row r="212" spans="1:6" x14ac:dyDescent="0.2">
      <c r="A212">
        <v>144</v>
      </c>
      <c r="B212" s="36">
        <v>21</v>
      </c>
      <c r="C212" s="10">
        <v>8.5299999999999994</v>
      </c>
      <c r="D212" s="10">
        <f t="shared" si="15"/>
        <v>12.47</v>
      </c>
      <c r="E212" s="32">
        <f t="shared" si="13"/>
        <v>155.50090000000003</v>
      </c>
      <c r="F212" s="33">
        <f t="shared" si="14"/>
        <v>18.229882766705749</v>
      </c>
    </row>
    <row r="213" spans="1:6" x14ac:dyDescent="0.2">
      <c r="A213">
        <v>145</v>
      </c>
      <c r="B213" s="36">
        <v>14</v>
      </c>
      <c r="C213" s="10">
        <v>8.5299999999999994</v>
      </c>
      <c r="D213" s="10">
        <f t="shared" si="15"/>
        <v>5.4700000000000006</v>
      </c>
      <c r="E213" s="32">
        <f t="shared" si="13"/>
        <v>29.920900000000007</v>
      </c>
      <c r="F213" s="33">
        <f t="shared" si="14"/>
        <v>3.5077256740914429</v>
      </c>
    </row>
    <row r="214" spans="1:6" x14ac:dyDescent="0.2">
      <c r="A214">
        <v>146</v>
      </c>
      <c r="B214" s="36">
        <v>3</v>
      </c>
      <c r="C214" s="10">
        <v>8.5299999999999994</v>
      </c>
      <c r="D214" s="10">
        <f t="shared" si="15"/>
        <v>-5.5299999999999994</v>
      </c>
      <c r="E214" s="32">
        <f t="shared" si="13"/>
        <v>30.580899999999993</v>
      </c>
      <c r="F214" s="33">
        <f t="shared" si="14"/>
        <v>3.5850996483001167</v>
      </c>
    </row>
    <row r="215" spans="1:6" x14ac:dyDescent="0.2">
      <c r="A215">
        <v>147</v>
      </c>
      <c r="B215" s="36">
        <v>4</v>
      </c>
      <c r="C215" s="10">
        <v>8.5299999999999994</v>
      </c>
      <c r="D215" s="10">
        <f t="shared" si="15"/>
        <v>-4.5299999999999994</v>
      </c>
      <c r="E215" s="32">
        <f t="shared" si="13"/>
        <v>20.520899999999994</v>
      </c>
      <c r="F215" s="33">
        <f t="shared" si="14"/>
        <v>2.4057327080890967</v>
      </c>
    </row>
    <row r="216" spans="1:6" x14ac:dyDescent="0.2">
      <c r="A216">
        <v>148</v>
      </c>
      <c r="B216" s="36">
        <v>3</v>
      </c>
      <c r="C216" s="10">
        <v>8.5299999999999994</v>
      </c>
      <c r="D216" s="10">
        <f t="shared" si="15"/>
        <v>-5.5299999999999994</v>
      </c>
      <c r="E216" s="32">
        <f t="shared" si="13"/>
        <v>30.580899999999993</v>
      </c>
      <c r="F216" s="33">
        <f t="shared" si="14"/>
        <v>3.5850996483001167</v>
      </c>
    </row>
    <row r="217" spans="1:6" x14ac:dyDescent="0.2">
      <c r="A217">
        <v>149</v>
      </c>
      <c r="B217" s="36">
        <v>2</v>
      </c>
      <c r="C217" s="10">
        <v>8.5299999999999994</v>
      </c>
      <c r="D217" s="10">
        <f t="shared" si="15"/>
        <v>-6.5299999999999994</v>
      </c>
      <c r="E217" s="32">
        <f t="shared" si="13"/>
        <v>42.640899999999995</v>
      </c>
      <c r="F217" s="33">
        <f t="shared" si="14"/>
        <v>4.9989331770222742</v>
      </c>
    </row>
    <row r="218" spans="1:6" ht="17" thickBot="1" x14ac:dyDescent="0.25">
      <c r="A218">
        <v>150</v>
      </c>
      <c r="B218" s="36">
        <v>18</v>
      </c>
      <c r="C218" s="10">
        <v>8.5299999999999994</v>
      </c>
      <c r="D218" s="10">
        <f t="shared" si="15"/>
        <v>9.4700000000000006</v>
      </c>
      <c r="E218" s="32">
        <f t="shared" si="13"/>
        <v>89.680900000000008</v>
      </c>
      <c r="F218" s="33">
        <f t="shared" si="14"/>
        <v>10.513587338804221</v>
      </c>
    </row>
    <row r="219" spans="1:6" ht="17" thickBot="1" x14ac:dyDescent="0.25">
      <c r="B219" s="34">
        <f>SUM(B69:B218)</f>
        <v>900</v>
      </c>
      <c r="C219" s="34"/>
      <c r="D219" s="34">
        <f>SUM(D69:D218)</f>
        <v>0.30000000000003091</v>
      </c>
      <c r="E219" s="34"/>
      <c r="F219" s="35">
        <f>SUM(F69:F218)</f>
        <v>348.92244028746353</v>
      </c>
    </row>
    <row r="222" spans="1:6" x14ac:dyDescent="0.2">
      <c r="B222" s="24" t="s">
        <v>86</v>
      </c>
    </row>
    <row r="223" spans="1:6" x14ac:dyDescent="0.2">
      <c r="B223" s="24" t="s">
        <v>87</v>
      </c>
    </row>
    <row r="224" spans="1:6" x14ac:dyDescent="0.2">
      <c r="B224" s="24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Dispersion</vt:lpstr>
      <vt:lpstr>Dispersion Graphs</vt:lpstr>
      <vt:lpstr>Average Rank</vt:lpstr>
      <vt:lpstr>Plausible Statements</vt:lpstr>
      <vt:lpstr>Chi-square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Kevin Baker</dc:creator>
  <cp:lastModifiedBy>Microsoft Office User</cp:lastModifiedBy>
  <dcterms:created xsi:type="dcterms:W3CDTF">2020-12-04T12:18:35Z</dcterms:created>
  <dcterms:modified xsi:type="dcterms:W3CDTF">2021-07-21T11:48:18Z</dcterms:modified>
</cp:coreProperties>
</file>