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human-belief-change/experiment_3/4_data_analysis/"/>
    </mc:Choice>
  </mc:AlternateContent>
  <xr:revisionPtr revIDLastSave="0" documentId="13_ncr:1_{8003367D-3AB0-514E-A2D5-843CF218DC3C}" xr6:coauthVersionLast="47" xr6:coauthVersionMax="47" xr10:uidLastSave="{00000000-0000-0000-0000-000000000000}"/>
  <bookViews>
    <workbookView xWindow="0" yWindow="500" windowWidth="28800" windowHeight="16180" activeTab="5" xr2:uid="{00000000-000D-0000-FFFF-FFFF00000000}"/>
  </bookViews>
  <sheets>
    <sheet name="descriptive-stats-rank-individ" sheetId="9" r:id="rId1"/>
    <sheet name="descriptive-stats-age-gender" sheetId="13" r:id="rId2"/>
    <sheet name="descriptive-stats-rank-rule" sheetId="12" r:id="rId3"/>
    <sheet name="average-rank-individual" sheetId="1" r:id="rId4"/>
    <sheet name="average-rank-rule" sheetId="7" r:id="rId5"/>
    <sheet name="average-rank-all-gender" sheetId="8" r:id="rId6"/>
  </sheets>
  <definedNames>
    <definedName name="_xlchart.v1.0" hidden="1">'average-rank-individual'!$AB$1:$AB$2</definedName>
    <definedName name="_xlchart.v1.1" hidden="1">'average-rank-individual'!$AB$3:$AB$37</definedName>
    <definedName name="_xlchart.v1.2" hidden="1">'average-rank-individual'!$Z$3:$AA$37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13" l="1"/>
  <c r="AB3" i="13"/>
  <c r="AA4" i="13"/>
  <c r="AA3" i="13"/>
  <c r="Z4" i="13"/>
  <c r="Z3" i="13"/>
  <c r="Y4" i="13"/>
  <c r="Y3" i="13"/>
  <c r="D37" i="13"/>
  <c r="D36" i="13"/>
  <c r="D38" i="13" s="1"/>
  <c r="D35" i="13"/>
  <c r="D34" i="13"/>
  <c r="D32" i="13"/>
  <c r="D31" i="13"/>
  <c r="D33" i="13" s="1"/>
  <c r="D30" i="13"/>
  <c r="D29" i="13"/>
  <c r="D28" i="13"/>
  <c r="D27" i="13"/>
  <c r="D26" i="13"/>
  <c r="C37" i="13"/>
  <c r="C36" i="13"/>
  <c r="C38" i="13" s="1"/>
  <c r="C35" i="13"/>
  <c r="C34" i="13"/>
  <c r="C32" i="13"/>
  <c r="C31" i="13"/>
  <c r="C33" i="13" s="1"/>
  <c r="C30" i="13"/>
  <c r="C29" i="13"/>
  <c r="C28" i="13"/>
  <c r="C27" i="13"/>
  <c r="C26" i="13"/>
  <c r="AM4" i="13"/>
  <c r="AM3" i="13"/>
  <c r="AA21" i="8"/>
  <c r="Z21" i="8"/>
  <c r="BH6" i="12"/>
  <c r="BH7" i="12"/>
  <c r="BH8" i="12"/>
  <c r="BH9" i="12"/>
  <c r="BH10" i="12"/>
  <c r="BH11" i="12"/>
  <c r="BH12" i="12"/>
  <c r="BH13" i="12"/>
  <c r="BH14" i="12"/>
  <c r="BH15" i="12"/>
  <c r="BH16" i="12"/>
  <c r="BH17" i="12"/>
  <c r="BH18" i="12"/>
  <c r="BH19" i="12"/>
  <c r="BH20" i="12"/>
  <c r="BH21" i="12"/>
  <c r="BH22" i="12"/>
  <c r="BH5" i="12"/>
  <c r="BG6" i="12"/>
  <c r="BG7" i="12"/>
  <c r="BG8" i="12"/>
  <c r="BG9" i="12"/>
  <c r="BG10" i="12"/>
  <c r="BG11" i="12"/>
  <c r="BG12" i="12"/>
  <c r="BG13" i="12"/>
  <c r="BG14" i="12"/>
  <c r="BG15" i="12"/>
  <c r="BG16" i="12"/>
  <c r="BG17" i="12"/>
  <c r="BG18" i="12"/>
  <c r="BG19" i="12"/>
  <c r="BG20" i="12"/>
  <c r="BG21" i="12"/>
  <c r="BG22" i="12"/>
  <c r="BG5" i="12"/>
  <c r="BF6" i="12"/>
  <c r="BF7" i="12"/>
  <c r="BF8" i="12"/>
  <c r="BF9" i="12"/>
  <c r="BF10" i="12"/>
  <c r="BF11" i="12"/>
  <c r="BF12" i="12"/>
  <c r="BF13" i="12"/>
  <c r="BF14" i="12"/>
  <c r="BF15" i="12"/>
  <c r="BF16" i="12"/>
  <c r="BF17" i="12"/>
  <c r="BF18" i="12"/>
  <c r="BF19" i="12"/>
  <c r="BF20" i="12"/>
  <c r="BF21" i="12"/>
  <c r="BF22" i="12"/>
  <c r="BF5" i="12"/>
  <c r="BE6" i="12"/>
  <c r="BE7" i="12"/>
  <c r="BE8" i="12"/>
  <c r="BE9" i="12"/>
  <c r="BE10" i="12"/>
  <c r="BE11" i="12"/>
  <c r="BE12" i="12"/>
  <c r="BE13" i="12"/>
  <c r="BE14" i="12"/>
  <c r="BE15" i="12"/>
  <c r="BE16" i="12"/>
  <c r="BE17" i="12"/>
  <c r="BE18" i="12"/>
  <c r="BE19" i="12"/>
  <c r="BE20" i="12"/>
  <c r="BE21" i="12"/>
  <c r="BE22" i="12"/>
  <c r="BE5" i="12"/>
  <c r="AW22" i="12"/>
  <c r="AV22" i="12"/>
  <c r="AU22" i="12"/>
  <c r="AT22" i="12"/>
  <c r="AR22" i="12"/>
  <c r="AQ22" i="12"/>
  <c r="AP22" i="12"/>
  <c r="AO22" i="12"/>
  <c r="AN22" i="12"/>
  <c r="AM22" i="12"/>
  <c r="AL22" i="12"/>
  <c r="AW21" i="12"/>
  <c r="AV21" i="12"/>
  <c r="AU21" i="12"/>
  <c r="AT21" i="12"/>
  <c r="AR21" i="12"/>
  <c r="AQ21" i="12"/>
  <c r="AP21" i="12"/>
  <c r="AO21" i="12"/>
  <c r="AN21" i="12"/>
  <c r="AM21" i="12"/>
  <c r="AL21" i="12"/>
  <c r="AW20" i="12"/>
  <c r="AV20" i="12"/>
  <c r="AX20" i="12" s="1"/>
  <c r="AU20" i="12"/>
  <c r="AT20" i="12"/>
  <c r="AR20" i="12"/>
  <c r="AQ20" i="12"/>
  <c r="AS20" i="12" s="1"/>
  <c r="AP20" i="12"/>
  <c r="AO20" i="12"/>
  <c r="AN20" i="12"/>
  <c r="AM20" i="12"/>
  <c r="AL20" i="12"/>
  <c r="AW19" i="12"/>
  <c r="AV19" i="12"/>
  <c r="AU19" i="12"/>
  <c r="AT19" i="12"/>
  <c r="AR19" i="12"/>
  <c r="AQ19" i="12"/>
  <c r="AP19" i="12"/>
  <c r="AO19" i="12"/>
  <c r="AN19" i="12"/>
  <c r="AM19" i="12"/>
  <c r="AL19" i="12"/>
  <c r="AW18" i="12"/>
  <c r="AV18" i="12"/>
  <c r="AU18" i="12"/>
  <c r="AT18" i="12"/>
  <c r="AR18" i="12"/>
  <c r="AQ18" i="12"/>
  <c r="AS18" i="12" s="1"/>
  <c r="AP18" i="12"/>
  <c r="AO18" i="12"/>
  <c r="AN18" i="12"/>
  <c r="AM18" i="12"/>
  <c r="AL18" i="12"/>
  <c r="AW17" i="12"/>
  <c r="AV17" i="12"/>
  <c r="AU17" i="12"/>
  <c r="AT17" i="12"/>
  <c r="AR17" i="12"/>
  <c r="AQ17" i="12"/>
  <c r="AP17" i="12"/>
  <c r="AO17" i="12"/>
  <c r="AN17" i="12"/>
  <c r="AM17" i="12"/>
  <c r="AL17" i="12"/>
  <c r="AW16" i="12"/>
  <c r="AV16" i="12"/>
  <c r="AU16" i="12"/>
  <c r="AT16" i="12"/>
  <c r="AX16" i="12" s="1"/>
  <c r="AR16" i="12"/>
  <c r="AQ16" i="12"/>
  <c r="AP16" i="12"/>
  <c r="AO16" i="12"/>
  <c r="AN16" i="12"/>
  <c r="AM16" i="12"/>
  <c r="AL16" i="12"/>
  <c r="AW15" i="12"/>
  <c r="AV15" i="12"/>
  <c r="AU15" i="12"/>
  <c r="AT15" i="12"/>
  <c r="AR15" i="12"/>
  <c r="AQ15" i="12"/>
  <c r="AP15" i="12"/>
  <c r="AO15" i="12"/>
  <c r="AN15" i="12"/>
  <c r="AM15" i="12"/>
  <c r="AL15" i="12"/>
  <c r="AW14" i="12"/>
  <c r="AV14" i="12"/>
  <c r="AU14" i="12"/>
  <c r="AT14" i="12"/>
  <c r="AR14" i="12"/>
  <c r="AQ14" i="12"/>
  <c r="AS14" i="12" s="1"/>
  <c r="AP14" i="12"/>
  <c r="AO14" i="12"/>
  <c r="AN14" i="12"/>
  <c r="AM14" i="12"/>
  <c r="AL14" i="12"/>
  <c r="AW13" i="12"/>
  <c r="AV13" i="12"/>
  <c r="AX13" i="12" s="1"/>
  <c r="AU13" i="12"/>
  <c r="AT13" i="12"/>
  <c r="AR13" i="12"/>
  <c r="AQ13" i="12"/>
  <c r="AP13" i="12"/>
  <c r="AO13" i="12"/>
  <c r="AN13" i="12"/>
  <c r="AM13" i="12"/>
  <c r="AL13" i="12"/>
  <c r="AW12" i="12"/>
  <c r="AV12" i="12"/>
  <c r="AU12" i="12"/>
  <c r="AT12" i="12"/>
  <c r="AR12" i="12"/>
  <c r="AQ12" i="12"/>
  <c r="AS12" i="12" s="1"/>
  <c r="AP12" i="12"/>
  <c r="AO12" i="12"/>
  <c r="AN12" i="12"/>
  <c r="AM12" i="12"/>
  <c r="AL12" i="12"/>
  <c r="AW11" i="12"/>
  <c r="AV11" i="12"/>
  <c r="AX11" i="12" s="1"/>
  <c r="AU11" i="12"/>
  <c r="AT11" i="12"/>
  <c r="AR11" i="12"/>
  <c r="AQ11" i="12"/>
  <c r="AP11" i="12"/>
  <c r="AO11" i="12"/>
  <c r="AN11" i="12"/>
  <c r="AM11" i="12"/>
  <c r="AL11" i="12"/>
  <c r="AW10" i="12"/>
  <c r="AV10" i="12"/>
  <c r="AU10" i="12"/>
  <c r="AT10" i="12"/>
  <c r="AR10" i="12"/>
  <c r="AQ10" i="12"/>
  <c r="AP10" i="12"/>
  <c r="AO10" i="12"/>
  <c r="AN10" i="12"/>
  <c r="AM10" i="12"/>
  <c r="AL10" i="12"/>
  <c r="AW9" i="12"/>
  <c r="AV9" i="12"/>
  <c r="AU9" i="12"/>
  <c r="AT9" i="12"/>
  <c r="AR9" i="12"/>
  <c r="AQ9" i="12"/>
  <c r="AP9" i="12"/>
  <c r="AO9" i="12"/>
  <c r="AN9" i="12"/>
  <c r="AM9" i="12"/>
  <c r="AL9" i="12"/>
  <c r="AW8" i="12"/>
  <c r="AV8" i="12"/>
  <c r="AU8" i="12"/>
  <c r="AT8" i="12"/>
  <c r="AR8" i="12"/>
  <c r="AQ8" i="12"/>
  <c r="AS8" i="12" s="1"/>
  <c r="AP8" i="12"/>
  <c r="AO8" i="12"/>
  <c r="AN8" i="12"/>
  <c r="AM8" i="12"/>
  <c r="AL8" i="12"/>
  <c r="AW7" i="12"/>
  <c r="AV7" i="12"/>
  <c r="AU7" i="12"/>
  <c r="AT7" i="12"/>
  <c r="AR7" i="12"/>
  <c r="AQ7" i="12"/>
  <c r="AP7" i="12"/>
  <c r="AO7" i="12"/>
  <c r="AN7" i="12"/>
  <c r="AM7" i="12"/>
  <c r="AL7" i="12"/>
  <c r="AW6" i="12"/>
  <c r="AV6" i="12"/>
  <c r="AU6" i="12"/>
  <c r="AT6" i="12"/>
  <c r="AR6" i="12"/>
  <c r="AQ6" i="12"/>
  <c r="AP6" i="12"/>
  <c r="AO6" i="12"/>
  <c r="AN6" i="12"/>
  <c r="AM6" i="12"/>
  <c r="AL6" i="12"/>
  <c r="AX5" i="12"/>
  <c r="AW5" i="12"/>
  <c r="AV5" i="12"/>
  <c r="AU5" i="12"/>
  <c r="AT5" i="12"/>
  <c r="AR5" i="12"/>
  <c r="AQ5" i="12"/>
  <c r="AP5" i="12"/>
  <c r="AO5" i="12"/>
  <c r="AN5" i="12"/>
  <c r="AM5" i="12"/>
  <c r="AL5" i="12"/>
  <c r="AI8" i="9"/>
  <c r="AI16" i="9"/>
  <c r="AI24" i="9"/>
  <c r="AI32" i="9"/>
  <c r="Z4" i="9"/>
  <c r="AA4" i="9"/>
  <c r="AB4" i="9"/>
  <c r="AD4" i="9" s="1"/>
  <c r="AC4" i="9"/>
  <c r="Z5" i="9"/>
  <c r="AA5" i="9"/>
  <c r="AB5" i="9"/>
  <c r="AD5" i="9" s="1"/>
  <c r="AC5" i="9"/>
  <c r="Z6" i="9"/>
  <c r="AA6" i="9"/>
  <c r="AB6" i="9"/>
  <c r="AD6" i="9" s="1"/>
  <c r="AC6" i="9"/>
  <c r="Z7" i="9"/>
  <c r="AA7" i="9"/>
  <c r="AB7" i="9"/>
  <c r="AC7" i="9"/>
  <c r="AD7" i="9"/>
  <c r="Z8" i="9"/>
  <c r="AA8" i="9"/>
  <c r="AB8" i="9"/>
  <c r="AC8" i="9"/>
  <c r="Z9" i="9"/>
  <c r="AA9" i="9"/>
  <c r="AB9" i="9"/>
  <c r="AC9" i="9"/>
  <c r="AD9" i="9" s="1"/>
  <c r="Z10" i="9"/>
  <c r="AA10" i="9"/>
  <c r="AB10" i="9"/>
  <c r="AC10" i="9"/>
  <c r="AD10" i="9" s="1"/>
  <c r="Z11" i="9"/>
  <c r="AA11" i="9"/>
  <c r="AB11" i="9"/>
  <c r="AC11" i="9"/>
  <c r="Z12" i="9"/>
  <c r="AA12" i="9"/>
  <c r="AB12" i="9"/>
  <c r="AC12" i="9"/>
  <c r="AD12" i="9"/>
  <c r="Z13" i="9"/>
  <c r="AA13" i="9"/>
  <c r="AB13" i="9"/>
  <c r="AD13" i="9" s="1"/>
  <c r="AC13" i="9"/>
  <c r="Z14" i="9"/>
  <c r="AA14" i="9"/>
  <c r="AB14" i="9"/>
  <c r="AC14" i="9"/>
  <c r="Z15" i="9"/>
  <c r="AA15" i="9"/>
  <c r="AB15" i="9"/>
  <c r="AD15" i="9" s="1"/>
  <c r="AC15" i="9"/>
  <c r="Z16" i="9"/>
  <c r="AA16" i="9"/>
  <c r="AB16" i="9"/>
  <c r="AC16" i="9"/>
  <c r="Z17" i="9"/>
  <c r="AA17" i="9"/>
  <c r="AB17" i="9"/>
  <c r="AD17" i="9" s="1"/>
  <c r="AC17" i="9"/>
  <c r="Z18" i="9"/>
  <c r="AA18" i="9"/>
  <c r="AB18" i="9"/>
  <c r="AC18" i="9"/>
  <c r="Z19" i="9"/>
  <c r="AA19" i="9"/>
  <c r="AB19" i="9"/>
  <c r="AD19" i="9" s="1"/>
  <c r="AC19" i="9"/>
  <c r="Z20" i="9"/>
  <c r="AA20" i="9"/>
  <c r="AB20" i="9"/>
  <c r="AC20" i="9"/>
  <c r="AD20" i="9"/>
  <c r="Z21" i="9"/>
  <c r="AA21" i="9"/>
  <c r="AB21" i="9"/>
  <c r="AC21" i="9"/>
  <c r="Z22" i="9"/>
  <c r="AA22" i="9"/>
  <c r="AB22" i="9"/>
  <c r="AC22" i="9"/>
  <c r="AD22" i="9" s="1"/>
  <c r="Z23" i="9"/>
  <c r="AA23" i="9"/>
  <c r="AB23" i="9"/>
  <c r="AC23" i="9"/>
  <c r="AD23" i="9"/>
  <c r="Z24" i="9"/>
  <c r="AA24" i="9"/>
  <c r="AB24" i="9"/>
  <c r="AD24" i="9" s="1"/>
  <c r="AC24" i="9"/>
  <c r="Z25" i="9"/>
  <c r="AA25" i="9"/>
  <c r="AB25" i="9"/>
  <c r="AC25" i="9"/>
  <c r="AD25" i="9"/>
  <c r="Z26" i="9"/>
  <c r="AA26" i="9"/>
  <c r="AB26" i="9"/>
  <c r="AC26" i="9"/>
  <c r="AD26" i="9" s="1"/>
  <c r="Z27" i="9"/>
  <c r="AA27" i="9"/>
  <c r="AB27" i="9"/>
  <c r="AC27" i="9"/>
  <c r="Z28" i="9"/>
  <c r="AA28" i="9"/>
  <c r="AB28" i="9"/>
  <c r="AD28" i="9" s="1"/>
  <c r="AC28" i="9"/>
  <c r="Z29" i="9"/>
  <c r="AA29" i="9"/>
  <c r="AB29" i="9"/>
  <c r="AD29" i="9" s="1"/>
  <c r="AC29" i="9"/>
  <c r="Z30" i="9"/>
  <c r="AA30" i="9"/>
  <c r="AB30" i="9"/>
  <c r="AC30" i="9"/>
  <c r="Z31" i="9"/>
  <c r="AA31" i="9"/>
  <c r="AB31" i="9"/>
  <c r="AC31" i="9"/>
  <c r="AD31" i="9"/>
  <c r="Z32" i="9"/>
  <c r="AA32" i="9"/>
  <c r="AB32" i="9"/>
  <c r="AC32" i="9"/>
  <c r="Z33" i="9"/>
  <c r="AA33" i="9"/>
  <c r="AB33" i="9"/>
  <c r="AD33" i="9" s="1"/>
  <c r="AC33" i="9"/>
  <c r="Z34" i="9"/>
  <c r="AA34" i="9"/>
  <c r="AB34" i="9"/>
  <c r="AC34" i="9"/>
  <c r="AD34" i="9" s="1"/>
  <c r="Z35" i="9"/>
  <c r="AA35" i="9"/>
  <c r="AB35" i="9"/>
  <c r="AC35" i="9"/>
  <c r="Z36" i="9"/>
  <c r="AA36" i="9"/>
  <c r="AB36" i="9"/>
  <c r="AD36" i="9" s="1"/>
  <c r="AC36" i="9"/>
  <c r="Z37" i="9"/>
  <c r="AA37" i="9"/>
  <c r="AB37" i="9"/>
  <c r="AD37" i="9" s="1"/>
  <c r="AC37" i="9"/>
  <c r="AH4" i="9"/>
  <c r="AH5" i="9"/>
  <c r="AH6" i="9"/>
  <c r="AH7" i="9"/>
  <c r="AH8" i="9"/>
  <c r="AH9" i="9"/>
  <c r="AH10" i="9"/>
  <c r="AH11" i="9"/>
  <c r="AH12" i="9"/>
  <c r="AH13" i="9"/>
  <c r="AH14" i="9"/>
  <c r="AH15" i="9"/>
  <c r="AH16" i="9"/>
  <c r="AH17" i="9"/>
  <c r="AH18" i="9"/>
  <c r="AH19" i="9"/>
  <c r="AH20" i="9"/>
  <c r="AH21" i="9"/>
  <c r="AH22" i="9"/>
  <c r="AH23" i="9"/>
  <c r="AH24" i="9"/>
  <c r="AH25" i="9"/>
  <c r="AH26" i="9"/>
  <c r="AH27" i="9"/>
  <c r="AH28" i="9"/>
  <c r="AH29" i="9"/>
  <c r="AH30" i="9"/>
  <c r="AH31" i="9"/>
  <c r="AH32" i="9"/>
  <c r="AH33" i="9"/>
  <c r="AH34" i="9"/>
  <c r="AH35" i="9"/>
  <c r="AH36" i="9"/>
  <c r="AH37" i="9"/>
  <c r="AH3" i="9"/>
  <c r="AG4" i="9"/>
  <c r="AG5" i="9"/>
  <c r="AI5" i="9" s="1"/>
  <c r="AG6" i="9"/>
  <c r="AG7" i="9"/>
  <c r="AI7" i="9" s="1"/>
  <c r="AG8" i="9"/>
  <c r="AG9" i="9"/>
  <c r="AI9" i="9" s="1"/>
  <c r="AG10" i="9"/>
  <c r="AI10" i="9" s="1"/>
  <c r="AG11" i="9"/>
  <c r="AI11" i="9" s="1"/>
  <c r="AG12" i="9"/>
  <c r="AG13" i="9"/>
  <c r="AI13" i="9" s="1"/>
  <c r="AG14" i="9"/>
  <c r="AG15" i="9"/>
  <c r="AI15" i="9" s="1"/>
  <c r="AG16" i="9"/>
  <c r="AG17" i="9"/>
  <c r="AI17" i="9" s="1"/>
  <c r="AG18" i="9"/>
  <c r="AI18" i="9" s="1"/>
  <c r="AG19" i="9"/>
  <c r="AI19" i="9" s="1"/>
  <c r="AG20" i="9"/>
  <c r="AG21" i="9"/>
  <c r="AI21" i="9" s="1"/>
  <c r="AG22" i="9"/>
  <c r="AG23" i="9"/>
  <c r="AI23" i="9" s="1"/>
  <c r="AG24" i="9"/>
  <c r="AG25" i="9"/>
  <c r="AI25" i="9" s="1"/>
  <c r="AG26" i="9"/>
  <c r="AI26" i="9" s="1"/>
  <c r="AG27" i="9"/>
  <c r="AI27" i="9" s="1"/>
  <c r="AG28" i="9"/>
  <c r="AG29" i="9"/>
  <c r="AI29" i="9" s="1"/>
  <c r="AG30" i="9"/>
  <c r="AG31" i="9"/>
  <c r="AI31" i="9" s="1"/>
  <c r="AG32" i="9"/>
  <c r="AG33" i="9"/>
  <c r="AI33" i="9" s="1"/>
  <c r="AG34" i="9"/>
  <c r="AI34" i="9" s="1"/>
  <c r="AG35" i="9"/>
  <c r="AI35" i="9" s="1"/>
  <c r="AG36" i="9"/>
  <c r="AG37" i="9"/>
  <c r="AI37" i="9" s="1"/>
  <c r="AG3" i="9"/>
  <c r="AF4" i="9"/>
  <c r="AF5" i="9"/>
  <c r="AF6" i="9"/>
  <c r="AF7" i="9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6" i="9"/>
  <c r="AF37" i="9"/>
  <c r="AF3" i="9"/>
  <c r="AE3" i="9"/>
  <c r="AI3" i="9" s="1"/>
  <c r="AE4" i="9"/>
  <c r="AI4" i="9" s="1"/>
  <c r="AE5" i="9"/>
  <c r="AE6" i="9"/>
  <c r="AI6" i="9" s="1"/>
  <c r="AE7" i="9"/>
  <c r="AE8" i="9"/>
  <c r="AE9" i="9"/>
  <c r="AE10" i="9"/>
  <c r="AE11" i="9"/>
  <c r="AE12" i="9"/>
  <c r="AI12" i="9" s="1"/>
  <c r="AE13" i="9"/>
  <c r="AE14" i="9"/>
  <c r="AI14" i="9" s="1"/>
  <c r="AE15" i="9"/>
  <c r="AE16" i="9"/>
  <c r="AE17" i="9"/>
  <c r="AE18" i="9"/>
  <c r="AE19" i="9"/>
  <c r="AE20" i="9"/>
  <c r="AI20" i="9" s="1"/>
  <c r="AE21" i="9"/>
  <c r="AE22" i="9"/>
  <c r="AI22" i="9" s="1"/>
  <c r="AE23" i="9"/>
  <c r="AE24" i="9"/>
  <c r="AE25" i="9"/>
  <c r="AE26" i="9"/>
  <c r="AE27" i="9"/>
  <c r="AE28" i="9"/>
  <c r="AI28" i="9" s="1"/>
  <c r="AE29" i="9"/>
  <c r="AE30" i="9"/>
  <c r="AI30" i="9" s="1"/>
  <c r="AE31" i="9"/>
  <c r="AE32" i="9"/>
  <c r="AE33" i="9"/>
  <c r="AE34" i="9"/>
  <c r="AE35" i="9"/>
  <c r="AE36" i="9"/>
  <c r="AI36" i="9" s="1"/>
  <c r="AE37" i="9"/>
  <c r="AA3" i="9"/>
  <c r="Z3" i="9"/>
  <c r="AC3" i="9"/>
  <c r="AB3" i="9"/>
  <c r="AD3" i="9" s="1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" i="9"/>
  <c r="X4" i="9"/>
  <c r="AN4" i="9" s="1"/>
  <c r="X5" i="9"/>
  <c r="X6" i="9"/>
  <c r="X7" i="9"/>
  <c r="X8" i="9"/>
  <c r="X9" i="9"/>
  <c r="X10" i="9"/>
  <c r="AN10" i="9" s="1"/>
  <c r="X11" i="9"/>
  <c r="X12" i="9"/>
  <c r="AN12" i="9" s="1"/>
  <c r="X13" i="9"/>
  <c r="X14" i="9"/>
  <c r="X15" i="9"/>
  <c r="X16" i="9"/>
  <c r="X17" i="9"/>
  <c r="X18" i="9"/>
  <c r="X19" i="9"/>
  <c r="X20" i="9"/>
  <c r="AN20" i="9" s="1"/>
  <c r="X21" i="9"/>
  <c r="X22" i="9"/>
  <c r="X23" i="9"/>
  <c r="X24" i="9"/>
  <c r="AL24" i="9" s="1"/>
  <c r="X25" i="9"/>
  <c r="X26" i="9"/>
  <c r="AN26" i="9" s="1"/>
  <c r="X27" i="9"/>
  <c r="X28" i="9"/>
  <c r="X29" i="9"/>
  <c r="X30" i="9"/>
  <c r="X31" i="9"/>
  <c r="X32" i="9"/>
  <c r="X33" i="9"/>
  <c r="X34" i="9"/>
  <c r="AN34" i="9" s="1"/>
  <c r="X35" i="9"/>
  <c r="X36" i="9"/>
  <c r="X37" i="9"/>
  <c r="X3" i="9"/>
  <c r="W4" i="9"/>
  <c r="AL4" i="9" s="1"/>
  <c r="W5" i="9"/>
  <c r="AN5" i="9" s="1"/>
  <c r="W6" i="9"/>
  <c r="AN6" i="9" s="1"/>
  <c r="W7" i="9"/>
  <c r="AN7" i="9" s="1"/>
  <c r="W8" i="9"/>
  <c r="W9" i="9"/>
  <c r="AN9" i="9" s="1"/>
  <c r="W10" i="9"/>
  <c r="AL10" i="9" s="1"/>
  <c r="W11" i="9"/>
  <c r="W12" i="9"/>
  <c r="AL12" i="9" s="1"/>
  <c r="W13" i="9"/>
  <c r="AN13" i="9" s="1"/>
  <c r="W14" i="9"/>
  <c r="W15" i="9"/>
  <c r="AN15" i="9" s="1"/>
  <c r="W16" i="9"/>
  <c r="W17" i="9"/>
  <c r="AN17" i="9" s="1"/>
  <c r="W18" i="9"/>
  <c r="W19" i="9"/>
  <c r="AL19" i="9" s="1"/>
  <c r="W20" i="9"/>
  <c r="AL20" i="9" s="1"/>
  <c r="W21" i="9"/>
  <c r="W22" i="9"/>
  <c r="AN22" i="9" s="1"/>
  <c r="W23" i="9"/>
  <c r="AN23" i="9" s="1"/>
  <c r="W24" i="9"/>
  <c r="AN24" i="9" s="1"/>
  <c r="W25" i="9"/>
  <c r="AN25" i="9" s="1"/>
  <c r="W26" i="9"/>
  <c r="AL26" i="9" s="1"/>
  <c r="W27" i="9"/>
  <c r="W28" i="9"/>
  <c r="W29" i="9"/>
  <c r="AN29" i="9" s="1"/>
  <c r="W30" i="9"/>
  <c r="W31" i="9"/>
  <c r="AN31" i="9" s="1"/>
  <c r="W32" i="9"/>
  <c r="W33" i="9"/>
  <c r="AN33" i="9" s="1"/>
  <c r="W34" i="9"/>
  <c r="W35" i="9"/>
  <c r="W36" i="9"/>
  <c r="W37" i="9"/>
  <c r="AN37" i="9" s="1"/>
  <c r="W3" i="9"/>
  <c r="AL3" i="9" s="1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E39" i="8"/>
  <c r="E38" i="8"/>
  <c r="W16" i="8"/>
  <c r="W3" i="8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AX18" i="12" l="1"/>
  <c r="AS19" i="12"/>
  <c r="AX9" i="12"/>
  <c r="AX21" i="12"/>
  <c r="AS13" i="12"/>
  <c r="AS15" i="12"/>
  <c r="AX19" i="12"/>
  <c r="AX8" i="12"/>
  <c r="AX10" i="12"/>
  <c r="AX12" i="12"/>
  <c r="AX14" i="12"/>
  <c r="AS6" i="12"/>
  <c r="AX7" i="12"/>
  <c r="AS17" i="12"/>
  <c r="AS22" i="12"/>
  <c r="AS11" i="12"/>
  <c r="AX17" i="12"/>
  <c r="AS5" i="12"/>
  <c r="AS7" i="12"/>
  <c r="AS16" i="12"/>
  <c r="AS9" i="12"/>
  <c r="AX6" i="12"/>
  <c r="AS10" i="12"/>
  <c r="AX15" i="12"/>
  <c r="AX22" i="12"/>
  <c r="AS21" i="12"/>
  <c r="AS15" i="9"/>
  <c r="AR15" i="9"/>
  <c r="AN18" i="9"/>
  <c r="AN30" i="9"/>
  <c r="AL34" i="9"/>
  <c r="AQ26" i="9"/>
  <c r="AP26" i="9"/>
  <c r="AQ10" i="9"/>
  <c r="AP10" i="9"/>
  <c r="AS12" i="9"/>
  <c r="AR12" i="9"/>
  <c r="AS4" i="9"/>
  <c r="AR4" i="9"/>
  <c r="AR17" i="9"/>
  <c r="AS17" i="9"/>
  <c r="AR25" i="9"/>
  <c r="AS25" i="9"/>
  <c r="AR10" i="9"/>
  <c r="AS10" i="9"/>
  <c r="AR9" i="9"/>
  <c r="AS9" i="9"/>
  <c r="AQ3" i="9"/>
  <c r="AP3" i="9"/>
  <c r="AS24" i="9"/>
  <c r="AR24" i="9"/>
  <c r="AR34" i="9"/>
  <c r="AS34" i="9"/>
  <c r="AS6" i="9"/>
  <c r="AR6" i="9"/>
  <c r="AS5" i="9"/>
  <c r="AR5" i="9"/>
  <c r="AQ24" i="9"/>
  <c r="AP24" i="9"/>
  <c r="AL16" i="9"/>
  <c r="AS20" i="9"/>
  <c r="AR20" i="9"/>
  <c r="AS23" i="9"/>
  <c r="AR23" i="9"/>
  <c r="AR26" i="9"/>
  <c r="AS26" i="9"/>
  <c r="AN14" i="9"/>
  <c r="AS29" i="9"/>
  <c r="AR29" i="9"/>
  <c r="AL36" i="9"/>
  <c r="AP20" i="9"/>
  <c r="AQ20" i="9"/>
  <c r="AP4" i="9"/>
  <c r="AQ4" i="9"/>
  <c r="AR33" i="9"/>
  <c r="AS33" i="9"/>
  <c r="AS31" i="9"/>
  <c r="AR31" i="9"/>
  <c r="AS7" i="9"/>
  <c r="AR7" i="9"/>
  <c r="AS22" i="9"/>
  <c r="AR22" i="9"/>
  <c r="AS37" i="9"/>
  <c r="AR37" i="9"/>
  <c r="AS13" i="9"/>
  <c r="AR13" i="9"/>
  <c r="AL28" i="9"/>
  <c r="AP12" i="9"/>
  <c r="AQ12" i="9"/>
  <c r="AL35" i="9"/>
  <c r="AL27" i="9"/>
  <c r="AP19" i="9"/>
  <c r="AQ19" i="9"/>
  <c r="AL11" i="9"/>
  <c r="AL5" i="9"/>
  <c r="AL13" i="9"/>
  <c r="AL21" i="9"/>
  <c r="AL29" i="9"/>
  <c r="AL37" i="9"/>
  <c r="AD18" i="9"/>
  <c r="AL18" i="9" s="1"/>
  <c r="AD11" i="9"/>
  <c r="AL6" i="9"/>
  <c r="AL22" i="9"/>
  <c r="AL30" i="9"/>
  <c r="AN3" i="9"/>
  <c r="AN11" i="9"/>
  <c r="AN19" i="9"/>
  <c r="AL7" i="9"/>
  <c r="AL15" i="9"/>
  <c r="AL23" i="9"/>
  <c r="AL31" i="9"/>
  <c r="AN28" i="9"/>
  <c r="AN36" i="9"/>
  <c r="AD27" i="9"/>
  <c r="AN27" i="9" s="1"/>
  <c r="AD16" i="9"/>
  <c r="AN16" i="9" s="1"/>
  <c r="AD14" i="9"/>
  <c r="AL14" i="9" s="1"/>
  <c r="AL9" i="9"/>
  <c r="AL25" i="9"/>
  <c r="AD32" i="9"/>
  <c r="AN32" i="9" s="1"/>
  <c r="AD30" i="9"/>
  <c r="AD21" i="9"/>
  <c r="AN21" i="9" s="1"/>
  <c r="AD8" i="9"/>
  <c r="AN8" i="9" s="1"/>
  <c r="AL33" i="9"/>
  <c r="AL17" i="9"/>
  <c r="AD35" i="9"/>
  <c r="AN35" i="9" s="1"/>
  <c r="X38" i="7"/>
  <c r="AS8" i="9" l="1"/>
  <c r="AR8" i="9"/>
  <c r="AR27" i="9"/>
  <c r="AS27" i="9"/>
  <c r="AS21" i="9"/>
  <c r="AR21" i="9"/>
  <c r="AS32" i="9"/>
  <c r="AR32" i="9"/>
  <c r="AR35" i="9"/>
  <c r="AS35" i="9"/>
  <c r="AQ14" i="9"/>
  <c r="AP14" i="9"/>
  <c r="AQ18" i="9"/>
  <c r="AP18" i="9"/>
  <c r="AS16" i="9"/>
  <c r="AR16" i="9"/>
  <c r="AP27" i="9"/>
  <c r="AQ27" i="9"/>
  <c r="AP29" i="9"/>
  <c r="AQ29" i="9"/>
  <c r="AQ23" i="9"/>
  <c r="AP23" i="9"/>
  <c r="AQ17" i="9"/>
  <c r="AP17" i="9"/>
  <c r="AS36" i="9"/>
  <c r="AR36" i="9"/>
  <c r="AR19" i="9"/>
  <c r="AS19" i="9"/>
  <c r="AL8" i="9"/>
  <c r="AR11" i="9"/>
  <c r="AS11" i="9"/>
  <c r="AQ25" i="9"/>
  <c r="AP25" i="9"/>
  <c r="AP37" i="9"/>
  <c r="AQ37" i="9"/>
  <c r="AQ31" i="9"/>
  <c r="AP31" i="9"/>
  <c r="AQ34" i="9"/>
  <c r="AP34" i="9"/>
  <c r="AQ30" i="9"/>
  <c r="AP30" i="9"/>
  <c r="AQ22" i="9"/>
  <c r="AP22" i="9"/>
  <c r="AQ7" i="9"/>
  <c r="AP7" i="9"/>
  <c r="AP5" i="9"/>
  <c r="AQ5" i="9"/>
  <c r="AP28" i="9"/>
  <c r="AQ28" i="9"/>
  <c r="AS28" i="9"/>
  <c r="AR28" i="9"/>
  <c r="AQ16" i="9"/>
  <c r="AP16" i="9"/>
  <c r="AS3" i="9"/>
  <c r="AR3" i="9"/>
  <c r="AQ9" i="9"/>
  <c r="AP9" i="9"/>
  <c r="AS30" i="9"/>
  <c r="AR30" i="9"/>
  <c r="AP13" i="9"/>
  <c r="AQ13" i="9"/>
  <c r="AQ33" i="9"/>
  <c r="AP33" i="9"/>
  <c r="AP11" i="9"/>
  <c r="AQ11" i="9"/>
  <c r="AP36" i="9"/>
  <c r="AQ36" i="9"/>
  <c r="AS14" i="9"/>
  <c r="AR14" i="9"/>
  <c r="AP35" i="9"/>
  <c r="AQ35" i="9"/>
  <c r="AP21" i="9"/>
  <c r="AQ21" i="9"/>
  <c r="AQ15" i="9"/>
  <c r="AP15" i="9"/>
  <c r="AR18" i="9"/>
  <c r="AS18" i="9"/>
  <c r="AL32" i="9"/>
  <c r="AQ6" i="9"/>
  <c r="AP6" i="9"/>
  <c r="AQ32" i="9" l="1"/>
  <c r="AP32" i="9"/>
  <c r="AQ8" i="9"/>
  <c r="AP8" i="9"/>
</calcChain>
</file>

<file path=xl/sharedStrings.xml><?xml version="1.0" encoding="utf-8"?>
<sst xmlns="http://schemas.openxmlformats.org/spreadsheetml/2006/main" count="744" uniqueCount="131">
  <si>
    <t>Timestamp</t>
  </si>
  <si>
    <t>Age</t>
  </si>
  <si>
    <t>Gender</t>
  </si>
  <si>
    <t>I confirm that I have noted the above verification code for submission on Mechanical Turk.</t>
  </si>
  <si>
    <t>Would you be interested in taking part 2 of this survey?</t>
  </si>
  <si>
    <t>Finally, any thoughts you wish to add about your experience participating in this survey?</t>
  </si>
  <si>
    <t>2021/04/01 2:11:17 pm EET</t>
  </si>
  <si>
    <t>Yes</t>
  </si>
  <si>
    <t>Male</t>
  </si>
  <si>
    <t>It's quite better than average hit</t>
  </si>
  <si>
    <t>2021/04/01 2:14:33 pm EET</t>
  </si>
  <si>
    <t>Female</t>
  </si>
  <si>
    <t>2021/04/01 2:15:52 pm EET</t>
  </si>
  <si>
    <t>this was confusing for me, although I tried my best</t>
  </si>
  <si>
    <t>2021/04/01 2:16:18 pm EET</t>
  </si>
  <si>
    <t>2021/04/01 2:16:44 pm EET</t>
  </si>
  <si>
    <t>no problems</t>
  </si>
  <si>
    <t>Thank you very much for this HIT, and best of luck with your research!</t>
  </si>
  <si>
    <t>2021/04/01 2:23:14 pm EET</t>
  </si>
  <si>
    <t>It was kind of tough.</t>
  </si>
  <si>
    <t>2021/04/01 2:30:13 pm EET</t>
  </si>
  <si>
    <t>Hope I did well. Thank you!</t>
  </si>
  <si>
    <t>2021/04/01 2:31:16 pm EET</t>
  </si>
  <si>
    <t>2021/04/01 2:32:25 pm EET</t>
  </si>
  <si>
    <t>ALL ARE GOOD EXPERIENCE</t>
  </si>
  <si>
    <t>2021/04/01 2:37:39 pm EET</t>
  </si>
  <si>
    <t>N/A</t>
  </si>
  <si>
    <t>2021/04/01 2:44:33 pm EET</t>
  </si>
  <si>
    <t>2021/04/01 2:46:47 pm EET</t>
  </si>
  <si>
    <t>this was extremely confusing.</t>
  </si>
  <si>
    <t>2021/04/01 3:18:11 pm EET</t>
  </si>
  <si>
    <t>2021/04/01 3:22:47 pm EET</t>
  </si>
  <si>
    <t>This seems highly subjective. To my way of thinking, just about everything can be made to appear plausible if you arrange your thinking to accommodate the implausible.</t>
  </si>
  <si>
    <t>2021/04/01 3:24:44 pm EET</t>
  </si>
  <si>
    <t>I found this much more interesting than I expected!</t>
  </si>
  <si>
    <t>2021/04/01 3:49:59 pm EET</t>
  </si>
  <si>
    <t>2021/04/01 4:03:01 pm EET</t>
  </si>
  <si>
    <t>2021/04/01 4:09:19 pm EET</t>
  </si>
  <si>
    <t>NONE</t>
  </si>
  <si>
    <t>None</t>
  </si>
  <si>
    <t>2021/04/01 4:53:07 pm EET</t>
  </si>
  <si>
    <t>I do not have any thoughts to add.</t>
  </si>
  <si>
    <t>2021/04/15 2:31:43 pm EET</t>
  </si>
  <si>
    <t>2021/04/15 2:38:54 pm EET</t>
  </si>
  <si>
    <t>I understood what you were asking, but I thought it was presented in an unnecessarily complicated way</t>
  </si>
  <si>
    <t>2021/04/15 2:39:55 pm EET</t>
  </si>
  <si>
    <t>2021/04/15 2:43:50 pm EET</t>
  </si>
  <si>
    <t>Thank you!</t>
  </si>
  <si>
    <t>2021/04/15 2:45:00 pm EET</t>
  </si>
  <si>
    <t>2021/04/15 2:47:41 pm EET</t>
  </si>
  <si>
    <t>2021/04/15 3:00:55 pm EET</t>
  </si>
  <si>
    <t>2021/04/15 3:04:51 pm EET</t>
  </si>
  <si>
    <t>2021/04/15 3:08:33 pm EET</t>
  </si>
  <si>
    <t>2021/04/15 3:10:03 pm EET</t>
  </si>
  <si>
    <t>2021/04/15 3:26:12 pm EET</t>
  </si>
  <si>
    <t>2021/04/15 3:47:07 pm EET</t>
  </si>
  <si>
    <t>2021/04/15 3:48:49 pm EET</t>
  </si>
  <si>
    <t>2021/04/15 4:08:18 pm EET</t>
  </si>
  <si>
    <t>2021/04/15 4:23:01 pm EET</t>
  </si>
  <si>
    <t>Kind of an odd survey......</t>
  </si>
  <si>
    <t>2021/04/15 4:50:49 pm EET</t>
  </si>
  <si>
    <t>no</t>
  </si>
  <si>
    <t>No</t>
  </si>
  <si>
    <t>Feedback 1</t>
  </si>
  <si>
    <t xml:space="preserve">Conclusion 1: K includes not only the beliefs contained in it, but also the consequences which follow from K. </t>
  </si>
  <si>
    <t>Conclusion 2: The result of revising K with the new information that Zeeta M is a classical pianist, also contains the information which follows from the result of revising K with the new information that Zeeta M is a classical pianist.</t>
  </si>
  <si>
    <t>Premise: Jacob B does drive at night follows from revising K with the the new information that Jacob B is a truck driver.</t>
  </si>
  <si>
    <t>Conclusion: Jacob B does drive at night follows from expanding K with the new information that Jacob B is a truck driver.</t>
  </si>
  <si>
    <t>Premise: K is satisfiable with respect to the new information that Jessica B is a yoga instructor.</t>
  </si>
  <si>
    <t>Conclusion 1: Jessica B does teach breathing exercises follows from the expansion of K with the the new information that Jessica B is a yoga instructor.</t>
  </si>
  <si>
    <t>Conclusion 2: Jessica B does teach breathing exercises follows from the revision of K with the the new information that Jessica B is a yoga instructor.</t>
  </si>
  <si>
    <t>Conclusion: The new information that Chris P is waiter is contained in the revision of K with the new information that Chris P is a waiter.</t>
  </si>
  <si>
    <t>Premise: The new information that if Noel W is a firefighter then Noel W is strong is equivalent to the the new information that either Noel W is not a firefighter or Noel W is strong.</t>
  </si>
  <si>
    <t>Conclusion 2: Noel W does save lives follows from the revision of K with the new information that either Noel W is not a firefighter or Noel W is strong.</t>
  </si>
  <si>
    <t>Conclusion 1: Noel W does save lives follows from the revision of K with the new information that Noel W is a strong firefighter.</t>
  </si>
  <si>
    <t>Premise: The new information that Wilma D is a car owner, is consistent.</t>
  </si>
  <si>
    <t>Conclusion: The revision of K with the new information that Wilma D is a car owner, is consistent.</t>
  </si>
  <si>
    <t>Premise: Phillip P does carry a gun follows from the revision of K with the new information that Phillip P is a police officer and Phillip P can arrest a criminal.</t>
  </si>
  <si>
    <t>Conclusion: Phillip P does carry a gun follows from the result of first revising K with the new information that Philip P is a police officer and then expanding with the new information that Philip P can arrest a criminal.</t>
  </si>
  <si>
    <t>Premise: The revision of K with the new information that Mark M is a science professor is satisfiable with respect to the new information that Mark M does enjoy solving problems.</t>
  </si>
  <si>
    <t xml:space="preserve">Conclusion 1: Mark M is a good teacher follows from the result of first revising K with the new information that Mark M is a science professor and then expanding with the new information that Mark M does enjoy solving problems. </t>
  </si>
  <si>
    <t xml:space="preserve">Conclusion 2: Mark M is a good teacher follows from the result of revising K with the new information that Mark M is a science professor and Mark M does enjoy solving problems. </t>
  </si>
  <si>
    <t>Average individual rank</t>
  </si>
  <si>
    <t>Average rule rank</t>
  </si>
  <si>
    <t>Average individual rank gender</t>
  </si>
  <si>
    <t>Average rule rank: gender</t>
  </si>
  <si>
    <t>Mean sample rule rank</t>
  </si>
  <si>
    <t>Mean</t>
  </si>
  <si>
    <t>Median</t>
  </si>
  <si>
    <t>Mode</t>
  </si>
  <si>
    <t>Std. dev.</t>
  </si>
  <si>
    <t>Var.</t>
  </si>
  <si>
    <t>Max</t>
  </si>
  <si>
    <t>Min</t>
  </si>
  <si>
    <t>Range</t>
  </si>
  <si>
    <t>Q1</t>
  </si>
  <si>
    <t>Q2</t>
  </si>
  <si>
    <t>Q3</t>
  </si>
  <si>
    <t>Q4</t>
  </si>
  <si>
    <t>IQR</t>
  </si>
  <si>
    <t>Max.</t>
  </si>
  <si>
    <t>Min.</t>
  </si>
  <si>
    <t>Q1 - Min</t>
  </si>
  <si>
    <t>Median - Q1</t>
  </si>
  <si>
    <t>Q3 - Median</t>
  </si>
  <si>
    <t>Max - Q3</t>
  </si>
  <si>
    <t>R1 conclusion 1</t>
  </si>
  <si>
    <t>R1 conclusion 2</t>
  </si>
  <si>
    <t>R2 premise</t>
  </si>
  <si>
    <t>R2 conclusion</t>
  </si>
  <si>
    <t>R3 premise</t>
  </si>
  <si>
    <t>R3 conclusion 1</t>
  </si>
  <si>
    <t>R3 conclusion 2</t>
  </si>
  <si>
    <t>R4 conclusion</t>
  </si>
  <si>
    <t>R5 premise</t>
  </si>
  <si>
    <t>R5 conclusion 1</t>
  </si>
  <si>
    <t>R5 conclusion 2</t>
  </si>
  <si>
    <t>R6 premise</t>
  </si>
  <si>
    <t>R6 conclusion</t>
  </si>
  <si>
    <t>R7 premise</t>
  </si>
  <si>
    <t>R7 conclusion</t>
  </si>
  <si>
    <t>R8 premise</t>
  </si>
  <si>
    <t>R8 conclusion 1</t>
  </si>
  <si>
    <t>R8 conclusion 2</t>
  </si>
  <si>
    <t>Rule</t>
  </si>
  <si>
    <t>Average</t>
  </si>
  <si>
    <t>Frequency</t>
  </si>
  <si>
    <t>% Frequency</t>
  </si>
  <si>
    <t>% Male</t>
  </si>
  <si>
    <t>a</t>
  </si>
  <si>
    <t>%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</si>
</sst>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&quot;#,##0_);[Red]\(&quot;R&quot;#,##0\)"/>
    <numFmt numFmtId="164" formatCode="0.0"/>
  </numFmts>
  <fonts count="7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name val="Helvetica Neue (Body)"/>
    </font>
    <font>
      <b/>
      <sz val="10"/>
      <name val="Helvetica Neue (Body)"/>
    </font>
    <font>
      <sz val="10"/>
      <name val="Helvetica Neue"/>
      <family val="2"/>
    </font>
    <font>
      <sz val="1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top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vertical="top"/>
    </xf>
    <xf numFmtId="6" fontId="4" fillId="3" borderId="1" xfId="0" applyNumberFormat="1" applyFont="1" applyFill="1" applyBorder="1" applyAlignment="1">
      <alignment horizontal="center" vertical="top"/>
    </xf>
    <xf numFmtId="0" fontId="4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>
      <alignment vertical="top" wrapText="1"/>
    </xf>
    <xf numFmtId="2" fontId="1" fillId="0" borderId="0" xfId="0" applyNumberFormat="1" applyFont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top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vertical="center" wrapText="1"/>
    </xf>
    <xf numFmtId="2" fontId="5" fillId="0" borderId="5" xfId="0" applyNumberFormat="1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 wrapText="1"/>
    </xf>
    <xf numFmtId="6" fontId="4" fillId="3" borderId="1" xfId="0" applyNumberFormat="1" applyFont="1" applyFill="1" applyBorder="1" applyAlignment="1">
      <alignment horizontal="center" vertical="top"/>
    </xf>
    <xf numFmtId="0" fontId="2" fillId="4" borderId="0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49" fontId="3" fillId="0" borderId="1" xfId="0" applyNumberFormat="1" applyFont="1" applyFill="1" applyBorder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vertical="top"/>
    </xf>
    <xf numFmtId="2" fontId="0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Border="1" applyAlignment="1">
      <alignment vertical="top" wrapText="1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top" wrapText="1"/>
    </xf>
    <xf numFmtId="2" fontId="0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top"/>
    </xf>
    <xf numFmtId="1" fontId="5" fillId="0" borderId="0" xfId="0" applyNumberFormat="1" applyFont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0" xfId="0" applyNumberFormat="1" applyFont="1" applyFill="1" applyAlignment="1">
      <alignment horizontal="center" vertical="center"/>
    </xf>
    <xf numFmtId="6" fontId="4" fillId="3" borderId="1" xfId="0" applyNumberFormat="1" applyFont="1" applyFill="1" applyBorder="1" applyAlignment="1">
      <alignment horizontal="center" vertical="top"/>
    </xf>
    <xf numFmtId="0" fontId="2" fillId="4" borderId="5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top"/>
    </xf>
    <xf numFmtId="0" fontId="4" fillId="3" borderId="4" xfId="0" applyNumberFormat="1" applyFont="1" applyFill="1" applyBorder="1" applyAlignment="1">
      <alignment horizontal="center" vertical="top" wrapText="1"/>
    </xf>
    <xf numFmtId="0" fontId="4" fillId="3" borderId="2" xfId="0" applyNumberFormat="1" applyFont="1" applyFill="1" applyBorder="1" applyAlignment="1">
      <alignment horizontal="center" vertical="top" wrapText="1"/>
    </xf>
    <xf numFmtId="49" fontId="4" fillId="3" borderId="4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2" fillId="4" borderId="0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2" fillId="4" borderId="3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horizontal="center" vertical="top" wrapText="1"/>
    </xf>
    <xf numFmtId="0" fontId="2" fillId="4" borderId="3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2" fontId="1" fillId="0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8D7FF"/>
      <color rgb="FF4180FF"/>
      <color rgb="FFB7D7C6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Box Plot of Individual</a:t>
            </a:r>
            <a:r>
              <a:rPr lang="en-GB" baseline="0"/>
              <a:t> Rank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'descriptive-stats-rank-individ'!$AU$3:$AU$37</c:f>
              <c:numCache>
                <c:formatCode>0.00</c:formatCode>
                <c:ptCount val="35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  <c:pt idx="12">
                  <c:v>3</c:v>
                </c:pt>
                <c:pt idx="13">
                  <c:v>5</c:v>
                </c:pt>
                <c:pt idx="14">
                  <c:v>2</c:v>
                </c:pt>
                <c:pt idx="15">
                  <c:v>4</c:v>
                </c:pt>
                <c:pt idx="16">
                  <c:v>5</c:v>
                </c:pt>
                <c:pt idx="17">
                  <c:v>2</c:v>
                </c:pt>
                <c:pt idx="18">
                  <c:v>5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5</c:v>
                </c:pt>
                <c:pt idx="3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8-1145-A3DD-9B9CC119FC4A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'descriptive-stats-rank-individ'!$AV$3:$AV$37</c:f>
              <c:numCache>
                <c:formatCode>0.00</c:formatCode>
                <c:ptCount val="35"/>
                <c:pt idx="0">
                  <c:v>3</c:v>
                </c:pt>
                <c:pt idx="1">
                  <c:v>1.25</c:v>
                </c:pt>
                <c:pt idx="2">
                  <c:v>2</c:v>
                </c:pt>
                <c:pt idx="3">
                  <c:v>1.2001633986928102</c:v>
                </c:pt>
                <c:pt idx="4">
                  <c:v>5.0808823529411766</c:v>
                </c:pt>
                <c:pt idx="5">
                  <c:v>2</c:v>
                </c:pt>
                <c:pt idx="6">
                  <c:v>0.25</c:v>
                </c:pt>
                <c:pt idx="7">
                  <c:v>0.25</c:v>
                </c:pt>
                <c:pt idx="8">
                  <c:v>4.718137254901956</c:v>
                </c:pt>
                <c:pt idx="9">
                  <c:v>2.2900841238080423</c:v>
                </c:pt>
                <c:pt idx="10">
                  <c:v>2.25</c:v>
                </c:pt>
                <c:pt idx="11">
                  <c:v>4.7132352941176467</c:v>
                </c:pt>
                <c:pt idx="12">
                  <c:v>2.5</c:v>
                </c:pt>
                <c:pt idx="13">
                  <c:v>0.25</c:v>
                </c:pt>
                <c:pt idx="14">
                  <c:v>0.19560360772854501</c:v>
                </c:pt>
                <c:pt idx="15">
                  <c:v>0.5</c:v>
                </c:pt>
                <c:pt idx="16">
                  <c:v>0.5</c:v>
                </c:pt>
                <c:pt idx="17">
                  <c:v>4.9411764705882355</c:v>
                </c:pt>
                <c:pt idx="18">
                  <c:v>0.25</c:v>
                </c:pt>
                <c:pt idx="19">
                  <c:v>4.5</c:v>
                </c:pt>
                <c:pt idx="20">
                  <c:v>2</c:v>
                </c:pt>
                <c:pt idx="21">
                  <c:v>1.9027777777777777</c:v>
                </c:pt>
                <c:pt idx="22">
                  <c:v>1.9975490196078418</c:v>
                </c:pt>
                <c:pt idx="23">
                  <c:v>6.25</c:v>
                </c:pt>
                <c:pt idx="24">
                  <c:v>3.0731570811138473</c:v>
                </c:pt>
                <c:pt idx="25">
                  <c:v>1</c:v>
                </c:pt>
                <c:pt idx="26">
                  <c:v>1</c:v>
                </c:pt>
                <c:pt idx="27">
                  <c:v>1.5</c:v>
                </c:pt>
                <c:pt idx="28">
                  <c:v>6.8357843137254921</c:v>
                </c:pt>
                <c:pt idx="29">
                  <c:v>5</c:v>
                </c:pt>
                <c:pt idx="30">
                  <c:v>1.7788187084281954</c:v>
                </c:pt>
                <c:pt idx="31">
                  <c:v>2</c:v>
                </c:pt>
                <c:pt idx="32">
                  <c:v>4.0334967320261441</c:v>
                </c:pt>
                <c:pt idx="33">
                  <c:v>0.25</c:v>
                </c:pt>
                <c:pt idx="34">
                  <c:v>1.5947712418300641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38-1145-A3DD-9B9CC119FC4A}"/>
            </c:ext>
          </c:extLst>
        </c:ser>
        <c:ser>
          <c:idx val="2"/>
          <c:order val="2"/>
          <c:spPr>
            <a:solidFill>
              <a:srgbClr val="A8D7FF"/>
            </a:solidFill>
            <a:ln w="19050">
              <a:solidFill>
                <a:srgbClr val="4180FF"/>
              </a:solidFill>
            </a:ln>
            <a:effectLst/>
          </c:spPr>
          <c:invertIfNegative val="0"/>
          <c:val>
            <c:numRef>
              <c:f>'descriptive-stats-rank-individ'!$AW$3:$AW$37</c:f>
              <c:numCache>
                <c:formatCode>0.00</c:formatCode>
                <c:ptCount val="35"/>
                <c:pt idx="0">
                  <c:v>1.5</c:v>
                </c:pt>
                <c:pt idx="1">
                  <c:v>3.75</c:v>
                </c:pt>
                <c:pt idx="2">
                  <c:v>3</c:v>
                </c:pt>
                <c:pt idx="3">
                  <c:v>1.7998366013071898</c:v>
                </c:pt>
                <c:pt idx="4">
                  <c:v>2.9191176470588234</c:v>
                </c:pt>
                <c:pt idx="5">
                  <c:v>3</c:v>
                </c:pt>
                <c:pt idx="6">
                  <c:v>3.75</c:v>
                </c:pt>
                <c:pt idx="7">
                  <c:v>4.75</c:v>
                </c:pt>
                <c:pt idx="8">
                  <c:v>2.281862745098044</c:v>
                </c:pt>
                <c:pt idx="9">
                  <c:v>4.7099158761919577</c:v>
                </c:pt>
                <c:pt idx="10">
                  <c:v>1.75</c:v>
                </c:pt>
                <c:pt idx="11">
                  <c:v>2.2867647058823533</c:v>
                </c:pt>
                <c:pt idx="12">
                  <c:v>3.5</c:v>
                </c:pt>
                <c:pt idx="13">
                  <c:v>2.75</c:v>
                </c:pt>
                <c:pt idx="14">
                  <c:v>5.804396392271455</c:v>
                </c:pt>
                <c:pt idx="15">
                  <c:v>3</c:v>
                </c:pt>
                <c:pt idx="16">
                  <c:v>3.5</c:v>
                </c:pt>
                <c:pt idx="17">
                  <c:v>3.0588235294117645</c:v>
                </c:pt>
                <c:pt idx="18">
                  <c:v>2.75</c:v>
                </c:pt>
                <c:pt idx="19">
                  <c:v>4</c:v>
                </c:pt>
                <c:pt idx="20">
                  <c:v>2.5</c:v>
                </c:pt>
                <c:pt idx="21">
                  <c:v>3.5972222222222223</c:v>
                </c:pt>
                <c:pt idx="22">
                  <c:v>4.0024509803921582</c:v>
                </c:pt>
                <c:pt idx="23">
                  <c:v>1.75</c:v>
                </c:pt>
                <c:pt idx="24">
                  <c:v>4.9268429188861527</c:v>
                </c:pt>
                <c:pt idx="25">
                  <c:v>4</c:v>
                </c:pt>
                <c:pt idx="26">
                  <c:v>4.5</c:v>
                </c:pt>
                <c:pt idx="27">
                  <c:v>3.5</c:v>
                </c:pt>
                <c:pt idx="28">
                  <c:v>1.1642156862745079</c:v>
                </c:pt>
                <c:pt idx="29">
                  <c:v>1</c:v>
                </c:pt>
                <c:pt idx="30">
                  <c:v>6.2211812915718046</c:v>
                </c:pt>
                <c:pt idx="31">
                  <c:v>3</c:v>
                </c:pt>
                <c:pt idx="32">
                  <c:v>2.4665032679738559</c:v>
                </c:pt>
                <c:pt idx="33">
                  <c:v>2.25</c:v>
                </c:pt>
                <c:pt idx="34">
                  <c:v>5.4052287581699359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38-1145-A3DD-9B9CC119FC4A}"/>
            </c:ext>
          </c:extLst>
        </c:ser>
        <c:ser>
          <c:idx val="3"/>
          <c:order val="3"/>
          <c:spPr>
            <a:solidFill>
              <a:srgbClr val="A8D7FF"/>
            </a:solidFill>
            <a:ln w="19050">
              <a:solidFill>
                <a:srgbClr val="4180FF"/>
              </a:solidFill>
            </a:ln>
            <a:effectLst/>
          </c:spPr>
          <c:invertIfNegative val="0"/>
          <c:val>
            <c:numRef>
              <c:f>'descriptive-stats-rank-individ'!$AX$3:$AX$37</c:f>
              <c:numCache>
                <c:formatCode>0.00</c:formatCode>
                <c:ptCount val="35"/>
                <c:pt idx="0">
                  <c:v>3.25</c:v>
                </c:pt>
                <c:pt idx="1">
                  <c:v>1</c:v>
                </c:pt>
                <c:pt idx="2">
                  <c:v>1</c:v>
                </c:pt>
                <c:pt idx="3">
                  <c:v>1.75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1.8308823529411775</c:v>
                </c:pt>
                <c:pt idx="10">
                  <c:v>2</c:v>
                </c:pt>
                <c:pt idx="11">
                  <c:v>1</c:v>
                </c:pt>
                <c:pt idx="12">
                  <c:v>0.75</c:v>
                </c:pt>
                <c:pt idx="13">
                  <c:v>1</c:v>
                </c:pt>
                <c:pt idx="14">
                  <c:v>-6.4542483660130934E-2</c:v>
                </c:pt>
                <c:pt idx="15">
                  <c:v>1.25</c:v>
                </c:pt>
                <c:pt idx="16">
                  <c:v>0.75</c:v>
                </c:pt>
                <c:pt idx="17">
                  <c:v>0</c:v>
                </c:pt>
                <c:pt idx="18">
                  <c:v>2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</c:v>
                </c:pt>
                <c:pt idx="23">
                  <c:v>0.75</c:v>
                </c:pt>
                <c:pt idx="24">
                  <c:v>0.89869281045751492</c:v>
                </c:pt>
                <c:pt idx="25">
                  <c:v>1</c:v>
                </c:pt>
                <c:pt idx="26">
                  <c:v>1.25</c:v>
                </c:pt>
                <c:pt idx="27">
                  <c:v>1</c:v>
                </c:pt>
                <c:pt idx="28">
                  <c:v>1</c:v>
                </c:pt>
                <c:pt idx="29">
                  <c:v>0.75</c:v>
                </c:pt>
                <c:pt idx="30">
                  <c:v>0</c:v>
                </c:pt>
                <c:pt idx="31">
                  <c:v>0</c:v>
                </c:pt>
                <c:pt idx="32">
                  <c:v>0.375</c:v>
                </c:pt>
                <c:pt idx="33">
                  <c:v>1.25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38-1145-A3DD-9B9CC119FC4A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'descriptive-stats-rank-individ'!$AY$3:$AY$37</c:f>
              <c:numCache>
                <c:formatCode>0.00</c:formatCode>
                <c:ptCount val="35"/>
                <c:pt idx="0">
                  <c:v>1.25</c:v>
                </c:pt>
                <c:pt idx="1">
                  <c:v>0</c:v>
                </c:pt>
                <c:pt idx="2">
                  <c:v>1</c:v>
                </c:pt>
                <c:pt idx="3">
                  <c:v>2.25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0.16911764705882248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1</c:v>
                </c:pt>
                <c:pt idx="14">
                  <c:v>1.0645424836601309</c:v>
                </c:pt>
                <c:pt idx="15">
                  <c:v>1.25</c:v>
                </c:pt>
                <c:pt idx="16">
                  <c:v>0.25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0.25</c:v>
                </c:pt>
                <c:pt idx="24">
                  <c:v>0.10130718954248508</c:v>
                </c:pt>
                <c:pt idx="25">
                  <c:v>2</c:v>
                </c:pt>
                <c:pt idx="26">
                  <c:v>1.25</c:v>
                </c:pt>
                <c:pt idx="27">
                  <c:v>1</c:v>
                </c:pt>
                <c:pt idx="28">
                  <c:v>0</c:v>
                </c:pt>
                <c:pt idx="29">
                  <c:v>0.25</c:v>
                </c:pt>
                <c:pt idx="30">
                  <c:v>0</c:v>
                </c:pt>
                <c:pt idx="31">
                  <c:v>2</c:v>
                </c:pt>
                <c:pt idx="32">
                  <c:v>1.125</c:v>
                </c:pt>
                <c:pt idx="33">
                  <c:v>1.25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38-1145-A3DD-9B9CC119F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9752240"/>
        <c:axId val="1950048400"/>
      </c:barChart>
      <c:catAx>
        <c:axId val="1949752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048400"/>
        <c:crosses val="autoZero"/>
        <c:auto val="1"/>
        <c:lblAlgn val="ctr"/>
        <c:lblOffset val="100"/>
        <c:noMultiLvlLbl val="0"/>
      </c:catAx>
      <c:valAx>
        <c:axId val="1950048400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75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'descriptive-stats-age-gender'!$AM$1:$AM$2</c:f>
              <c:strCache>
                <c:ptCount val="2"/>
                <c:pt idx="0">
                  <c:v>% 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4F-7849-BFC8-15EA62473E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4F-7849-BFC8-15EA62473E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4F-7849-BFC8-15EA62473E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'descriptive-stats-age-gender'!$AK$3:$AK$4</c:f>
              <c:strCache>
                <c:ptCount val="2"/>
                <c:pt idx="0">
                  <c:v>% Male</c:v>
                </c:pt>
                <c:pt idx="1">
                  <c:v>% Female</c:v>
                </c:pt>
              </c:strCache>
            </c:strRef>
          </c:cat>
          <c:val>
            <c:numRef>
              <c:f>'descriptive-stats-age-gender'!$AM$3:$AM$4</c:f>
              <c:numCache>
                <c:formatCode>0.00</c:formatCode>
                <c:ptCount val="2"/>
                <c:pt idx="0">
                  <c:v>62.857142857142854</c:v>
                </c:pt>
                <c:pt idx="1">
                  <c:v>37.142857142857146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6B-0E45-A1A0-950B571E67A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'descriptive-stats-age-gender'!$AE$1:$AE$2</c:f>
              <c:strCache>
                <c:ptCount val="2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'descriptive-stats-age-gender'!$AD$3:$AD$4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'descriptive-stats-age-gender'!$AE$3:$AE$4</c:f>
              <c:numCache>
                <c:formatCode>0.00</c:formatCode>
                <c:ptCount val="2"/>
                <c:pt idx="0">
                  <c:v>25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1-4049-8BA2-D4B5DEC8C587}"/>
            </c:ext>
          </c:extLst>
        </c:ser>
        <c:ser>
          <c:idx val="1"/>
          <c:order val="1"/>
          <c:tx>
            <c:strRef>
              <c:f>'descriptive-stats-age-gender'!$AF$1:$AF$2</c:f>
              <c:strCache>
                <c:ptCount val="2"/>
                <c:pt idx="0">
                  <c:v>Q1 - 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'descriptive-stats-age-gender'!$AD$3:$AD$4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'descriptive-stats-age-gender'!$AF$3:$AF$4</c:f>
              <c:numCache>
                <c:formatCode>0.00</c:formatCode>
                <c:ptCount val="2"/>
                <c:pt idx="0">
                  <c:v>6.25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D1-4049-8BA2-D4B5DEC8C587}"/>
            </c:ext>
          </c:extLst>
        </c:ser>
        <c:ser>
          <c:idx val="2"/>
          <c:order val="2"/>
          <c:tx>
            <c:strRef>
              <c:f>'descriptive-stats-age-gender'!$AG$1:$AG$2</c:f>
              <c:strCache>
                <c:ptCount val="2"/>
                <c:pt idx="0">
                  <c:v>Median - Q1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'descriptive-stats-age-gender'!$AD$3:$AD$4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'descriptive-stats-age-gender'!$AG$3:$AG$4</c:f>
              <c:numCache>
                <c:formatCode>0.00</c:formatCode>
                <c:ptCount val="2"/>
                <c:pt idx="0">
                  <c:v>8.75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D1-4049-8BA2-D4B5DEC8C587}"/>
            </c:ext>
          </c:extLst>
        </c:ser>
        <c:ser>
          <c:idx val="3"/>
          <c:order val="3"/>
          <c:tx>
            <c:strRef>
              <c:f>'descriptive-stats-age-gender'!$AH$1:$AH$2</c:f>
              <c:strCache>
                <c:ptCount val="2"/>
                <c:pt idx="0">
                  <c:v>Q3 - Median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'descriptive-stats-age-gender'!$AD$3:$AD$4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'descriptive-stats-age-gender'!$AH$3:$AH$4</c:f>
              <c:numCache>
                <c:formatCode>0.00</c:formatCode>
                <c:ptCount val="2"/>
                <c:pt idx="0">
                  <c:v>3.75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D1-4049-8BA2-D4B5DEC8C587}"/>
            </c:ext>
          </c:extLst>
        </c:ser>
        <c:ser>
          <c:idx val="4"/>
          <c:order val="4"/>
          <c:tx>
            <c:strRef>
              <c:f>'descriptive-stats-age-gender'!$AI$1:$AI$2</c:f>
              <c:strCache>
                <c:ptCount val="2"/>
                <c:pt idx="0">
                  <c:v>Max - Q3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'descriptive-stats-age-gender'!$AD$3:$AD$4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'descriptive-stats-age-gender'!$AI$3:$AI$4</c:f>
              <c:numCache>
                <c:formatCode>0.00</c:formatCode>
                <c:ptCount val="2"/>
                <c:pt idx="0">
                  <c:v>18.25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D1-4049-8BA2-D4B5DEC8C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9447359"/>
        <c:axId val="1122921007"/>
      </c:barChart>
      <c:catAx>
        <c:axId val="108944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921007"/>
        <c:crosses val="autoZero"/>
        <c:auto val="1"/>
        <c:lblAlgn val="ctr"/>
        <c:lblOffset val="100"/>
        <c:noMultiLvlLbl val="0"/>
      </c:catAx>
      <c:valAx>
        <c:axId val="1122921007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44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Box Plot of Rule</a:t>
            </a:r>
            <a:r>
              <a:rPr lang="en-GB" baseline="0"/>
              <a:t> Rank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'descriptive-stats-rank-rule'!$BJ$5:$BJ$22</c:f>
              <c:strCache>
                <c:ptCount val="18"/>
                <c:pt idx="0">
                  <c:v>R1 conclusion 1</c:v>
                </c:pt>
                <c:pt idx="1">
                  <c:v>R1 conclusion 2</c:v>
                </c:pt>
                <c:pt idx="2">
                  <c:v>R2 premise</c:v>
                </c:pt>
                <c:pt idx="3">
                  <c:v>R2 conclusion</c:v>
                </c:pt>
                <c:pt idx="4">
                  <c:v>R3 premise</c:v>
                </c:pt>
                <c:pt idx="5">
                  <c:v>R3 conclusion 1</c:v>
                </c:pt>
                <c:pt idx="6">
                  <c:v>R3 conclusion 2</c:v>
                </c:pt>
                <c:pt idx="7">
                  <c:v>R4 conclusion</c:v>
                </c:pt>
                <c:pt idx="8">
                  <c:v>R5 premise</c:v>
                </c:pt>
                <c:pt idx="9">
                  <c:v>R5 conclusion 1</c:v>
                </c:pt>
                <c:pt idx="10">
                  <c:v>R5 conclusion 2</c:v>
                </c:pt>
                <c:pt idx="11">
                  <c:v>R6 premise</c:v>
                </c:pt>
                <c:pt idx="12">
                  <c:v>R6 conclusion</c:v>
                </c:pt>
                <c:pt idx="13">
                  <c:v>R7 premise</c:v>
                </c:pt>
                <c:pt idx="14">
                  <c:v>R7 conclusion</c:v>
                </c:pt>
                <c:pt idx="15">
                  <c:v>R8 premise</c:v>
                </c:pt>
                <c:pt idx="16">
                  <c:v>R8 conclusion 1</c:v>
                </c:pt>
                <c:pt idx="17">
                  <c:v>R8 conclusion 2</c:v>
                </c:pt>
              </c:strCache>
            </c:strRef>
          </c:cat>
          <c:val>
            <c:numRef>
              <c:f>'descriptive-stats-rank-rule'!$BK$5:$BK$22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4</c:v>
                </c:pt>
                <c:pt idx="12">
                  <c:v>2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3-8647-8678-48174B3A7A16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'descriptive-stats-rank-rule'!$BJ$5:$BJ$22</c:f>
              <c:strCache>
                <c:ptCount val="18"/>
                <c:pt idx="0">
                  <c:v>R1 conclusion 1</c:v>
                </c:pt>
                <c:pt idx="1">
                  <c:v>R1 conclusion 2</c:v>
                </c:pt>
                <c:pt idx="2">
                  <c:v>R2 premise</c:v>
                </c:pt>
                <c:pt idx="3">
                  <c:v>R2 conclusion</c:v>
                </c:pt>
                <c:pt idx="4">
                  <c:v>R3 premise</c:v>
                </c:pt>
                <c:pt idx="5">
                  <c:v>R3 conclusion 1</c:v>
                </c:pt>
                <c:pt idx="6">
                  <c:v>R3 conclusion 2</c:v>
                </c:pt>
                <c:pt idx="7">
                  <c:v>R4 conclusion</c:v>
                </c:pt>
                <c:pt idx="8">
                  <c:v>R5 premise</c:v>
                </c:pt>
                <c:pt idx="9">
                  <c:v>R5 conclusion 1</c:v>
                </c:pt>
                <c:pt idx="10">
                  <c:v>R5 conclusion 2</c:v>
                </c:pt>
                <c:pt idx="11">
                  <c:v>R6 premise</c:v>
                </c:pt>
                <c:pt idx="12">
                  <c:v>R6 conclusion</c:v>
                </c:pt>
                <c:pt idx="13">
                  <c:v>R7 premise</c:v>
                </c:pt>
                <c:pt idx="14">
                  <c:v>R7 conclusion</c:v>
                </c:pt>
                <c:pt idx="15">
                  <c:v>R8 premise</c:v>
                </c:pt>
                <c:pt idx="16">
                  <c:v>R8 conclusion 1</c:v>
                </c:pt>
                <c:pt idx="17">
                  <c:v>R8 conclusion 2</c:v>
                </c:pt>
              </c:strCache>
            </c:strRef>
          </c:cat>
          <c:val>
            <c:numRef>
              <c:f>'descriptive-stats-rank-rule'!$BL$5:$BL$22</c:f>
              <c:numCache>
                <c:formatCode>General</c:formatCode>
                <c:ptCount val="18"/>
                <c:pt idx="0">
                  <c:v>5</c:v>
                </c:pt>
                <c:pt idx="1">
                  <c:v>3.5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6.5</c:v>
                </c:pt>
                <c:pt idx="6">
                  <c:v>5</c:v>
                </c:pt>
                <c:pt idx="7">
                  <c:v>5</c:v>
                </c:pt>
                <c:pt idx="8">
                  <c:v>1</c:v>
                </c:pt>
                <c:pt idx="9">
                  <c:v>4</c:v>
                </c:pt>
                <c:pt idx="10">
                  <c:v>1</c:v>
                </c:pt>
                <c:pt idx="11">
                  <c:v>4</c:v>
                </c:pt>
                <c:pt idx="12">
                  <c:v>6</c:v>
                </c:pt>
                <c:pt idx="13">
                  <c:v>3</c:v>
                </c:pt>
                <c:pt idx="14">
                  <c:v>6</c:v>
                </c:pt>
                <c:pt idx="15">
                  <c:v>4</c:v>
                </c:pt>
                <c:pt idx="16">
                  <c:v>2.5</c:v>
                </c:pt>
                <c:pt idx="17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33-8647-8678-48174B3A7A16}"/>
            </c:ext>
          </c:extLst>
        </c:ser>
        <c:ser>
          <c:idx val="2"/>
          <c:order val="2"/>
          <c:spPr>
            <a:solidFill>
              <a:srgbClr val="A8D7FF"/>
            </a:solidFill>
            <a:ln w="19050">
              <a:solidFill>
                <a:srgbClr val="4180FF"/>
              </a:solidFill>
            </a:ln>
            <a:effectLst/>
          </c:spPr>
          <c:invertIfNegative val="0"/>
          <c:cat>
            <c:strRef>
              <c:f>'descriptive-stats-rank-rule'!$BJ$5:$BJ$22</c:f>
              <c:strCache>
                <c:ptCount val="18"/>
                <c:pt idx="0">
                  <c:v>R1 conclusion 1</c:v>
                </c:pt>
                <c:pt idx="1">
                  <c:v>R1 conclusion 2</c:v>
                </c:pt>
                <c:pt idx="2">
                  <c:v>R2 premise</c:v>
                </c:pt>
                <c:pt idx="3">
                  <c:v>R2 conclusion</c:v>
                </c:pt>
                <c:pt idx="4">
                  <c:v>R3 premise</c:v>
                </c:pt>
                <c:pt idx="5">
                  <c:v>R3 conclusion 1</c:v>
                </c:pt>
                <c:pt idx="6">
                  <c:v>R3 conclusion 2</c:v>
                </c:pt>
                <c:pt idx="7">
                  <c:v>R4 conclusion</c:v>
                </c:pt>
                <c:pt idx="8">
                  <c:v>R5 premise</c:v>
                </c:pt>
                <c:pt idx="9">
                  <c:v>R5 conclusion 1</c:v>
                </c:pt>
                <c:pt idx="10">
                  <c:v>R5 conclusion 2</c:v>
                </c:pt>
                <c:pt idx="11">
                  <c:v>R6 premise</c:v>
                </c:pt>
                <c:pt idx="12">
                  <c:v>R6 conclusion</c:v>
                </c:pt>
                <c:pt idx="13">
                  <c:v>R7 premise</c:v>
                </c:pt>
                <c:pt idx="14">
                  <c:v>R7 conclusion</c:v>
                </c:pt>
                <c:pt idx="15">
                  <c:v>R8 premise</c:v>
                </c:pt>
                <c:pt idx="16">
                  <c:v>R8 conclusion 1</c:v>
                </c:pt>
                <c:pt idx="17">
                  <c:v>R8 conclusion 2</c:v>
                </c:pt>
              </c:strCache>
            </c:strRef>
          </c:cat>
          <c:val>
            <c:numRef>
              <c:f>'descriptive-stats-rank-rule'!$BM$5:$BM$22</c:f>
              <c:numCache>
                <c:formatCode>General</c:formatCode>
                <c:ptCount val="18"/>
                <c:pt idx="0">
                  <c:v>1</c:v>
                </c:pt>
                <c:pt idx="1">
                  <c:v>0.5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1.5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2.5</c:v>
                </c:pt>
                <c:pt idx="17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33-8647-8678-48174B3A7A16}"/>
            </c:ext>
          </c:extLst>
        </c:ser>
        <c:ser>
          <c:idx val="3"/>
          <c:order val="3"/>
          <c:spPr>
            <a:solidFill>
              <a:srgbClr val="A8D7FF"/>
            </a:solidFill>
            <a:ln w="19050">
              <a:solidFill>
                <a:srgbClr val="4180FF"/>
              </a:solidFill>
            </a:ln>
            <a:effectLst/>
          </c:spPr>
          <c:invertIfNegative val="0"/>
          <c:cat>
            <c:strRef>
              <c:f>'descriptive-stats-rank-rule'!$BJ$5:$BJ$22</c:f>
              <c:strCache>
                <c:ptCount val="18"/>
                <c:pt idx="0">
                  <c:v>R1 conclusion 1</c:v>
                </c:pt>
                <c:pt idx="1">
                  <c:v>R1 conclusion 2</c:v>
                </c:pt>
                <c:pt idx="2">
                  <c:v>R2 premise</c:v>
                </c:pt>
                <c:pt idx="3">
                  <c:v>R2 conclusion</c:v>
                </c:pt>
                <c:pt idx="4">
                  <c:v>R3 premise</c:v>
                </c:pt>
                <c:pt idx="5">
                  <c:v>R3 conclusion 1</c:v>
                </c:pt>
                <c:pt idx="6">
                  <c:v>R3 conclusion 2</c:v>
                </c:pt>
                <c:pt idx="7">
                  <c:v>R4 conclusion</c:v>
                </c:pt>
                <c:pt idx="8">
                  <c:v>R5 premise</c:v>
                </c:pt>
                <c:pt idx="9">
                  <c:v>R5 conclusion 1</c:v>
                </c:pt>
                <c:pt idx="10">
                  <c:v>R5 conclusion 2</c:v>
                </c:pt>
                <c:pt idx="11">
                  <c:v>R6 premise</c:v>
                </c:pt>
                <c:pt idx="12">
                  <c:v>R6 conclusion</c:v>
                </c:pt>
                <c:pt idx="13">
                  <c:v>R7 premise</c:v>
                </c:pt>
                <c:pt idx="14">
                  <c:v>R7 conclusion</c:v>
                </c:pt>
                <c:pt idx="15">
                  <c:v>R8 premise</c:v>
                </c:pt>
                <c:pt idx="16">
                  <c:v>R8 conclusion 1</c:v>
                </c:pt>
                <c:pt idx="17">
                  <c:v>R8 conclusion 2</c:v>
                </c:pt>
              </c:strCache>
            </c:strRef>
          </c:cat>
          <c:val>
            <c:numRef>
              <c:f>'descriptive-stats-rank-rule'!$BN$5:$BN$22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1</c:v>
                </c:pt>
                <c:pt idx="8">
                  <c:v>3.5</c:v>
                </c:pt>
                <c:pt idx="9">
                  <c:v>1</c:v>
                </c:pt>
                <c:pt idx="10">
                  <c:v>2.5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33-8647-8678-48174B3A7A16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'descriptive-stats-rank-rule'!$BJ$5:$BJ$22</c:f>
              <c:strCache>
                <c:ptCount val="18"/>
                <c:pt idx="0">
                  <c:v>R1 conclusion 1</c:v>
                </c:pt>
                <c:pt idx="1">
                  <c:v>R1 conclusion 2</c:v>
                </c:pt>
                <c:pt idx="2">
                  <c:v>R2 premise</c:v>
                </c:pt>
                <c:pt idx="3">
                  <c:v>R2 conclusion</c:v>
                </c:pt>
                <c:pt idx="4">
                  <c:v>R3 premise</c:v>
                </c:pt>
                <c:pt idx="5">
                  <c:v>R3 conclusion 1</c:v>
                </c:pt>
                <c:pt idx="6">
                  <c:v>R3 conclusion 2</c:v>
                </c:pt>
                <c:pt idx="7">
                  <c:v>R4 conclusion</c:v>
                </c:pt>
                <c:pt idx="8">
                  <c:v>R5 premise</c:v>
                </c:pt>
                <c:pt idx="9">
                  <c:v>R5 conclusion 1</c:v>
                </c:pt>
                <c:pt idx="10">
                  <c:v>R5 conclusion 2</c:v>
                </c:pt>
                <c:pt idx="11">
                  <c:v>R6 premise</c:v>
                </c:pt>
                <c:pt idx="12">
                  <c:v>R6 conclusion</c:v>
                </c:pt>
                <c:pt idx="13">
                  <c:v>R7 premise</c:v>
                </c:pt>
                <c:pt idx="14">
                  <c:v>R7 conclusion</c:v>
                </c:pt>
                <c:pt idx="15">
                  <c:v>R8 premise</c:v>
                </c:pt>
                <c:pt idx="16">
                  <c:v>R8 conclusion 1</c:v>
                </c:pt>
                <c:pt idx="17">
                  <c:v>R8 conclusion 2</c:v>
                </c:pt>
              </c:strCache>
            </c:strRef>
          </c:cat>
          <c:val>
            <c:numRef>
              <c:f>'descriptive-stats-rank-rule'!$BO$5:$BO$22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2.5</c:v>
                </c:pt>
                <c:pt idx="9">
                  <c:v>1</c:v>
                </c:pt>
                <c:pt idx="10">
                  <c:v>3.5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33-8647-8678-48174B3A7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1188208"/>
        <c:axId val="1950584112"/>
      </c:barChart>
      <c:catAx>
        <c:axId val="67118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584112"/>
        <c:crosses val="autoZero"/>
        <c:auto val="1"/>
        <c:lblAlgn val="ctr"/>
        <c:lblOffset val="100"/>
        <c:noMultiLvlLbl val="0"/>
      </c:catAx>
      <c:valAx>
        <c:axId val="1950584112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18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'average-rank-individual'!$AD$1</c:f>
              <c:strCache>
                <c:ptCount val="1"/>
                <c:pt idx="0">
                  <c:v>Average individual rank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'average-rank-individual'!$AC$2:$AC$34</c:f>
              <c:numCache>
                <c:formatCode>General</c:formatCode>
                <c:ptCount val="33"/>
                <c:pt idx="1">
                  <c:v>22</c:v>
                </c:pt>
                <c:pt idx="2">
                  <c:v>25</c:v>
                </c:pt>
                <c:pt idx="3">
                  <c:v>29</c:v>
                </c:pt>
                <c:pt idx="4">
                  <c:v>29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33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38</c:v>
                </c:pt>
                <c:pt idx="18">
                  <c:v>39</c:v>
                </c:pt>
                <c:pt idx="19">
                  <c:v>41</c:v>
                </c:pt>
                <c:pt idx="20">
                  <c:v>41</c:v>
                </c:pt>
                <c:pt idx="21">
                  <c:v>42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51</c:v>
                </c:pt>
                <c:pt idx="27">
                  <c:v>57</c:v>
                </c:pt>
                <c:pt idx="28">
                  <c:v>60</c:v>
                </c:pt>
                <c:pt idx="29">
                  <c:v>60</c:v>
                </c:pt>
                <c:pt idx="30">
                  <c:v>62</c:v>
                </c:pt>
                <c:pt idx="31">
                  <c:v>62</c:v>
                </c:pt>
                <c:pt idx="32">
                  <c:v>62</c:v>
                </c:pt>
              </c:numCache>
            </c:numRef>
          </c:xVal>
          <c:yVal>
            <c:numRef>
              <c:f>'average-rank-individual'!$AD$2:$AD$34</c:f>
              <c:numCache>
                <c:formatCode>0.00</c:formatCode>
                <c:ptCount val="33"/>
                <c:pt idx="1">
                  <c:v>5.5555555555555554</c:v>
                </c:pt>
                <c:pt idx="2">
                  <c:v>8.2777777777777786</c:v>
                </c:pt>
                <c:pt idx="3">
                  <c:v>7.166666666666667</c:v>
                </c:pt>
                <c:pt idx="4">
                  <c:v>6.2777777777777777</c:v>
                </c:pt>
                <c:pt idx="5">
                  <c:v>5.8888888888888893</c:v>
                </c:pt>
                <c:pt idx="6">
                  <c:v>8.1666666666666661</c:v>
                </c:pt>
                <c:pt idx="7">
                  <c:v>8.3888888888888893</c:v>
                </c:pt>
                <c:pt idx="8">
                  <c:v>7.166666666666667</c:v>
                </c:pt>
                <c:pt idx="9">
                  <c:v>7.166666666666667</c:v>
                </c:pt>
                <c:pt idx="10">
                  <c:v>8.0555555555555554</c:v>
                </c:pt>
                <c:pt idx="11">
                  <c:v>8.2222222222222214</c:v>
                </c:pt>
                <c:pt idx="12">
                  <c:v>8.2777777777777786</c:v>
                </c:pt>
                <c:pt idx="13">
                  <c:v>8.1666666666666661</c:v>
                </c:pt>
                <c:pt idx="14">
                  <c:v>7.7222222222222223</c:v>
                </c:pt>
                <c:pt idx="15">
                  <c:v>6.7222222222222223</c:v>
                </c:pt>
                <c:pt idx="16">
                  <c:v>8.7777777777777786</c:v>
                </c:pt>
                <c:pt idx="17">
                  <c:v>7.4444444444444446</c:v>
                </c:pt>
                <c:pt idx="18">
                  <c:v>9</c:v>
                </c:pt>
                <c:pt idx="19">
                  <c:v>7.8888888888888893</c:v>
                </c:pt>
                <c:pt idx="20">
                  <c:v>7.6111111111111107</c:v>
                </c:pt>
                <c:pt idx="21">
                  <c:v>7.166666666666667</c:v>
                </c:pt>
                <c:pt idx="22">
                  <c:v>6.6111111111111107</c:v>
                </c:pt>
                <c:pt idx="23">
                  <c:v>8.2777777777777786</c:v>
                </c:pt>
                <c:pt idx="24">
                  <c:v>8.2777777777777786</c:v>
                </c:pt>
                <c:pt idx="25">
                  <c:v>7.7777777777777777</c:v>
                </c:pt>
                <c:pt idx="26">
                  <c:v>6.2777777777777777</c:v>
                </c:pt>
                <c:pt idx="27">
                  <c:v>6.7222222222222223</c:v>
                </c:pt>
                <c:pt idx="28">
                  <c:v>8.3888888888888893</c:v>
                </c:pt>
                <c:pt idx="29">
                  <c:v>7.7777777777777777</c:v>
                </c:pt>
                <c:pt idx="30">
                  <c:v>8.0555555555555554</c:v>
                </c:pt>
                <c:pt idx="31">
                  <c:v>7.5555555555555554</c:v>
                </c:pt>
                <c:pt idx="32">
                  <c:v>7.2222222222222223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94-704C-87DF-C0CD5D635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584160"/>
        <c:axId val="2067764496"/>
      </c:scatterChart>
      <c:valAx>
        <c:axId val="206758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764496"/>
        <c:crosses val="autoZero"/>
        <c:crossBetween val="midCat"/>
      </c:valAx>
      <c:valAx>
        <c:axId val="206776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58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'average-rank-all-gender'!$Z$2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'average-rank-all-gender'!$Y$3:$Y$20</c:f>
              <c:strCache>
                <c:ptCount val="18"/>
                <c:pt idx="0">
                  <c:v>R1 conclusion 1</c:v>
                </c:pt>
                <c:pt idx="1">
                  <c:v>R1 conclusion 2</c:v>
                </c:pt>
                <c:pt idx="2">
                  <c:v>R2 premise</c:v>
                </c:pt>
                <c:pt idx="3">
                  <c:v>R2 conclusion</c:v>
                </c:pt>
                <c:pt idx="4">
                  <c:v>R3 premise</c:v>
                </c:pt>
                <c:pt idx="5">
                  <c:v>R3 conclusion 1</c:v>
                </c:pt>
                <c:pt idx="6">
                  <c:v>R3 conclusion 2</c:v>
                </c:pt>
                <c:pt idx="7">
                  <c:v>R4 conclusion</c:v>
                </c:pt>
                <c:pt idx="8">
                  <c:v>R5 premise</c:v>
                </c:pt>
                <c:pt idx="9">
                  <c:v>R5 conclusion 1</c:v>
                </c:pt>
                <c:pt idx="10">
                  <c:v>R5 conclusion 2</c:v>
                </c:pt>
                <c:pt idx="11">
                  <c:v>R6 premise</c:v>
                </c:pt>
                <c:pt idx="12">
                  <c:v>R6 conclusion</c:v>
                </c:pt>
                <c:pt idx="13">
                  <c:v>R7 premise</c:v>
                </c:pt>
                <c:pt idx="14">
                  <c:v>R7 conclusion</c:v>
                </c:pt>
                <c:pt idx="15">
                  <c:v>R8 premise</c:v>
                </c:pt>
                <c:pt idx="16">
                  <c:v>R8 conclusion 1</c:v>
                </c:pt>
                <c:pt idx="17">
                  <c:v>R8 conclusion 2</c:v>
                </c:pt>
              </c:strCache>
            </c:strRef>
          </c:cat>
          <c:val>
            <c:numRef>
              <c:f>'average-rank-all-gender'!$Z$3:$Z$20</c:f>
              <c:numCache>
                <c:formatCode>0.00</c:formatCode>
                <c:ptCount val="18"/>
                <c:pt idx="0">
                  <c:v>7.8181818181818183</c:v>
                </c:pt>
                <c:pt idx="1">
                  <c:v>8.1818181818181817</c:v>
                </c:pt>
                <c:pt idx="2">
                  <c:v>8.1363636363636367</c:v>
                </c:pt>
                <c:pt idx="3">
                  <c:v>8.1363636363636367</c:v>
                </c:pt>
                <c:pt idx="4">
                  <c:v>7.0909090909090908</c:v>
                </c:pt>
                <c:pt idx="5">
                  <c:v>8.4090909090909083</c:v>
                </c:pt>
                <c:pt idx="6">
                  <c:v>8.1818181818181817</c:v>
                </c:pt>
                <c:pt idx="7">
                  <c:v>8.1818181818181817</c:v>
                </c:pt>
                <c:pt idx="8">
                  <c:v>4.6363636363636367</c:v>
                </c:pt>
                <c:pt idx="9">
                  <c:v>7.5909090909090908</c:v>
                </c:pt>
                <c:pt idx="10">
                  <c:v>4.5454545454545459</c:v>
                </c:pt>
                <c:pt idx="11">
                  <c:v>8.7272727272727266</c:v>
                </c:pt>
                <c:pt idx="12">
                  <c:v>8.3181818181818183</c:v>
                </c:pt>
                <c:pt idx="13">
                  <c:v>9.5909090909090917</c:v>
                </c:pt>
                <c:pt idx="14">
                  <c:v>8.7272727272727266</c:v>
                </c:pt>
                <c:pt idx="15">
                  <c:v>7.4545454545454541</c:v>
                </c:pt>
                <c:pt idx="16">
                  <c:v>6.8181818181818183</c:v>
                </c:pt>
                <c:pt idx="17">
                  <c:v>5.8181818181818183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C6-1A49-B0BB-09D2D6B436A7}"/>
            </c:ext>
          </c:extLst>
        </c:ser>
        <c:ser>
          <c:idx val="1"/>
          <c:order val="1"/>
          <c:tx>
            <c:strRef>
              <c:f>'average-rank-all-gender'!$AA$2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'average-rank-all-gender'!$Y$3:$Y$20</c:f>
              <c:strCache>
                <c:ptCount val="18"/>
                <c:pt idx="0">
                  <c:v>R1 conclusion 1</c:v>
                </c:pt>
                <c:pt idx="1">
                  <c:v>R1 conclusion 2</c:v>
                </c:pt>
                <c:pt idx="2">
                  <c:v>R2 premise</c:v>
                </c:pt>
                <c:pt idx="3">
                  <c:v>R2 conclusion</c:v>
                </c:pt>
                <c:pt idx="4">
                  <c:v>R3 premise</c:v>
                </c:pt>
                <c:pt idx="5">
                  <c:v>R3 conclusion 1</c:v>
                </c:pt>
                <c:pt idx="6">
                  <c:v>R3 conclusion 2</c:v>
                </c:pt>
                <c:pt idx="7">
                  <c:v>R4 conclusion</c:v>
                </c:pt>
                <c:pt idx="8">
                  <c:v>R5 premise</c:v>
                </c:pt>
                <c:pt idx="9">
                  <c:v>R5 conclusion 1</c:v>
                </c:pt>
                <c:pt idx="10">
                  <c:v>R5 conclusion 2</c:v>
                </c:pt>
                <c:pt idx="11">
                  <c:v>R6 premise</c:v>
                </c:pt>
                <c:pt idx="12">
                  <c:v>R6 conclusion</c:v>
                </c:pt>
                <c:pt idx="13">
                  <c:v>R7 premise</c:v>
                </c:pt>
                <c:pt idx="14">
                  <c:v>R7 conclusion</c:v>
                </c:pt>
                <c:pt idx="15">
                  <c:v>R8 premise</c:v>
                </c:pt>
                <c:pt idx="16">
                  <c:v>R8 conclusion 1</c:v>
                </c:pt>
                <c:pt idx="17">
                  <c:v>R8 conclusion 2</c:v>
                </c:pt>
              </c:strCache>
            </c:strRef>
          </c:cat>
          <c:val>
            <c:numRef>
              <c:f>'average-rank-all-gender'!$AA$3:$AA$20</c:f>
              <c:numCache>
                <c:formatCode>0.00</c:formatCode>
                <c:ptCount val="18"/>
                <c:pt idx="0">
                  <c:v>7.7692307692307692</c:v>
                </c:pt>
                <c:pt idx="1">
                  <c:v>7.7692307692307692</c:v>
                </c:pt>
                <c:pt idx="2">
                  <c:v>7.8461538461538458</c:v>
                </c:pt>
                <c:pt idx="3">
                  <c:v>8.6923076923076916</c:v>
                </c:pt>
                <c:pt idx="4">
                  <c:v>8.1538461538461533</c:v>
                </c:pt>
                <c:pt idx="5">
                  <c:v>7.8461538461538458</c:v>
                </c:pt>
                <c:pt idx="6">
                  <c:v>7.6923076923076925</c:v>
                </c:pt>
                <c:pt idx="7">
                  <c:v>8.5384615384615383</c:v>
                </c:pt>
                <c:pt idx="8">
                  <c:v>5</c:v>
                </c:pt>
                <c:pt idx="9">
                  <c:v>7.4615384615384617</c:v>
                </c:pt>
                <c:pt idx="10">
                  <c:v>4</c:v>
                </c:pt>
                <c:pt idx="11">
                  <c:v>8.9230769230769234</c:v>
                </c:pt>
                <c:pt idx="12">
                  <c:v>8.8461538461538467</c:v>
                </c:pt>
                <c:pt idx="13">
                  <c:v>8.615384615384615</c:v>
                </c:pt>
                <c:pt idx="14">
                  <c:v>8.4615384615384617</c:v>
                </c:pt>
                <c:pt idx="15">
                  <c:v>8.2307692307692299</c:v>
                </c:pt>
                <c:pt idx="16">
                  <c:v>6.4615384615384617</c:v>
                </c:pt>
                <c:pt idx="17">
                  <c:v>6.5384615384615383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C6-1A49-B0BB-09D2D6B4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2654256"/>
        <c:axId val="1692655936"/>
      </c:barChart>
      <c:catAx>
        <c:axId val="169265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655936"/>
        <c:crosses val="autoZero"/>
        <c:auto val="1"/>
        <c:lblAlgn val="ctr"/>
        <c:lblOffset val="100"/>
        <c:noMultiLvlLbl val="0"/>
      </c:catAx>
      <c:valAx>
        <c:axId val="1692655936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65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_xlchart.v1.1</cx:f>
      </cx:numDim>
    </cx:data>
  </cx:chartData>
  <cx:chart>
    <cx:title pos="t" align="ctr" overlay="0">
      <cx:tx>
        <cx:txData>
          <cx:v>Tree map of age by gender and mean individual rank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Tree map of age by gender and mean individual rank</a:t>
          </a:r>
        </a:p>
      </cx:txPr>
    </cx:title>
    <cx:plotArea>
      <cx:plotAreaRegion>
        <cx:series layoutId="treemap" uniqueId="{84D5841F-C4E3-4646-B640-A43EBD56F31D}">
          <cx:tx>
            <cx:txData>
              <cx:f>_xlchart.v1.0</cx:f>
              <cx:v>Average individual rank</cx:v>
            </cx:txData>
          </cx:tx>
          <cx:dataLabels>
            <cx:visibility seriesName="0" categoryName="1" value="0"/>
            <cx:separator>, </cx:separator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330200</xdr:colOff>
      <xdr:row>40</xdr:row>
      <xdr:rowOff>234950</xdr:rowOff>
    </xdr:from>
    <xdr:to>
      <xdr:col>49</xdr:col>
      <xdr:colOff>152400</xdr:colOff>
      <xdr:row>60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596252-E0F6-FB45-B5D8-B31BBB9ED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6350</xdr:colOff>
      <xdr:row>5</xdr:row>
      <xdr:rowOff>69850</xdr:rowOff>
    </xdr:from>
    <xdr:to>
      <xdr:col>42</xdr:col>
      <xdr:colOff>311150</xdr:colOff>
      <xdr:row>22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DAC4DE-4966-C546-9ED1-D7ED1D104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819150</xdr:colOff>
      <xdr:row>8</xdr:row>
      <xdr:rowOff>95250</xdr:rowOff>
    </xdr:from>
    <xdr:to>
      <xdr:col>35</xdr:col>
      <xdr:colOff>584200</xdr:colOff>
      <xdr:row>44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9CA8D67-7B20-AB46-99D7-9E6048687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44450</xdr:colOff>
      <xdr:row>23</xdr:row>
      <xdr:rowOff>44450</xdr:rowOff>
    </xdr:from>
    <xdr:to>
      <xdr:col>65</xdr:col>
      <xdr:colOff>800100</xdr:colOff>
      <xdr:row>50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3E902E-B6B5-DF45-921F-AAD800CE4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247650</xdr:colOff>
      <xdr:row>1</xdr:row>
      <xdr:rowOff>723906</xdr:rowOff>
    </xdr:from>
    <xdr:to>
      <xdr:col>45</xdr:col>
      <xdr:colOff>304800</xdr:colOff>
      <xdr:row>8</xdr:row>
      <xdr:rowOff>355600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12C099B-C0F4-334F-B949-C324F75419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46250" y="977906"/>
              <a:ext cx="8312150" cy="34416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32</xdr:col>
      <xdr:colOff>82550</xdr:colOff>
      <xdr:row>10</xdr:row>
      <xdr:rowOff>101606</xdr:rowOff>
    </xdr:from>
    <xdr:to>
      <xdr:col>39</xdr:col>
      <xdr:colOff>209550</xdr:colOff>
      <xdr:row>15</xdr:row>
      <xdr:rowOff>304806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367608-9602-004D-8FEA-C4D7E0D003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171450</xdr:colOff>
      <xdr:row>2</xdr:row>
      <xdr:rowOff>240695</xdr:rowOff>
    </xdr:from>
    <xdr:to>
      <xdr:col>36</xdr:col>
      <xdr:colOff>298450</xdr:colOff>
      <xdr:row>7</xdr:row>
      <xdr:rowOff>443895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514500-8665-9740-A13D-BA1AA58EF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A367-3C91-4B49-84A8-D1A51E49747B}">
  <sheetPr>
    <pageSetUpPr fitToPage="1"/>
  </sheetPr>
  <dimension ref="A1:AY39"/>
  <sheetViews>
    <sheetView showGridLines="0" zoomScale="62" zoomScaleNormal="100" workbookViewId="0">
      <pane ySplit="2" topLeftCell="A3" activePane="bottomLeft" state="frozen"/>
      <selection pane="bottomLeft" activeCell="AT77" sqref="AT77"/>
    </sheetView>
  </sheetViews>
  <sheetFormatPr baseColWidth="10" defaultColWidth="8.33203125" defaultRowHeight="20" customHeight="1" x14ac:dyDescent="0.15"/>
  <cols>
    <col min="1" max="1" width="8.33203125" style="1"/>
    <col min="2" max="2" width="26" style="1" customWidth="1"/>
    <col min="3" max="3" width="4.6640625" style="1" customWidth="1"/>
    <col min="4" max="4" width="7.33203125" style="1" customWidth="1"/>
    <col min="5" max="12" width="50.83203125" style="1" customWidth="1"/>
    <col min="13" max="22" width="50.83203125" style="3" customWidth="1"/>
    <col min="23" max="27" width="10.83203125" style="1" customWidth="1"/>
    <col min="28" max="29" width="8.33203125" style="1"/>
    <col min="30" max="30" width="8.33203125" style="1" customWidth="1"/>
    <col min="31" max="16384" width="8.33203125" style="1"/>
  </cols>
  <sheetData>
    <row r="1" spans="1:51" ht="20" customHeight="1" x14ac:dyDescent="0.15">
      <c r="A1" s="58" t="s">
        <v>62</v>
      </c>
      <c r="B1" s="60" t="s">
        <v>0</v>
      </c>
      <c r="C1" s="60" t="s">
        <v>1</v>
      </c>
      <c r="D1" s="60" t="s">
        <v>2</v>
      </c>
      <c r="E1" s="55">
        <v>1</v>
      </c>
      <c r="F1" s="55"/>
      <c r="G1" s="55">
        <v>2</v>
      </c>
      <c r="H1" s="55"/>
      <c r="I1" s="55">
        <v>3</v>
      </c>
      <c r="J1" s="55"/>
      <c r="K1" s="55"/>
      <c r="L1" s="10">
        <v>4</v>
      </c>
      <c r="M1" s="55">
        <v>5</v>
      </c>
      <c r="N1" s="57"/>
      <c r="O1" s="57"/>
      <c r="P1" s="55">
        <v>6</v>
      </c>
      <c r="Q1" s="55"/>
      <c r="R1" s="55">
        <v>7</v>
      </c>
      <c r="S1" s="57"/>
      <c r="T1" s="55">
        <v>8</v>
      </c>
      <c r="U1" s="57"/>
      <c r="V1" s="57"/>
      <c r="W1" s="56" t="s">
        <v>87</v>
      </c>
      <c r="X1" s="53" t="s">
        <v>88</v>
      </c>
      <c r="Y1" s="53" t="s">
        <v>89</v>
      </c>
      <c r="Z1" s="54" t="s">
        <v>90</v>
      </c>
      <c r="AA1" s="54" t="s">
        <v>91</v>
      </c>
      <c r="AB1" s="53" t="s">
        <v>92</v>
      </c>
      <c r="AC1" s="53" t="s">
        <v>93</v>
      </c>
      <c r="AD1" s="53" t="s">
        <v>94</v>
      </c>
      <c r="AE1" s="53" t="s">
        <v>95</v>
      </c>
      <c r="AF1" s="53" t="s">
        <v>96</v>
      </c>
      <c r="AG1" s="53" t="s">
        <v>97</v>
      </c>
      <c r="AH1" s="53" t="s">
        <v>98</v>
      </c>
      <c r="AI1" s="54" t="s">
        <v>99</v>
      </c>
      <c r="AK1" s="53" t="s">
        <v>93</v>
      </c>
      <c r="AL1" s="53" t="s">
        <v>95</v>
      </c>
      <c r="AM1" s="53" t="s">
        <v>88</v>
      </c>
      <c r="AN1" s="53" t="s">
        <v>97</v>
      </c>
      <c r="AO1" s="53" t="s">
        <v>92</v>
      </c>
      <c r="AP1" s="53" t="s">
        <v>102</v>
      </c>
      <c r="AQ1" s="53" t="s">
        <v>103</v>
      </c>
      <c r="AR1" s="53" t="s">
        <v>104</v>
      </c>
      <c r="AS1" s="53" t="s">
        <v>105</v>
      </c>
      <c r="AU1" s="53" t="s">
        <v>93</v>
      </c>
      <c r="AV1" s="53" t="s">
        <v>102</v>
      </c>
      <c r="AW1" s="53" t="s">
        <v>103</v>
      </c>
      <c r="AX1" s="53" t="s">
        <v>104</v>
      </c>
      <c r="AY1" s="53" t="s">
        <v>105</v>
      </c>
    </row>
    <row r="2" spans="1:51" s="2" customFormat="1" ht="60" customHeight="1" x14ac:dyDescent="0.15">
      <c r="A2" s="59"/>
      <c r="B2" s="61"/>
      <c r="C2" s="61"/>
      <c r="D2" s="61"/>
      <c r="E2" s="12" t="s">
        <v>64</v>
      </c>
      <c r="F2" s="12" t="s">
        <v>65</v>
      </c>
      <c r="G2" s="12" t="s">
        <v>66</v>
      </c>
      <c r="H2" s="12" t="s">
        <v>67</v>
      </c>
      <c r="I2" s="12" t="s">
        <v>68</v>
      </c>
      <c r="J2" s="12" t="s">
        <v>69</v>
      </c>
      <c r="K2" s="12" t="s">
        <v>70</v>
      </c>
      <c r="L2" s="12" t="s">
        <v>71</v>
      </c>
      <c r="M2" s="13" t="s">
        <v>72</v>
      </c>
      <c r="N2" s="13" t="s">
        <v>74</v>
      </c>
      <c r="O2" s="13" t="s">
        <v>73</v>
      </c>
      <c r="P2" s="13" t="s">
        <v>75</v>
      </c>
      <c r="Q2" s="13" t="s">
        <v>76</v>
      </c>
      <c r="R2" s="13" t="s">
        <v>77</v>
      </c>
      <c r="S2" s="13" t="s">
        <v>78</v>
      </c>
      <c r="T2" s="13" t="s">
        <v>79</v>
      </c>
      <c r="U2" s="13" t="s">
        <v>80</v>
      </c>
      <c r="V2" s="13" t="s">
        <v>81</v>
      </c>
      <c r="W2" s="56"/>
      <c r="X2" s="53"/>
      <c r="Y2" s="53"/>
      <c r="Z2" s="54"/>
      <c r="AA2" s="54"/>
      <c r="AB2" s="53"/>
      <c r="AC2" s="53"/>
      <c r="AD2" s="53"/>
      <c r="AE2" s="53"/>
      <c r="AF2" s="53"/>
      <c r="AG2" s="53"/>
      <c r="AH2" s="53"/>
      <c r="AI2" s="54"/>
      <c r="AK2" s="53"/>
      <c r="AL2" s="53"/>
      <c r="AM2" s="53"/>
      <c r="AN2" s="53"/>
      <c r="AO2" s="53"/>
      <c r="AP2" s="53"/>
      <c r="AQ2" s="53"/>
      <c r="AR2" s="53"/>
      <c r="AS2" s="53"/>
      <c r="AU2" s="53"/>
      <c r="AV2" s="53"/>
      <c r="AW2" s="53"/>
      <c r="AX2" s="53"/>
      <c r="AY2" s="53"/>
    </row>
    <row r="3" spans="1:51" ht="40" customHeight="1" x14ac:dyDescent="0.15">
      <c r="A3" s="4">
        <v>1</v>
      </c>
      <c r="B3" s="5" t="s">
        <v>6</v>
      </c>
      <c r="C3" s="4">
        <v>22</v>
      </c>
      <c r="D3" s="6" t="s">
        <v>11</v>
      </c>
      <c r="E3" s="4">
        <v>10</v>
      </c>
      <c r="F3" s="4">
        <v>6</v>
      </c>
      <c r="G3" s="4">
        <v>1</v>
      </c>
      <c r="H3" s="4">
        <v>8</v>
      </c>
      <c r="I3" s="4">
        <v>10</v>
      </c>
      <c r="J3" s="4">
        <v>1</v>
      </c>
      <c r="K3" s="4">
        <v>2</v>
      </c>
      <c r="L3" s="4">
        <v>10</v>
      </c>
      <c r="M3" s="4">
        <v>2</v>
      </c>
      <c r="N3" s="4">
        <v>9</v>
      </c>
      <c r="O3" s="4">
        <v>2</v>
      </c>
      <c r="P3" s="4">
        <v>4</v>
      </c>
      <c r="Q3" s="4">
        <v>4</v>
      </c>
      <c r="R3" s="4">
        <v>6</v>
      </c>
      <c r="S3" s="4">
        <v>8</v>
      </c>
      <c r="T3" s="4">
        <v>8</v>
      </c>
      <c r="U3" s="4">
        <v>5</v>
      </c>
      <c r="V3" s="4">
        <v>4</v>
      </c>
      <c r="W3" s="23">
        <f>AVERAGE(E3:V3)</f>
        <v>5.5555555555555554</v>
      </c>
      <c r="X3" s="24">
        <f>MEDIAN(E3:V3)</f>
        <v>5.5</v>
      </c>
      <c r="Y3" s="24">
        <f>MODE(E3:V3)</f>
        <v>10</v>
      </c>
      <c r="Z3" s="24">
        <f>_xlfn.STDEV.S(E3:V3)</f>
        <v>3.2216587291828818</v>
      </c>
      <c r="AA3" s="24">
        <f>_xlfn.VAR.S(E3:V3)</f>
        <v>10.379084967320262</v>
      </c>
      <c r="AB3" s="24">
        <f>MAX(E3:V3)</f>
        <v>10</v>
      </c>
      <c r="AC3" s="24">
        <f>MIN(E3:V3)</f>
        <v>1</v>
      </c>
      <c r="AD3" s="24">
        <f>SUM(AB3-AC3)</f>
        <v>9</v>
      </c>
      <c r="AE3" s="29">
        <f>QUARTILE(E3:V3, 1)</f>
        <v>2.5</v>
      </c>
      <c r="AF3" s="29">
        <f>QUARTILE(E3:V3, 2)</f>
        <v>5.5</v>
      </c>
      <c r="AG3" s="29">
        <f>QUARTILE(E3:V3, 3)</f>
        <v>8</v>
      </c>
      <c r="AH3" s="29">
        <f>QUARTILE(E3:V3, 4)</f>
        <v>10</v>
      </c>
      <c r="AI3" s="29">
        <f>SUM(AG3-AE3)</f>
        <v>5.5</v>
      </c>
      <c r="AK3" s="24">
        <v>1</v>
      </c>
      <c r="AL3" s="29">
        <f t="shared" ref="AL3:AL37" si="0">QUARTILE(M3:AD3, 1)</f>
        <v>4</v>
      </c>
      <c r="AM3" s="24">
        <v>5.5</v>
      </c>
      <c r="AN3" s="29">
        <f t="shared" ref="AN3:AN37" si="1">QUARTILE(M3:AD3, 3)</f>
        <v>8.75</v>
      </c>
      <c r="AO3" s="29">
        <v>10</v>
      </c>
      <c r="AP3" s="29">
        <f>SUM(AL3-AK3)</f>
        <v>3</v>
      </c>
      <c r="AQ3" s="29">
        <f>SUM(AM3-AL3)</f>
        <v>1.5</v>
      </c>
      <c r="AR3" s="29">
        <f>SUM(AN3-AM3)</f>
        <v>3.25</v>
      </c>
      <c r="AS3" s="29">
        <f>SUM(AO3-AN3)</f>
        <v>1.25</v>
      </c>
      <c r="AU3" s="24">
        <v>1</v>
      </c>
      <c r="AV3" s="29">
        <v>3</v>
      </c>
      <c r="AW3" s="29">
        <v>1.5</v>
      </c>
      <c r="AX3" s="29">
        <v>3.25</v>
      </c>
      <c r="AY3" s="29">
        <v>1.25</v>
      </c>
    </row>
    <row r="4" spans="1:51" ht="40" customHeight="1" x14ac:dyDescent="0.15">
      <c r="A4" s="4">
        <v>2</v>
      </c>
      <c r="B4" s="5" t="s">
        <v>10</v>
      </c>
      <c r="C4" s="4">
        <v>25</v>
      </c>
      <c r="D4" s="6" t="s">
        <v>8</v>
      </c>
      <c r="E4" s="4">
        <v>7</v>
      </c>
      <c r="F4" s="4">
        <v>9</v>
      </c>
      <c r="G4" s="4">
        <v>6</v>
      </c>
      <c r="H4" s="4">
        <v>10</v>
      </c>
      <c r="I4" s="4">
        <v>7</v>
      </c>
      <c r="J4" s="4">
        <v>10</v>
      </c>
      <c r="K4" s="4">
        <v>7</v>
      </c>
      <c r="L4" s="4">
        <v>10</v>
      </c>
      <c r="M4" s="4">
        <v>4</v>
      </c>
      <c r="N4" s="4">
        <v>10</v>
      </c>
      <c r="O4" s="4">
        <v>5</v>
      </c>
      <c r="P4" s="4">
        <v>9</v>
      </c>
      <c r="Q4" s="4">
        <v>10</v>
      </c>
      <c r="R4" s="4">
        <v>10</v>
      </c>
      <c r="S4" s="4">
        <v>10</v>
      </c>
      <c r="T4" s="4">
        <v>9</v>
      </c>
      <c r="U4" s="4">
        <v>10</v>
      </c>
      <c r="V4" s="4">
        <v>6</v>
      </c>
      <c r="W4" s="23">
        <f t="shared" ref="W4:W37" si="2">AVERAGE(E4:V4)</f>
        <v>8.2777777777777786</v>
      </c>
      <c r="X4" s="24">
        <f t="shared" ref="X4:X37" si="3">MEDIAN(E4:V4)</f>
        <v>9</v>
      </c>
      <c r="Y4" s="24">
        <f t="shared" ref="Y4:Y37" si="4">MODE(E4:V4)</f>
        <v>10</v>
      </c>
      <c r="Z4" s="24">
        <f t="shared" ref="Z4:Z37" si="5">_xlfn.STDEV.S(E4:V4)</f>
        <v>2.0235541114163622</v>
      </c>
      <c r="AA4" s="24">
        <f t="shared" ref="AA4:AA37" si="6">_xlfn.VAR.S(E4:V4)</f>
        <v>4.0947712418300641</v>
      </c>
      <c r="AB4" s="24">
        <f t="shared" ref="AB4:AB37" si="7">MAX(E4:V4)</f>
        <v>10</v>
      </c>
      <c r="AC4" s="24">
        <f t="shared" ref="AC4:AC37" si="8">MIN(E4:V4)</f>
        <v>4</v>
      </c>
      <c r="AD4" s="24">
        <f t="shared" ref="AD4:AD37" si="9">SUM(AB4-AC4)</f>
        <v>6</v>
      </c>
      <c r="AE4" s="29">
        <f t="shared" ref="AE4:AE37" si="10">QUARTILE(E4:V4, 1)</f>
        <v>7</v>
      </c>
      <c r="AF4" s="29">
        <f t="shared" ref="AF4:AF37" si="11">QUARTILE(E4:V4, 2)</f>
        <v>9</v>
      </c>
      <c r="AG4" s="29">
        <f t="shared" ref="AG4:AG37" si="12">QUARTILE(E4:V4, 3)</f>
        <v>10</v>
      </c>
      <c r="AH4" s="29">
        <f t="shared" ref="AH4:AH37" si="13">QUARTILE(E4:V4, 4)</f>
        <v>10</v>
      </c>
      <c r="AI4" s="29">
        <f t="shared" ref="AI4:AI37" si="14">SUM(AG4-AE4)</f>
        <v>3</v>
      </c>
      <c r="AK4" s="24">
        <v>4</v>
      </c>
      <c r="AL4" s="29">
        <f t="shared" si="0"/>
        <v>5.25</v>
      </c>
      <c r="AM4" s="24">
        <v>9</v>
      </c>
      <c r="AN4" s="29">
        <f t="shared" si="1"/>
        <v>10</v>
      </c>
      <c r="AO4" s="29">
        <v>10</v>
      </c>
      <c r="AP4" s="29">
        <f t="shared" ref="AP4:AP37" si="15">SUM(AL4-AK4)</f>
        <v>1.25</v>
      </c>
      <c r="AQ4" s="29">
        <f t="shared" ref="AQ4:AQ37" si="16">SUM(AM4-AL4)</f>
        <v>3.75</v>
      </c>
      <c r="AR4" s="29">
        <f t="shared" ref="AR4:AR37" si="17">SUM(AN4-AM4)</f>
        <v>1</v>
      </c>
      <c r="AS4" s="29">
        <f t="shared" ref="AS4:AS37" si="18">SUM(AO4-AN4)</f>
        <v>0</v>
      </c>
      <c r="AU4" s="24">
        <v>4</v>
      </c>
      <c r="AV4" s="29">
        <v>1.25</v>
      </c>
      <c r="AW4" s="29">
        <v>3.75</v>
      </c>
      <c r="AX4" s="29">
        <v>1</v>
      </c>
      <c r="AY4" s="29">
        <v>0</v>
      </c>
    </row>
    <row r="5" spans="1:51" ht="40" customHeight="1" x14ac:dyDescent="0.15">
      <c r="A5" s="4">
        <v>3</v>
      </c>
      <c r="B5" s="5" t="s">
        <v>12</v>
      </c>
      <c r="C5" s="4">
        <v>29</v>
      </c>
      <c r="D5" s="6" t="s">
        <v>8</v>
      </c>
      <c r="E5" s="4">
        <v>8</v>
      </c>
      <c r="F5" s="4">
        <v>8</v>
      </c>
      <c r="G5" s="4">
        <v>5</v>
      </c>
      <c r="H5" s="4">
        <v>8</v>
      </c>
      <c r="I5" s="4">
        <v>9</v>
      </c>
      <c r="J5" s="4">
        <v>8</v>
      </c>
      <c r="K5" s="4">
        <v>5</v>
      </c>
      <c r="L5" s="4">
        <v>5</v>
      </c>
      <c r="M5" s="4">
        <v>3</v>
      </c>
      <c r="N5" s="4">
        <v>9</v>
      </c>
      <c r="O5" s="4">
        <v>4</v>
      </c>
      <c r="P5" s="4">
        <v>10</v>
      </c>
      <c r="Q5" s="4">
        <v>10</v>
      </c>
      <c r="R5" s="4">
        <v>10</v>
      </c>
      <c r="S5" s="4">
        <v>9</v>
      </c>
      <c r="T5" s="4">
        <v>8</v>
      </c>
      <c r="U5" s="4">
        <v>5</v>
      </c>
      <c r="V5" s="4">
        <v>5</v>
      </c>
      <c r="W5" s="23">
        <f t="shared" si="2"/>
        <v>7.166666666666667</v>
      </c>
      <c r="X5" s="24">
        <f t="shared" si="3"/>
        <v>8</v>
      </c>
      <c r="Y5" s="24">
        <f t="shared" si="4"/>
        <v>8</v>
      </c>
      <c r="Z5" s="24">
        <f t="shared" si="5"/>
        <v>2.2816402768493496</v>
      </c>
      <c r="AA5" s="24">
        <f t="shared" si="6"/>
        <v>5.2058823529411766</v>
      </c>
      <c r="AB5" s="24">
        <f t="shared" si="7"/>
        <v>10</v>
      </c>
      <c r="AC5" s="24">
        <f t="shared" si="8"/>
        <v>3</v>
      </c>
      <c r="AD5" s="24">
        <f t="shared" si="9"/>
        <v>7</v>
      </c>
      <c r="AE5" s="29">
        <f t="shared" si="10"/>
        <v>5</v>
      </c>
      <c r="AF5" s="29">
        <f t="shared" si="11"/>
        <v>8</v>
      </c>
      <c r="AG5" s="29">
        <f t="shared" si="12"/>
        <v>9</v>
      </c>
      <c r="AH5" s="29">
        <f t="shared" si="13"/>
        <v>10</v>
      </c>
      <c r="AI5" s="29">
        <f t="shared" si="14"/>
        <v>4</v>
      </c>
      <c r="AK5" s="24">
        <v>3</v>
      </c>
      <c r="AL5" s="29">
        <f t="shared" si="0"/>
        <v>5</v>
      </c>
      <c r="AM5" s="24">
        <v>8</v>
      </c>
      <c r="AN5" s="29">
        <f t="shared" si="1"/>
        <v>9</v>
      </c>
      <c r="AO5" s="29">
        <v>10</v>
      </c>
      <c r="AP5" s="29">
        <f t="shared" si="15"/>
        <v>2</v>
      </c>
      <c r="AQ5" s="29">
        <f t="shared" si="16"/>
        <v>3</v>
      </c>
      <c r="AR5" s="29">
        <f t="shared" si="17"/>
        <v>1</v>
      </c>
      <c r="AS5" s="29">
        <f t="shared" si="18"/>
        <v>1</v>
      </c>
      <c r="AU5" s="24">
        <v>3</v>
      </c>
      <c r="AV5" s="29">
        <v>2</v>
      </c>
      <c r="AW5" s="29">
        <v>3</v>
      </c>
      <c r="AX5" s="29">
        <v>1</v>
      </c>
      <c r="AY5" s="29">
        <v>1</v>
      </c>
    </row>
    <row r="6" spans="1:51" ht="40" customHeight="1" x14ac:dyDescent="0.15">
      <c r="A6" s="4">
        <v>4</v>
      </c>
      <c r="B6" s="5" t="s">
        <v>14</v>
      </c>
      <c r="C6" s="4">
        <v>29</v>
      </c>
      <c r="D6" s="6" t="s">
        <v>8</v>
      </c>
      <c r="E6" s="4">
        <v>8</v>
      </c>
      <c r="F6" s="4">
        <v>4</v>
      </c>
      <c r="G6" s="4">
        <v>6</v>
      </c>
      <c r="H6" s="4">
        <v>8</v>
      </c>
      <c r="I6" s="4">
        <v>4</v>
      </c>
      <c r="J6" s="4">
        <v>9</v>
      </c>
      <c r="K6" s="4">
        <v>7</v>
      </c>
      <c r="L6" s="4">
        <v>10</v>
      </c>
      <c r="M6" s="4">
        <v>5</v>
      </c>
      <c r="N6" s="4">
        <v>3</v>
      </c>
      <c r="O6" s="4">
        <v>6</v>
      </c>
      <c r="P6" s="4">
        <v>8</v>
      </c>
      <c r="Q6" s="4">
        <v>8</v>
      </c>
      <c r="R6" s="4">
        <v>9</v>
      </c>
      <c r="S6" s="4">
        <v>5</v>
      </c>
      <c r="T6" s="4">
        <v>6</v>
      </c>
      <c r="U6" s="4">
        <v>4</v>
      </c>
      <c r="V6" s="4">
        <v>3</v>
      </c>
      <c r="W6" s="23">
        <f t="shared" si="2"/>
        <v>6.2777777777777777</v>
      </c>
      <c r="X6" s="24">
        <f t="shared" si="3"/>
        <v>6</v>
      </c>
      <c r="Y6" s="24">
        <f t="shared" si="4"/>
        <v>8</v>
      </c>
      <c r="Z6" s="24">
        <f t="shared" si="5"/>
        <v>2.1910393868598623</v>
      </c>
      <c r="AA6" s="24">
        <f t="shared" si="6"/>
        <v>4.8006535947712408</v>
      </c>
      <c r="AB6" s="24">
        <f t="shared" si="7"/>
        <v>10</v>
      </c>
      <c r="AC6" s="24">
        <f t="shared" si="8"/>
        <v>3</v>
      </c>
      <c r="AD6" s="24">
        <f t="shared" si="9"/>
        <v>7</v>
      </c>
      <c r="AE6" s="29">
        <f t="shared" si="10"/>
        <v>4.25</v>
      </c>
      <c r="AF6" s="29">
        <f t="shared" si="11"/>
        <v>6</v>
      </c>
      <c r="AG6" s="29">
        <f t="shared" si="12"/>
        <v>8</v>
      </c>
      <c r="AH6" s="29">
        <f t="shared" si="13"/>
        <v>10</v>
      </c>
      <c r="AI6" s="29">
        <f t="shared" si="14"/>
        <v>3.75</v>
      </c>
      <c r="AK6" s="24">
        <v>3</v>
      </c>
      <c r="AL6" s="29">
        <f t="shared" si="0"/>
        <v>4.2001633986928102</v>
      </c>
      <c r="AM6" s="24">
        <v>6</v>
      </c>
      <c r="AN6" s="29">
        <f t="shared" si="1"/>
        <v>7.75</v>
      </c>
      <c r="AO6" s="29">
        <v>10</v>
      </c>
      <c r="AP6" s="29">
        <f t="shared" si="15"/>
        <v>1.2001633986928102</v>
      </c>
      <c r="AQ6" s="29">
        <f t="shared" si="16"/>
        <v>1.7998366013071898</v>
      </c>
      <c r="AR6" s="29">
        <f t="shared" si="17"/>
        <v>1.75</v>
      </c>
      <c r="AS6" s="29">
        <f t="shared" si="18"/>
        <v>2.25</v>
      </c>
      <c r="AU6" s="24">
        <v>3</v>
      </c>
      <c r="AV6" s="29">
        <v>1.2001633986928102</v>
      </c>
      <c r="AW6" s="29">
        <v>1.7998366013071898</v>
      </c>
      <c r="AX6" s="29">
        <v>1.75</v>
      </c>
      <c r="AY6" s="29">
        <v>2.25</v>
      </c>
    </row>
    <row r="7" spans="1:51" ht="40" customHeight="1" x14ac:dyDescent="0.15">
      <c r="A7" s="4">
        <v>5</v>
      </c>
      <c r="B7" s="5" t="s">
        <v>15</v>
      </c>
      <c r="C7" s="4">
        <v>30</v>
      </c>
      <c r="D7" s="6" t="s">
        <v>11</v>
      </c>
      <c r="E7" s="4">
        <v>8</v>
      </c>
      <c r="F7" s="4">
        <v>9</v>
      </c>
      <c r="G7" s="4">
        <v>9</v>
      </c>
      <c r="H7" s="4">
        <v>9</v>
      </c>
      <c r="I7" s="4">
        <v>8</v>
      </c>
      <c r="J7" s="4">
        <v>9</v>
      </c>
      <c r="K7" s="4">
        <v>7</v>
      </c>
      <c r="L7" s="4">
        <v>7</v>
      </c>
      <c r="M7" s="4">
        <v>1</v>
      </c>
      <c r="N7" s="4">
        <v>8</v>
      </c>
      <c r="O7" s="4">
        <v>4</v>
      </c>
      <c r="P7" s="4">
        <v>10</v>
      </c>
      <c r="Q7" s="4">
        <v>10</v>
      </c>
      <c r="R7" s="4">
        <v>10</v>
      </c>
      <c r="S7" s="4">
        <v>9</v>
      </c>
      <c r="T7" s="4">
        <v>10</v>
      </c>
      <c r="U7" s="4">
        <v>9</v>
      </c>
      <c r="V7" s="4">
        <v>10</v>
      </c>
      <c r="W7" s="23">
        <f t="shared" si="2"/>
        <v>8.1666666666666661</v>
      </c>
      <c r="X7" s="24">
        <f t="shared" si="3"/>
        <v>9</v>
      </c>
      <c r="Y7" s="24">
        <f t="shared" si="4"/>
        <v>9</v>
      </c>
      <c r="Z7" s="24">
        <f t="shared" si="5"/>
        <v>2.3326329481056884</v>
      </c>
      <c r="AA7" s="24">
        <f t="shared" si="6"/>
        <v>5.4411764705882355</v>
      </c>
      <c r="AB7" s="24">
        <f t="shared" si="7"/>
        <v>10</v>
      </c>
      <c r="AC7" s="24">
        <f t="shared" si="8"/>
        <v>1</v>
      </c>
      <c r="AD7" s="24">
        <f t="shared" si="9"/>
        <v>9</v>
      </c>
      <c r="AE7" s="29">
        <f t="shared" si="10"/>
        <v>8</v>
      </c>
      <c r="AF7" s="29">
        <f t="shared" si="11"/>
        <v>9</v>
      </c>
      <c r="AG7" s="29">
        <f t="shared" si="12"/>
        <v>9.75</v>
      </c>
      <c r="AH7" s="29">
        <f t="shared" si="13"/>
        <v>10</v>
      </c>
      <c r="AI7" s="29">
        <f t="shared" si="14"/>
        <v>1.75</v>
      </c>
      <c r="AK7" s="24">
        <v>1</v>
      </c>
      <c r="AL7" s="29">
        <f t="shared" si="0"/>
        <v>6.0808823529411766</v>
      </c>
      <c r="AM7" s="24">
        <v>9</v>
      </c>
      <c r="AN7" s="29">
        <f t="shared" si="1"/>
        <v>10</v>
      </c>
      <c r="AO7" s="29">
        <v>10</v>
      </c>
      <c r="AP7" s="29">
        <f t="shared" si="15"/>
        <v>5.0808823529411766</v>
      </c>
      <c r="AQ7" s="29">
        <f t="shared" si="16"/>
        <v>2.9191176470588234</v>
      </c>
      <c r="AR7" s="29">
        <f t="shared" si="17"/>
        <v>1</v>
      </c>
      <c r="AS7" s="29">
        <f t="shared" si="18"/>
        <v>0</v>
      </c>
      <c r="AU7" s="24">
        <v>1</v>
      </c>
      <c r="AV7" s="29">
        <v>5.0808823529411766</v>
      </c>
      <c r="AW7" s="29">
        <v>2.9191176470588234</v>
      </c>
      <c r="AX7" s="29">
        <v>1</v>
      </c>
      <c r="AY7" s="29">
        <v>0</v>
      </c>
    </row>
    <row r="8" spans="1:51" ht="40" customHeight="1" x14ac:dyDescent="0.15">
      <c r="A8" s="4">
        <v>6</v>
      </c>
      <c r="B8" s="5" t="s">
        <v>18</v>
      </c>
      <c r="C8" s="4">
        <v>30</v>
      </c>
      <c r="D8" s="6" t="s">
        <v>8</v>
      </c>
      <c r="E8" s="4">
        <v>3</v>
      </c>
      <c r="F8" s="4">
        <v>8</v>
      </c>
      <c r="G8" s="4">
        <v>7</v>
      </c>
      <c r="H8" s="4">
        <v>7</v>
      </c>
      <c r="I8" s="4">
        <v>8</v>
      </c>
      <c r="J8" s="4">
        <v>8</v>
      </c>
      <c r="K8" s="4">
        <v>7</v>
      </c>
      <c r="L8" s="4">
        <v>5</v>
      </c>
      <c r="M8" s="4">
        <v>3</v>
      </c>
      <c r="N8" s="4">
        <v>4</v>
      </c>
      <c r="O8" s="4">
        <v>5</v>
      </c>
      <c r="P8" s="4">
        <v>9</v>
      </c>
      <c r="Q8" s="4">
        <v>2</v>
      </c>
      <c r="R8" s="4">
        <v>7</v>
      </c>
      <c r="S8" s="4">
        <v>7</v>
      </c>
      <c r="T8" s="4">
        <v>4</v>
      </c>
      <c r="U8" s="4">
        <v>5</v>
      </c>
      <c r="V8" s="4">
        <v>7</v>
      </c>
      <c r="W8" s="23">
        <f t="shared" si="2"/>
        <v>5.8888888888888893</v>
      </c>
      <c r="X8" s="24">
        <f t="shared" si="3"/>
        <v>7</v>
      </c>
      <c r="Y8" s="24">
        <f t="shared" si="4"/>
        <v>7</v>
      </c>
      <c r="Z8" s="24">
        <f t="shared" si="5"/>
        <v>2.0548046676563261</v>
      </c>
      <c r="AA8" s="24">
        <f t="shared" si="6"/>
        <v>4.222222222222225</v>
      </c>
      <c r="AB8" s="24">
        <f t="shared" si="7"/>
        <v>9</v>
      </c>
      <c r="AC8" s="24">
        <f t="shared" si="8"/>
        <v>2</v>
      </c>
      <c r="AD8" s="24">
        <f t="shared" si="9"/>
        <v>7</v>
      </c>
      <c r="AE8" s="29">
        <f t="shared" si="10"/>
        <v>4.25</v>
      </c>
      <c r="AF8" s="29">
        <f t="shared" si="11"/>
        <v>7</v>
      </c>
      <c r="AG8" s="29">
        <f t="shared" si="12"/>
        <v>7</v>
      </c>
      <c r="AH8" s="29">
        <f t="shared" si="13"/>
        <v>9</v>
      </c>
      <c r="AI8" s="29">
        <f t="shared" si="14"/>
        <v>2.75</v>
      </c>
      <c r="AK8" s="24">
        <v>2</v>
      </c>
      <c r="AL8" s="29">
        <f t="shared" si="0"/>
        <v>4</v>
      </c>
      <c r="AM8" s="24">
        <v>7</v>
      </c>
      <c r="AN8" s="29">
        <f t="shared" si="1"/>
        <v>7</v>
      </c>
      <c r="AO8" s="29">
        <v>9</v>
      </c>
      <c r="AP8" s="29">
        <f t="shared" si="15"/>
        <v>2</v>
      </c>
      <c r="AQ8" s="29">
        <f t="shared" si="16"/>
        <v>3</v>
      </c>
      <c r="AR8" s="29">
        <f t="shared" si="17"/>
        <v>0</v>
      </c>
      <c r="AS8" s="29">
        <f t="shared" si="18"/>
        <v>2</v>
      </c>
      <c r="AU8" s="24">
        <v>2</v>
      </c>
      <c r="AV8" s="29">
        <v>2</v>
      </c>
      <c r="AW8" s="29">
        <v>3</v>
      </c>
      <c r="AX8" s="29">
        <v>0</v>
      </c>
      <c r="AY8" s="29">
        <v>2</v>
      </c>
    </row>
    <row r="9" spans="1:51" ht="40" customHeight="1" x14ac:dyDescent="0.15">
      <c r="A9" s="4">
        <v>7</v>
      </c>
      <c r="B9" s="5" t="s">
        <v>20</v>
      </c>
      <c r="C9" s="4">
        <v>30</v>
      </c>
      <c r="D9" s="6" t="s">
        <v>8</v>
      </c>
      <c r="E9" s="4">
        <v>9</v>
      </c>
      <c r="F9" s="4">
        <v>8</v>
      </c>
      <c r="G9" s="4">
        <v>10</v>
      </c>
      <c r="H9" s="4">
        <v>10</v>
      </c>
      <c r="I9" s="4">
        <v>7</v>
      </c>
      <c r="J9" s="4">
        <v>10</v>
      </c>
      <c r="K9" s="4">
        <v>10</v>
      </c>
      <c r="L9" s="4">
        <v>8</v>
      </c>
      <c r="M9" s="4">
        <v>7</v>
      </c>
      <c r="N9" s="4">
        <v>6</v>
      </c>
      <c r="O9" s="4">
        <v>5</v>
      </c>
      <c r="P9" s="4">
        <v>9</v>
      </c>
      <c r="Q9" s="4">
        <v>9</v>
      </c>
      <c r="R9" s="4">
        <v>10</v>
      </c>
      <c r="S9" s="4">
        <v>10</v>
      </c>
      <c r="T9" s="4">
        <v>9</v>
      </c>
      <c r="U9" s="4">
        <v>7</v>
      </c>
      <c r="V9" s="4">
        <v>7</v>
      </c>
      <c r="W9" s="23">
        <f t="shared" si="2"/>
        <v>8.3888888888888893</v>
      </c>
      <c r="X9" s="24">
        <f t="shared" si="3"/>
        <v>9</v>
      </c>
      <c r="Y9" s="24">
        <f t="shared" si="4"/>
        <v>10</v>
      </c>
      <c r="Z9" s="24">
        <f t="shared" si="5"/>
        <v>1.5769997160986322</v>
      </c>
      <c r="AA9" s="24">
        <f t="shared" si="6"/>
        <v>2.4869281045751666</v>
      </c>
      <c r="AB9" s="24">
        <f t="shared" si="7"/>
        <v>10</v>
      </c>
      <c r="AC9" s="24">
        <f t="shared" si="8"/>
        <v>5</v>
      </c>
      <c r="AD9" s="24">
        <f t="shared" si="9"/>
        <v>5</v>
      </c>
      <c r="AE9" s="29">
        <f t="shared" si="10"/>
        <v>7</v>
      </c>
      <c r="AF9" s="29">
        <f t="shared" si="11"/>
        <v>9</v>
      </c>
      <c r="AG9" s="29">
        <f t="shared" si="12"/>
        <v>10</v>
      </c>
      <c r="AH9" s="29">
        <f t="shared" si="13"/>
        <v>10</v>
      </c>
      <c r="AI9" s="29">
        <f t="shared" si="14"/>
        <v>3</v>
      </c>
      <c r="AK9" s="24">
        <v>5</v>
      </c>
      <c r="AL9" s="29">
        <f t="shared" si="0"/>
        <v>5.25</v>
      </c>
      <c r="AM9" s="24">
        <v>9</v>
      </c>
      <c r="AN9" s="29">
        <f t="shared" si="1"/>
        <v>9</v>
      </c>
      <c r="AO9" s="29">
        <v>10</v>
      </c>
      <c r="AP9" s="29">
        <f t="shared" si="15"/>
        <v>0.25</v>
      </c>
      <c r="AQ9" s="29">
        <f t="shared" si="16"/>
        <v>3.75</v>
      </c>
      <c r="AR9" s="29">
        <f t="shared" si="17"/>
        <v>0</v>
      </c>
      <c r="AS9" s="29">
        <f t="shared" si="18"/>
        <v>1</v>
      </c>
      <c r="AU9" s="24">
        <v>5</v>
      </c>
      <c r="AV9" s="29">
        <v>0.25</v>
      </c>
      <c r="AW9" s="29">
        <v>3.75</v>
      </c>
      <c r="AX9" s="29">
        <v>0</v>
      </c>
      <c r="AY9" s="29">
        <v>1</v>
      </c>
    </row>
    <row r="10" spans="1:51" ht="40" customHeight="1" x14ac:dyDescent="0.15">
      <c r="A10" s="4">
        <v>8</v>
      </c>
      <c r="B10" s="5" t="s">
        <v>22</v>
      </c>
      <c r="C10" s="4">
        <v>31</v>
      </c>
      <c r="D10" s="6" t="s">
        <v>11</v>
      </c>
      <c r="E10" s="4">
        <v>10</v>
      </c>
      <c r="F10" s="4">
        <v>8</v>
      </c>
      <c r="G10" s="4">
        <v>9</v>
      </c>
      <c r="H10" s="4">
        <v>8</v>
      </c>
      <c r="I10" s="4">
        <v>10</v>
      </c>
      <c r="J10" s="4">
        <v>6</v>
      </c>
      <c r="K10" s="4">
        <v>8</v>
      </c>
      <c r="L10" s="4">
        <v>10</v>
      </c>
      <c r="M10" s="4">
        <v>8</v>
      </c>
      <c r="N10" s="4">
        <v>3</v>
      </c>
      <c r="O10" s="4">
        <v>7</v>
      </c>
      <c r="P10" s="4">
        <v>10</v>
      </c>
      <c r="Q10" s="4">
        <v>9</v>
      </c>
      <c r="R10" s="4">
        <v>6</v>
      </c>
      <c r="S10" s="4">
        <v>4</v>
      </c>
      <c r="T10" s="4">
        <v>7</v>
      </c>
      <c r="U10" s="4">
        <v>3</v>
      </c>
      <c r="V10" s="4">
        <v>3</v>
      </c>
      <c r="W10" s="23">
        <f t="shared" si="2"/>
        <v>7.166666666666667</v>
      </c>
      <c r="X10" s="24">
        <f t="shared" si="3"/>
        <v>8</v>
      </c>
      <c r="Y10" s="24">
        <f t="shared" si="4"/>
        <v>10</v>
      </c>
      <c r="Z10" s="24">
        <f t="shared" si="5"/>
        <v>2.5029394483992098</v>
      </c>
      <c r="AA10" s="24">
        <f t="shared" si="6"/>
        <v>6.2647058823529411</v>
      </c>
      <c r="AB10" s="24">
        <f t="shared" si="7"/>
        <v>10</v>
      </c>
      <c r="AC10" s="24">
        <f t="shared" si="8"/>
        <v>3</v>
      </c>
      <c r="AD10" s="24">
        <f t="shared" si="9"/>
        <v>7</v>
      </c>
      <c r="AE10" s="29">
        <f t="shared" si="10"/>
        <v>6</v>
      </c>
      <c r="AF10" s="29">
        <f t="shared" si="11"/>
        <v>8</v>
      </c>
      <c r="AG10" s="29">
        <f t="shared" si="12"/>
        <v>9</v>
      </c>
      <c r="AH10" s="29">
        <f t="shared" si="13"/>
        <v>10</v>
      </c>
      <c r="AI10" s="29">
        <f t="shared" si="14"/>
        <v>3</v>
      </c>
      <c r="AK10" s="24">
        <v>3</v>
      </c>
      <c r="AL10" s="29">
        <f t="shared" si="0"/>
        <v>3.25</v>
      </c>
      <c r="AM10" s="24">
        <v>8</v>
      </c>
      <c r="AN10" s="29">
        <f t="shared" si="1"/>
        <v>8</v>
      </c>
      <c r="AO10" s="29">
        <v>10</v>
      </c>
      <c r="AP10" s="29">
        <f t="shared" si="15"/>
        <v>0.25</v>
      </c>
      <c r="AQ10" s="29">
        <f t="shared" si="16"/>
        <v>4.75</v>
      </c>
      <c r="AR10" s="29">
        <f t="shared" si="17"/>
        <v>0</v>
      </c>
      <c r="AS10" s="29">
        <f t="shared" si="18"/>
        <v>2</v>
      </c>
      <c r="AU10" s="24">
        <v>3</v>
      </c>
      <c r="AV10" s="29">
        <v>0.25</v>
      </c>
      <c r="AW10" s="29">
        <v>4.75</v>
      </c>
      <c r="AX10" s="29">
        <v>0</v>
      </c>
      <c r="AY10" s="29">
        <v>2</v>
      </c>
    </row>
    <row r="11" spans="1:51" ht="40" customHeight="1" x14ac:dyDescent="0.15">
      <c r="A11" s="4">
        <v>9</v>
      </c>
      <c r="B11" s="5" t="s">
        <v>23</v>
      </c>
      <c r="C11" s="4">
        <v>31</v>
      </c>
      <c r="D11" s="6" t="s">
        <v>11</v>
      </c>
      <c r="E11" s="4">
        <v>10</v>
      </c>
      <c r="F11" s="4">
        <v>9</v>
      </c>
      <c r="G11" s="4">
        <v>9</v>
      </c>
      <c r="H11" s="4">
        <v>6</v>
      </c>
      <c r="I11" s="4">
        <v>5</v>
      </c>
      <c r="J11" s="4">
        <v>9</v>
      </c>
      <c r="K11" s="4">
        <v>7</v>
      </c>
      <c r="L11" s="4">
        <v>8</v>
      </c>
      <c r="M11" s="4">
        <v>2</v>
      </c>
      <c r="N11" s="4">
        <v>10</v>
      </c>
      <c r="O11" s="4">
        <v>3</v>
      </c>
      <c r="P11" s="4">
        <v>10</v>
      </c>
      <c r="Q11" s="4">
        <v>10</v>
      </c>
      <c r="R11" s="4">
        <v>10</v>
      </c>
      <c r="S11" s="4">
        <v>10</v>
      </c>
      <c r="T11" s="4">
        <v>8</v>
      </c>
      <c r="U11" s="4">
        <v>9</v>
      </c>
      <c r="V11" s="4">
        <v>10</v>
      </c>
      <c r="W11" s="23">
        <f t="shared" si="2"/>
        <v>8.0555555555555554</v>
      </c>
      <c r="X11" s="24">
        <f t="shared" si="3"/>
        <v>9</v>
      </c>
      <c r="Y11" s="24">
        <f t="shared" si="4"/>
        <v>10</v>
      </c>
      <c r="Z11" s="24">
        <f t="shared" si="5"/>
        <v>2.5081566285227499</v>
      </c>
      <c r="AA11" s="24">
        <f t="shared" si="6"/>
        <v>6.290849673202608</v>
      </c>
      <c r="AB11" s="24">
        <f t="shared" si="7"/>
        <v>10</v>
      </c>
      <c r="AC11" s="24">
        <f t="shared" si="8"/>
        <v>2</v>
      </c>
      <c r="AD11" s="24">
        <f t="shared" si="9"/>
        <v>8</v>
      </c>
      <c r="AE11" s="29">
        <f t="shared" si="10"/>
        <v>7.25</v>
      </c>
      <c r="AF11" s="29">
        <f t="shared" si="11"/>
        <v>9</v>
      </c>
      <c r="AG11" s="29">
        <f t="shared" si="12"/>
        <v>10</v>
      </c>
      <c r="AH11" s="29">
        <f t="shared" si="13"/>
        <v>10</v>
      </c>
      <c r="AI11" s="29">
        <f t="shared" si="14"/>
        <v>2.75</v>
      </c>
      <c r="AK11" s="24">
        <v>2</v>
      </c>
      <c r="AL11" s="29">
        <f t="shared" si="0"/>
        <v>6.718137254901956</v>
      </c>
      <c r="AM11" s="24">
        <v>9</v>
      </c>
      <c r="AN11" s="29">
        <f t="shared" si="1"/>
        <v>10</v>
      </c>
      <c r="AO11" s="29">
        <v>10</v>
      </c>
      <c r="AP11" s="29">
        <f t="shared" si="15"/>
        <v>4.718137254901956</v>
      </c>
      <c r="AQ11" s="29">
        <f t="shared" si="16"/>
        <v>2.281862745098044</v>
      </c>
      <c r="AR11" s="29">
        <f t="shared" si="17"/>
        <v>1</v>
      </c>
      <c r="AS11" s="29">
        <f t="shared" si="18"/>
        <v>0</v>
      </c>
      <c r="AU11" s="24">
        <v>2</v>
      </c>
      <c r="AV11" s="29">
        <v>4.718137254901956</v>
      </c>
      <c r="AW11" s="29">
        <v>2.281862745098044</v>
      </c>
      <c r="AX11" s="29">
        <v>1</v>
      </c>
      <c r="AY11" s="29">
        <v>0</v>
      </c>
    </row>
    <row r="12" spans="1:51" ht="40" customHeight="1" x14ac:dyDescent="0.15">
      <c r="A12" s="4">
        <v>10</v>
      </c>
      <c r="B12" s="5" t="s">
        <v>25</v>
      </c>
      <c r="C12" s="4">
        <v>31</v>
      </c>
      <c r="D12" s="6" t="s">
        <v>8</v>
      </c>
      <c r="E12" s="4">
        <v>10</v>
      </c>
      <c r="F12" s="4">
        <v>7</v>
      </c>
      <c r="G12" s="4">
        <v>10</v>
      </c>
      <c r="H12" s="4">
        <v>10</v>
      </c>
      <c r="I12" s="4">
        <v>8</v>
      </c>
      <c r="J12" s="4">
        <v>3</v>
      </c>
      <c r="K12" s="4">
        <v>7</v>
      </c>
      <c r="L12" s="4">
        <v>10</v>
      </c>
      <c r="M12" s="4">
        <v>1</v>
      </c>
      <c r="N12" s="4">
        <v>8</v>
      </c>
      <c r="O12" s="4">
        <v>7</v>
      </c>
      <c r="P12" s="4">
        <v>10</v>
      </c>
      <c r="Q12" s="4">
        <v>10</v>
      </c>
      <c r="R12" s="4">
        <v>10</v>
      </c>
      <c r="S12" s="4">
        <v>8</v>
      </c>
      <c r="T12" s="4">
        <v>4</v>
      </c>
      <c r="U12" s="4">
        <v>3</v>
      </c>
      <c r="V12" s="4">
        <v>3</v>
      </c>
      <c r="W12" s="23">
        <f t="shared" si="2"/>
        <v>7.166666666666667</v>
      </c>
      <c r="X12" s="24">
        <f t="shared" si="3"/>
        <v>8</v>
      </c>
      <c r="Y12" s="24">
        <f t="shared" si="4"/>
        <v>10</v>
      </c>
      <c r="Z12" s="24">
        <f t="shared" si="5"/>
        <v>3.0534454984107229</v>
      </c>
      <c r="AA12" s="24">
        <f t="shared" si="6"/>
        <v>9.3235294117647065</v>
      </c>
      <c r="AB12" s="24">
        <f t="shared" si="7"/>
        <v>10</v>
      </c>
      <c r="AC12" s="24">
        <f t="shared" si="8"/>
        <v>1</v>
      </c>
      <c r="AD12" s="24">
        <f t="shared" si="9"/>
        <v>9</v>
      </c>
      <c r="AE12" s="29">
        <f t="shared" si="10"/>
        <v>4.75</v>
      </c>
      <c r="AF12" s="29">
        <f t="shared" si="11"/>
        <v>8</v>
      </c>
      <c r="AG12" s="29">
        <f t="shared" si="12"/>
        <v>10</v>
      </c>
      <c r="AH12" s="29">
        <f t="shared" si="13"/>
        <v>10</v>
      </c>
      <c r="AI12" s="29">
        <f t="shared" si="14"/>
        <v>5.25</v>
      </c>
      <c r="AK12" s="24">
        <v>1</v>
      </c>
      <c r="AL12" s="29">
        <f t="shared" si="0"/>
        <v>3.2900841238080423</v>
      </c>
      <c r="AM12" s="24">
        <v>8</v>
      </c>
      <c r="AN12" s="29">
        <f t="shared" si="1"/>
        <v>9.8308823529411775</v>
      </c>
      <c r="AO12" s="29">
        <v>10</v>
      </c>
      <c r="AP12" s="29">
        <f t="shared" si="15"/>
        <v>2.2900841238080423</v>
      </c>
      <c r="AQ12" s="29">
        <f t="shared" si="16"/>
        <v>4.7099158761919577</v>
      </c>
      <c r="AR12" s="29">
        <f t="shared" si="17"/>
        <v>1.8308823529411775</v>
      </c>
      <c r="AS12" s="29">
        <f t="shared" si="18"/>
        <v>0.16911764705882248</v>
      </c>
      <c r="AU12" s="24">
        <v>1</v>
      </c>
      <c r="AV12" s="29">
        <v>2.2900841238080423</v>
      </c>
      <c r="AW12" s="29">
        <v>4.7099158761919577</v>
      </c>
      <c r="AX12" s="29">
        <v>1.8308823529411775</v>
      </c>
      <c r="AY12" s="29">
        <v>0.16911764705882248</v>
      </c>
    </row>
    <row r="13" spans="1:51" ht="40" customHeight="1" x14ac:dyDescent="0.15">
      <c r="A13" s="4">
        <v>11</v>
      </c>
      <c r="B13" s="5" t="s">
        <v>27</v>
      </c>
      <c r="C13" s="4">
        <v>32</v>
      </c>
      <c r="D13" s="6" t="s">
        <v>8</v>
      </c>
      <c r="E13" s="4">
        <v>8</v>
      </c>
      <c r="F13" s="4">
        <v>8</v>
      </c>
      <c r="G13" s="4">
        <v>8</v>
      </c>
      <c r="H13" s="4">
        <v>8</v>
      </c>
      <c r="I13" s="4">
        <v>6</v>
      </c>
      <c r="J13" s="4">
        <v>7</v>
      </c>
      <c r="K13" s="4">
        <v>7</v>
      </c>
      <c r="L13" s="4">
        <v>7</v>
      </c>
      <c r="M13" s="4">
        <v>8</v>
      </c>
      <c r="N13" s="4">
        <v>4</v>
      </c>
      <c r="O13" s="4">
        <v>7</v>
      </c>
      <c r="P13" s="4">
        <v>10</v>
      </c>
      <c r="Q13" s="4">
        <v>10</v>
      </c>
      <c r="R13" s="4">
        <v>10</v>
      </c>
      <c r="S13" s="4">
        <v>10</v>
      </c>
      <c r="T13" s="4">
        <v>10</v>
      </c>
      <c r="U13" s="4">
        <v>10</v>
      </c>
      <c r="V13" s="4">
        <v>10</v>
      </c>
      <c r="W13" s="23">
        <f t="shared" si="2"/>
        <v>8.2222222222222214</v>
      </c>
      <c r="X13" s="24">
        <f t="shared" si="3"/>
        <v>8</v>
      </c>
      <c r="Y13" s="24">
        <f t="shared" si="4"/>
        <v>10</v>
      </c>
      <c r="Z13" s="24">
        <f t="shared" si="5"/>
        <v>1.7339365466222854</v>
      </c>
      <c r="AA13" s="24">
        <f t="shared" si="6"/>
        <v>3.0065359477124169</v>
      </c>
      <c r="AB13" s="24">
        <f t="shared" si="7"/>
        <v>10</v>
      </c>
      <c r="AC13" s="24">
        <f t="shared" si="8"/>
        <v>4</v>
      </c>
      <c r="AD13" s="24">
        <f t="shared" si="9"/>
        <v>6</v>
      </c>
      <c r="AE13" s="29">
        <f t="shared" si="10"/>
        <v>7</v>
      </c>
      <c r="AF13" s="29">
        <f t="shared" si="11"/>
        <v>8</v>
      </c>
      <c r="AG13" s="29">
        <f t="shared" si="12"/>
        <v>10</v>
      </c>
      <c r="AH13" s="29">
        <f t="shared" si="13"/>
        <v>10</v>
      </c>
      <c r="AI13" s="29">
        <f t="shared" si="14"/>
        <v>3</v>
      </c>
      <c r="AK13" s="24">
        <v>4</v>
      </c>
      <c r="AL13" s="29">
        <f t="shared" si="0"/>
        <v>6.25</v>
      </c>
      <c r="AM13" s="24">
        <v>8</v>
      </c>
      <c r="AN13" s="29">
        <f t="shared" si="1"/>
        <v>10</v>
      </c>
      <c r="AO13" s="29">
        <v>10</v>
      </c>
      <c r="AP13" s="29">
        <f t="shared" si="15"/>
        <v>2.25</v>
      </c>
      <c r="AQ13" s="29">
        <f t="shared" si="16"/>
        <v>1.75</v>
      </c>
      <c r="AR13" s="29">
        <f t="shared" si="17"/>
        <v>2</v>
      </c>
      <c r="AS13" s="29">
        <f t="shared" si="18"/>
        <v>0</v>
      </c>
      <c r="AU13" s="24">
        <v>4</v>
      </c>
      <c r="AV13" s="29">
        <v>2.25</v>
      </c>
      <c r="AW13" s="29">
        <v>1.75</v>
      </c>
      <c r="AX13" s="29">
        <v>2</v>
      </c>
      <c r="AY13" s="29">
        <v>0</v>
      </c>
    </row>
    <row r="14" spans="1:51" ht="40" customHeight="1" x14ac:dyDescent="0.15">
      <c r="A14" s="4">
        <v>12</v>
      </c>
      <c r="B14" s="5" t="s">
        <v>28</v>
      </c>
      <c r="C14" s="4">
        <v>33</v>
      </c>
      <c r="D14" s="6" t="s">
        <v>11</v>
      </c>
      <c r="E14" s="4">
        <v>9</v>
      </c>
      <c r="F14" s="4">
        <v>6</v>
      </c>
      <c r="G14" s="4">
        <v>10</v>
      </c>
      <c r="H14" s="4">
        <v>10</v>
      </c>
      <c r="I14" s="4">
        <v>8</v>
      </c>
      <c r="J14" s="4">
        <v>10</v>
      </c>
      <c r="K14" s="4">
        <v>9</v>
      </c>
      <c r="L14" s="4">
        <v>10</v>
      </c>
      <c r="M14" s="4">
        <v>2</v>
      </c>
      <c r="N14" s="4">
        <v>8</v>
      </c>
      <c r="O14" s="4">
        <v>2</v>
      </c>
      <c r="P14" s="4">
        <v>10</v>
      </c>
      <c r="Q14" s="4">
        <v>10</v>
      </c>
      <c r="R14" s="4">
        <v>10</v>
      </c>
      <c r="S14" s="4">
        <v>10</v>
      </c>
      <c r="T14" s="4">
        <v>9</v>
      </c>
      <c r="U14" s="4">
        <v>7</v>
      </c>
      <c r="V14" s="4">
        <v>7</v>
      </c>
      <c r="W14" s="23">
        <f t="shared" si="2"/>
        <v>8.1666666666666661</v>
      </c>
      <c r="X14" s="24">
        <f t="shared" si="3"/>
        <v>9</v>
      </c>
      <c r="Y14" s="24">
        <f t="shared" si="4"/>
        <v>10</v>
      </c>
      <c r="Z14" s="24">
        <f t="shared" si="5"/>
        <v>2.5724787771376323</v>
      </c>
      <c r="AA14" s="24">
        <f t="shared" si="6"/>
        <v>6.617647058823529</v>
      </c>
      <c r="AB14" s="24">
        <f t="shared" si="7"/>
        <v>10</v>
      </c>
      <c r="AC14" s="24">
        <f t="shared" si="8"/>
        <v>2</v>
      </c>
      <c r="AD14" s="24">
        <f t="shared" si="9"/>
        <v>8</v>
      </c>
      <c r="AE14" s="29">
        <f t="shared" si="10"/>
        <v>7.25</v>
      </c>
      <c r="AF14" s="29">
        <f t="shared" si="11"/>
        <v>9</v>
      </c>
      <c r="AG14" s="29">
        <f t="shared" si="12"/>
        <v>10</v>
      </c>
      <c r="AH14" s="29">
        <f t="shared" si="13"/>
        <v>10</v>
      </c>
      <c r="AI14" s="29">
        <f t="shared" si="14"/>
        <v>2.75</v>
      </c>
      <c r="AK14" s="24">
        <v>2</v>
      </c>
      <c r="AL14" s="29">
        <f t="shared" si="0"/>
        <v>6.7132352941176467</v>
      </c>
      <c r="AM14" s="24">
        <v>9</v>
      </c>
      <c r="AN14" s="29">
        <f t="shared" si="1"/>
        <v>10</v>
      </c>
      <c r="AO14" s="29">
        <v>10</v>
      </c>
      <c r="AP14" s="29">
        <f t="shared" si="15"/>
        <v>4.7132352941176467</v>
      </c>
      <c r="AQ14" s="29">
        <f t="shared" si="16"/>
        <v>2.2867647058823533</v>
      </c>
      <c r="AR14" s="29">
        <f t="shared" si="17"/>
        <v>1</v>
      </c>
      <c r="AS14" s="29">
        <f t="shared" si="18"/>
        <v>0</v>
      </c>
      <c r="AU14" s="24">
        <v>2</v>
      </c>
      <c r="AV14" s="29">
        <v>4.7132352941176467</v>
      </c>
      <c r="AW14" s="29">
        <v>2.2867647058823533</v>
      </c>
      <c r="AX14" s="29">
        <v>1</v>
      </c>
      <c r="AY14" s="29">
        <v>0</v>
      </c>
    </row>
    <row r="15" spans="1:51" ht="40" customHeight="1" x14ac:dyDescent="0.15">
      <c r="A15" s="4">
        <v>13</v>
      </c>
      <c r="B15" s="5" t="s">
        <v>30</v>
      </c>
      <c r="C15" s="4">
        <v>33</v>
      </c>
      <c r="D15" s="6" t="s">
        <v>8</v>
      </c>
      <c r="E15" s="4">
        <v>8</v>
      </c>
      <c r="F15" s="4">
        <v>8</v>
      </c>
      <c r="G15" s="4">
        <v>9</v>
      </c>
      <c r="H15" s="4">
        <v>5</v>
      </c>
      <c r="I15" s="4">
        <v>8</v>
      </c>
      <c r="J15" s="4">
        <v>10</v>
      </c>
      <c r="K15" s="4">
        <v>9</v>
      </c>
      <c r="L15" s="4">
        <v>9</v>
      </c>
      <c r="M15" s="4">
        <v>5</v>
      </c>
      <c r="N15" s="4">
        <v>9</v>
      </c>
      <c r="O15" s="4">
        <v>3</v>
      </c>
      <c r="P15" s="4">
        <v>10</v>
      </c>
      <c r="Q15" s="4">
        <v>10</v>
      </c>
      <c r="R15" s="4">
        <v>10</v>
      </c>
      <c r="S15" s="4">
        <v>8</v>
      </c>
      <c r="T15" s="4">
        <v>9</v>
      </c>
      <c r="U15" s="4">
        <v>10</v>
      </c>
      <c r="V15" s="4">
        <v>9</v>
      </c>
      <c r="W15" s="23">
        <f t="shared" si="2"/>
        <v>8.2777777777777786</v>
      </c>
      <c r="X15" s="24">
        <f t="shared" si="3"/>
        <v>9</v>
      </c>
      <c r="Y15" s="24">
        <f t="shared" si="4"/>
        <v>9</v>
      </c>
      <c r="Z15" s="24">
        <f t="shared" si="5"/>
        <v>1.994272845677475</v>
      </c>
      <c r="AA15" s="24">
        <f t="shared" si="6"/>
        <v>3.9771241830065343</v>
      </c>
      <c r="AB15" s="24">
        <f t="shared" si="7"/>
        <v>10</v>
      </c>
      <c r="AC15" s="24">
        <f t="shared" si="8"/>
        <v>3</v>
      </c>
      <c r="AD15" s="24">
        <f t="shared" si="9"/>
        <v>7</v>
      </c>
      <c r="AE15" s="29">
        <f t="shared" si="10"/>
        <v>8</v>
      </c>
      <c r="AF15" s="29">
        <f t="shared" si="11"/>
        <v>9</v>
      </c>
      <c r="AG15" s="29">
        <f t="shared" si="12"/>
        <v>9.75</v>
      </c>
      <c r="AH15" s="29">
        <f t="shared" si="13"/>
        <v>10</v>
      </c>
      <c r="AI15" s="29">
        <f t="shared" si="14"/>
        <v>1.75</v>
      </c>
      <c r="AK15" s="24">
        <v>3</v>
      </c>
      <c r="AL15" s="29">
        <f t="shared" si="0"/>
        <v>5.5</v>
      </c>
      <c r="AM15" s="24">
        <v>9</v>
      </c>
      <c r="AN15" s="29">
        <f t="shared" si="1"/>
        <v>9.75</v>
      </c>
      <c r="AO15" s="29">
        <v>10</v>
      </c>
      <c r="AP15" s="29">
        <f t="shared" si="15"/>
        <v>2.5</v>
      </c>
      <c r="AQ15" s="29">
        <f t="shared" si="16"/>
        <v>3.5</v>
      </c>
      <c r="AR15" s="29">
        <f t="shared" si="17"/>
        <v>0.75</v>
      </c>
      <c r="AS15" s="29">
        <f t="shared" si="18"/>
        <v>0.25</v>
      </c>
      <c r="AU15" s="24">
        <v>3</v>
      </c>
      <c r="AV15" s="29">
        <v>2.5</v>
      </c>
      <c r="AW15" s="29">
        <v>3.5</v>
      </c>
      <c r="AX15" s="29">
        <v>0.75</v>
      </c>
      <c r="AY15" s="29">
        <v>0.25</v>
      </c>
    </row>
    <row r="16" spans="1:51" ht="40" customHeight="1" x14ac:dyDescent="0.15">
      <c r="A16" s="4">
        <v>14</v>
      </c>
      <c r="B16" s="5" t="s">
        <v>31</v>
      </c>
      <c r="C16" s="4">
        <v>36</v>
      </c>
      <c r="D16" s="6" t="s">
        <v>11</v>
      </c>
      <c r="E16" s="4">
        <v>8</v>
      </c>
      <c r="F16" s="4">
        <v>6</v>
      </c>
      <c r="G16" s="4">
        <v>7</v>
      </c>
      <c r="H16" s="4">
        <v>9</v>
      </c>
      <c r="I16" s="4">
        <v>8</v>
      </c>
      <c r="J16" s="4">
        <v>6</v>
      </c>
      <c r="K16" s="4">
        <v>9</v>
      </c>
      <c r="L16" s="4">
        <v>10</v>
      </c>
      <c r="M16" s="4">
        <v>9</v>
      </c>
      <c r="N16" s="4">
        <v>6</v>
      </c>
      <c r="O16" s="4">
        <v>9</v>
      </c>
      <c r="P16" s="4">
        <v>6</v>
      </c>
      <c r="Q16" s="4">
        <v>8</v>
      </c>
      <c r="R16" s="4">
        <v>8</v>
      </c>
      <c r="S16" s="4">
        <v>5</v>
      </c>
      <c r="T16" s="4">
        <v>7</v>
      </c>
      <c r="U16" s="4">
        <v>9</v>
      </c>
      <c r="V16" s="4">
        <v>9</v>
      </c>
      <c r="W16" s="23">
        <f t="shared" si="2"/>
        <v>7.7222222222222223</v>
      </c>
      <c r="X16" s="24">
        <f t="shared" si="3"/>
        <v>8</v>
      </c>
      <c r="Y16" s="24">
        <f t="shared" si="4"/>
        <v>9</v>
      </c>
      <c r="Z16" s="24">
        <f t="shared" si="5"/>
        <v>1.4473324572571651</v>
      </c>
      <c r="AA16" s="24">
        <f t="shared" si="6"/>
        <v>2.0947712418300637</v>
      </c>
      <c r="AB16" s="24">
        <f t="shared" si="7"/>
        <v>10</v>
      </c>
      <c r="AC16" s="24">
        <f t="shared" si="8"/>
        <v>5</v>
      </c>
      <c r="AD16" s="24">
        <f t="shared" si="9"/>
        <v>5</v>
      </c>
      <c r="AE16" s="29">
        <f t="shared" si="10"/>
        <v>6.25</v>
      </c>
      <c r="AF16" s="29">
        <f t="shared" si="11"/>
        <v>8</v>
      </c>
      <c r="AG16" s="29">
        <f t="shared" si="12"/>
        <v>9</v>
      </c>
      <c r="AH16" s="29">
        <f t="shared" si="13"/>
        <v>10</v>
      </c>
      <c r="AI16" s="29">
        <f t="shared" si="14"/>
        <v>2.75</v>
      </c>
      <c r="AK16" s="24">
        <v>5</v>
      </c>
      <c r="AL16" s="29">
        <f t="shared" si="0"/>
        <v>5.25</v>
      </c>
      <c r="AM16" s="24">
        <v>8</v>
      </c>
      <c r="AN16" s="29">
        <f t="shared" si="1"/>
        <v>9</v>
      </c>
      <c r="AO16" s="29">
        <v>10</v>
      </c>
      <c r="AP16" s="29">
        <f t="shared" si="15"/>
        <v>0.25</v>
      </c>
      <c r="AQ16" s="29">
        <f t="shared" si="16"/>
        <v>2.75</v>
      </c>
      <c r="AR16" s="29">
        <f t="shared" si="17"/>
        <v>1</v>
      </c>
      <c r="AS16" s="29">
        <f t="shared" si="18"/>
        <v>1</v>
      </c>
      <c r="AU16" s="24">
        <v>5</v>
      </c>
      <c r="AV16" s="29">
        <v>0.25</v>
      </c>
      <c r="AW16" s="29">
        <v>2.75</v>
      </c>
      <c r="AX16" s="29">
        <v>1</v>
      </c>
      <c r="AY16" s="29">
        <v>1</v>
      </c>
    </row>
    <row r="17" spans="1:51" ht="40" customHeight="1" x14ac:dyDescent="0.15">
      <c r="A17" s="4">
        <v>15</v>
      </c>
      <c r="B17" s="5" t="s">
        <v>33</v>
      </c>
      <c r="C17" s="4">
        <v>37</v>
      </c>
      <c r="D17" s="6" t="s">
        <v>8</v>
      </c>
      <c r="E17" s="4">
        <v>8</v>
      </c>
      <c r="F17" s="4">
        <v>8</v>
      </c>
      <c r="G17" s="4">
        <v>9</v>
      </c>
      <c r="H17" s="4">
        <v>8</v>
      </c>
      <c r="I17" s="4">
        <v>9</v>
      </c>
      <c r="J17" s="4">
        <v>9</v>
      </c>
      <c r="K17" s="4">
        <v>9</v>
      </c>
      <c r="L17" s="4">
        <v>9</v>
      </c>
      <c r="M17" s="4">
        <v>2</v>
      </c>
      <c r="N17" s="4">
        <v>2</v>
      </c>
      <c r="O17" s="4">
        <v>2</v>
      </c>
      <c r="P17" s="4">
        <v>6</v>
      </c>
      <c r="Q17" s="4">
        <v>6</v>
      </c>
      <c r="R17" s="4">
        <v>9</v>
      </c>
      <c r="S17" s="4">
        <v>9</v>
      </c>
      <c r="T17" s="4">
        <v>7</v>
      </c>
      <c r="U17" s="4">
        <v>7</v>
      </c>
      <c r="V17" s="4">
        <v>2</v>
      </c>
      <c r="W17" s="23">
        <f t="shared" si="2"/>
        <v>6.7222222222222223</v>
      </c>
      <c r="X17" s="24">
        <f t="shared" si="3"/>
        <v>8</v>
      </c>
      <c r="Y17" s="24">
        <f t="shared" si="4"/>
        <v>9</v>
      </c>
      <c r="Z17" s="24">
        <f t="shared" si="5"/>
        <v>2.7824144309141792</v>
      </c>
      <c r="AA17" s="24">
        <f t="shared" si="6"/>
        <v>7.7418300653594754</v>
      </c>
      <c r="AB17" s="24">
        <f t="shared" si="7"/>
        <v>9</v>
      </c>
      <c r="AC17" s="24">
        <f t="shared" si="8"/>
        <v>2</v>
      </c>
      <c r="AD17" s="24">
        <f t="shared" si="9"/>
        <v>7</v>
      </c>
      <c r="AE17" s="29">
        <f t="shared" si="10"/>
        <v>6</v>
      </c>
      <c r="AF17" s="29">
        <f t="shared" si="11"/>
        <v>8</v>
      </c>
      <c r="AG17" s="29">
        <f t="shared" si="12"/>
        <v>9</v>
      </c>
      <c r="AH17" s="29">
        <f t="shared" si="13"/>
        <v>9</v>
      </c>
      <c r="AI17" s="29">
        <f t="shared" si="14"/>
        <v>3</v>
      </c>
      <c r="AK17" s="24">
        <v>2</v>
      </c>
      <c r="AL17" s="29">
        <f t="shared" si="0"/>
        <v>2.195603607728545</v>
      </c>
      <c r="AM17" s="24">
        <v>8</v>
      </c>
      <c r="AN17" s="29">
        <f t="shared" si="1"/>
        <v>7.9354575163398691</v>
      </c>
      <c r="AO17" s="29">
        <v>9</v>
      </c>
      <c r="AP17" s="29">
        <f t="shared" si="15"/>
        <v>0.19560360772854501</v>
      </c>
      <c r="AQ17" s="29">
        <f t="shared" si="16"/>
        <v>5.804396392271455</v>
      </c>
      <c r="AR17" s="29">
        <f t="shared" si="17"/>
        <v>-6.4542483660130934E-2</v>
      </c>
      <c r="AS17" s="29">
        <f t="shared" si="18"/>
        <v>1.0645424836601309</v>
      </c>
      <c r="AU17" s="24">
        <v>2</v>
      </c>
      <c r="AV17" s="29">
        <v>0.19560360772854501</v>
      </c>
      <c r="AW17" s="29">
        <v>5.804396392271455</v>
      </c>
      <c r="AX17" s="29">
        <v>-6.4542483660130934E-2</v>
      </c>
      <c r="AY17" s="29">
        <v>1.0645424836601309</v>
      </c>
    </row>
    <row r="18" spans="1:51" ht="40" customHeight="1" x14ac:dyDescent="0.15">
      <c r="A18" s="4">
        <v>16</v>
      </c>
      <c r="B18" s="5" t="s">
        <v>35</v>
      </c>
      <c r="C18" s="4">
        <v>38</v>
      </c>
      <c r="D18" s="6" t="s">
        <v>11</v>
      </c>
      <c r="E18" s="4">
        <v>9</v>
      </c>
      <c r="F18" s="4">
        <v>6</v>
      </c>
      <c r="G18" s="4">
        <v>7</v>
      </c>
      <c r="H18" s="4">
        <v>9</v>
      </c>
      <c r="I18" s="4">
        <v>7</v>
      </c>
      <c r="J18" s="4">
        <v>8</v>
      </c>
      <c r="K18" s="4">
        <v>9</v>
      </c>
      <c r="L18" s="4">
        <v>8</v>
      </c>
      <c r="M18" s="4">
        <v>4</v>
      </c>
      <c r="N18" s="4">
        <v>7</v>
      </c>
      <c r="O18" s="4">
        <v>4</v>
      </c>
      <c r="P18" s="4">
        <v>9</v>
      </c>
      <c r="Q18" s="4">
        <v>7</v>
      </c>
      <c r="R18" s="4">
        <v>10</v>
      </c>
      <c r="S18" s="4">
        <v>9</v>
      </c>
      <c r="T18" s="4">
        <v>8</v>
      </c>
      <c r="U18" s="4">
        <v>7</v>
      </c>
      <c r="V18" s="4">
        <v>6</v>
      </c>
      <c r="W18" s="23">
        <f t="shared" si="2"/>
        <v>7.4444444444444446</v>
      </c>
      <c r="X18" s="24">
        <f t="shared" si="3"/>
        <v>7.5</v>
      </c>
      <c r="Y18" s="24">
        <f t="shared" si="4"/>
        <v>9</v>
      </c>
      <c r="Z18" s="24">
        <f t="shared" si="5"/>
        <v>1.688097509806344</v>
      </c>
      <c r="AA18" s="24">
        <f t="shared" si="6"/>
        <v>2.8496732026143796</v>
      </c>
      <c r="AB18" s="24">
        <f t="shared" si="7"/>
        <v>10</v>
      </c>
      <c r="AC18" s="24">
        <f t="shared" si="8"/>
        <v>4</v>
      </c>
      <c r="AD18" s="24">
        <f t="shared" si="9"/>
        <v>6</v>
      </c>
      <c r="AE18" s="29">
        <f t="shared" si="10"/>
        <v>7</v>
      </c>
      <c r="AF18" s="29">
        <f t="shared" si="11"/>
        <v>7.5</v>
      </c>
      <c r="AG18" s="29">
        <f t="shared" si="12"/>
        <v>9</v>
      </c>
      <c r="AH18" s="29">
        <f t="shared" si="13"/>
        <v>10</v>
      </c>
      <c r="AI18" s="29">
        <f t="shared" si="14"/>
        <v>2</v>
      </c>
      <c r="AK18" s="24">
        <v>4</v>
      </c>
      <c r="AL18" s="29">
        <f t="shared" si="0"/>
        <v>4.5</v>
      </c>
      <c r="AM18" s="24">
        <v>7.5</v>
      </c>
      <c r="AN18" s="29">
        <f t="shared" si="1"/>
        <v>8.75</v>
      </c>
      <c r="AO18" s="29">
        <v>10</v>
      </c>
      <c r="AP18" s="29">
        <f t="shared" si="15"/>
        <v>0.5</v>
      </c>
      <c r="AQ18" s="29">
        <f t="shared" si="16"/>
        <v>3</v>
      </c>
      <c r="AR18" s="29">
        <f t="shared" si="17"/>
        <v>1.25</v>
      </c>
      <c r="AS18" s="29">
        <f t="shared" si="18"/>
        <v>1.25</v>
      </c>
      <c r="AU18" s="24">
        <v>4</v>
      </c>
      <c r="AV18" s="29">
        <v>0.5</v>
      </c>
      <c r="AW18" s="29">
        <v>3</v>
      </c>
      <c r="AX18" s="29">
        <v>1.25</v>
      </c>
      <c r="AY18" s="29">
        <v>1.25</v>
      </c>
    </row>
    <row r="19" spans="1:51" ht="40" customHeight="1" x14ac:dyDescent="0.15">
      <c r="A19" s="4">
        <v>17</v>
      </c>
      <c r="B19" s="5" t="s">
        <v>36</v>
      </c>
      <c r="C19" s="4">
        <v>38</v>
      </c>
      <c r="D19" s="6" t="s">
        <v>8</v>
      </c>
      <c r="E19" s="4">
        <v>9</v>
      </c>
      <c r="F19" s="4">
        <v>9</v>
      </c>
      <c r="G19" s="4">
        <v>8</v>
      </c>
      <c r="H19" s="4">
        <v>9</v>
      </c>
      <c r="I19" s="4">
        <v>10</v>
      </c>
      <c r="J19" s="4">
        <v>9</v>
      </c>
      <c r="K19" s="4">
        <v>8</v>
      </c>
      <c r="L19" s="4">
        <v>10</v>
      </c>
      <c r="M19" s="4">
        <v>9</v>
      </c>
      <c r="N19" s="4">
        <v>9</v>
      </c>
      <c r="O19" s="4">
        <v>5</v>
      </c>
      <c r="P19" s="4">
        <v>10</v>
      </c>
      <c r="Q19" s="4">
        <v>10</v>
      </c>
      <c r="R19" s="4">
        <v>10</v>
      </c>
      <c r="S19" s="4">
        <v>10</v>
      </c>
      <c r="T19" s="4">
        <v>9</v>
      </c>
      <c r="U19" s="4">
        <v>7</v>
      </c>
      <c r="V19" s="4">
        <v>7</v>
      </c>
      <c r="W19" s="23">
        <f t="shared" si="2"/>
        <v>8.7777777777777786</v>
      </c>
      <c r="X19" s="24">
        <f t="shared" si="3"/>
        <v>9</v>
      </c>
      <c r="Y19" s="24">
        <f t="shared" si="4"/>
        <v>9</v>
      </c>
      <c r="Z19" s="24">
        <f t="shared" si="5"/>
        <v>1.3527990831890457</v>
      </c>
      <c r="AA19" s="24">
        <f t="shared" si="6"/>
        <v>1.8300653594771228</v>
      </c>
      <c r="AB19" s="24">
        <f t="shared" si="7"/>
        <v>10</v>
      </c>
      <c r="AC19" s="24">
        <f t="shared" si="8"/>
        <v>5</v>
      </c>
      <c r="AD19" s="24">
        <f t="shared" si="9"/>
        <v>5</v>
      </c>
      <c r="AE19" s="29">
        <f t="shared" si="10"/>
        <v>8.25</v>
      </c>
      <c r="AF19" s="29">
        <f t="shared" si="11"/>
        <v>9</v>
      </c>
      <c r="AG19" s="29">
        <f t="shared" si="12"/>
        <v>10</v>
      </c>
      <c r="AH19" s="29">
        <f t="shared" si="13"/>
        <v>10</v>
      </c>
      <c r="AI19" s="29">
        <f t="shared" si="14"/>
        <v>1.75</v>
      </c>
      <c r="AK19" s="24">
        <v>5</v>
      </c>
      <c r="AL19" s="29">
        <f t="shared" si="0"/>
        <v>5.5</v>
      </c>
      <c r="AM19" s="24">
        <v>9</v>
      </c>
      <c r="AN19" s="29">
        <f t="shared" si="1"/>
        <v>9.75</v>
      </c>
      <c r="AO19" s="29">
        <v>10</v>
      </c>
      <c r="AP19" s="29">
        <f t="shared" si="15"/>
        <v>0.5</v>
      </c>
      <c r="AQ19" s="29">
        <f t="shared" si="16"/>
        <v>3.5</v>
      </c>
      <c r="AR19" s="29">
        <f t="shared" si="17"/>
        <v>0.75</v>
      </c>
      <c r="AS19" s="29">
        <f t="shared" si="18"/>
        <v>0.25</v>
      </c>
      <c r="AU19" s="24">
        <v>5</v>
      </c>
      <c r="AV19" s="29">
        <v>0.5</v>
      </c>
      <c r="AW19" s="29">
        <v>3.5</v>
      </c>
      <c r="AX19" s="29">
        <v>0.75</v>
      </c>
      <c r="AY19" s="29">
        <v>0.25</v>
      </c>
    </row>
    <row r="20" spans="1:51" ht="40" customHeight="1" x14ac:dyDescent="0.15">
      <c r="A20" s="4">
        <v>18</v>
      </c>
      <c r="B20" s="5" t="s">
        <v>37</v>
      </c>
      <c r="C20" s="4">
        <v>39</v>
      </c>
      <c r="D20" s="6" t="s">
        <v>8</v>
      </c>
      <c r="E20" s="4">
        <v>9</v>
      </c>
      <c r="F20" s="4">
        <v>10</v>
      </c>
      <c r="G20" s="4">
        <v>10</v>
      </c>
      <c r="H20" s="4">
        <v>10</v>
      </c>
      <c r="I20" s="4">
        <v>10</v>
      </c>
      <c r="J20" s="4">
        <v>10</v>
      </c>
      <c r="K20" s="4">
        <v>10</v>
      </c>
      <c r="L20" s="4">
        <v>10</v>
      </c>
      <c r="M20" s="4">
        <v>2</v>
      </c>
      <c r="N20" s="4">
        <v>10</v>
      </c>
      <c r="O20" s="4">
        <v>2</v>
      </c>
      <c r="P20" s="4">
        <v>10</v>
      </c>
      <c r="Q20" s="4">
        <v>10</v>
      </c>
      <c r="R20" s="4">
        <v>10</v>
      </c>
      <c r="S20" s="4">
        <v>10</v>
      </c>
      <c r="T20" s="4">
        <v>10</v>
      </c>
      <c r="U20" s="4">
        <v>9</v>
      </c>
      <c r="V20" s="4">
        <v>10</v>
      </c>
      <c r="W20" s="23">
        <f t="shared" si="2"/>
        <v>9</v>
      </c>
      <c r="X20" s="24">
        <f t="shared" si="3"/>
        <v>10</v>
      </c>
      <c r="Y20" s="24">
        <f t="shared" si="4"/>
        <v>10</v>
      </c>
      <c r="Z20" s="24">
        <f t="shared" si="5"/>
        <v>2.5667557916789914</v>
      </c>
      <c r="AA20" s="24">
        <f t="shared" si="6"/>
        <v>6.5882352941176467</v>
      </c>
      <c r="AB20" s="24">
        <f t="shared" si="7"/>
        <v>10</v>
      </c>
      <c r="AC20" s="24">
        <f t="shared" si="8"/>
        <v>2</v>
      </c>
      <c r="AD20" s="24">
        <f t="shared" si="9"/>
        <v>8</v>
      </c>
      <c r="AE20" s="29">
        <f t="shared" si="10"/>
        <v>10</v>
      </c>
      <c r="AF20" s="29">
        <f t="shared" si="11"/>
        <v>10</v>
      </c>
      <c r="AG20" s="29">
        <f t="shared" si="12"/>
        <v>10</v>
      </c>
      <c r="AH20" s="29">
        <f t="shared" si="13"/>
        <v>10</v>
      </c>
      <c r="AI20" s="29">
        <f t="shared" si="14"/>
        <v>0</v>
      </c>
      <c r="AK20" s="24">
        <v>2</v>
      </c>
      <c r="AL20" s="29">
        <f t="shared" si="0"/>
        <v>6.9411764705882355</v>
      </c>
      <c r="AM20" s="24">
        <v>10</v>
      </c>
      <c r="AN20" s="29">
        <f t="shared" si="1"/>
        <v>10</v>
      </c>
      <c r="AO20" s="29">
        <v>10</v>
      </c>
      <c r="AP20" s="29">
        <f t="shared" si="15"/>
        <v>4.9411764705882355</v>
      </c>
      <c r="AQ20" s="29">
        <f t="shared" si="16"/>
        <v>3.0588235294117645</v>
      </c>
      <c r="AR20" s="29">
        <f t="shared" si="17"/>
        <v>0</v>
      </c>
      <c r="AS20" s="29">
        <f t="shared" si="18"/>
        <v>0</v>
      </c>
      <c r="AU20" s="24">
        <v>2</v>
      </c>
      <c r="AV20" s="29">
        <v>4.9411764705882355</v>
      </c>
      <c r="AW20" s="29">
        <v>3.0588235294117645</v>
      </c>
      <c r="AX20" s="29">
        <v>0</v>
      </c>
      <c r="AY20" s="29">
        <v>0</v>
      </c>
    </row>
    <row r="21" spans="1:51" ht="40" customHeight="1" x14ac:dyDescent="0.15">
      <c r="A21" s="4">
        <v>19</v>
      </c>
      <c r="B21" s="5" t="s">
        <v>40</v>
      </c>
      <c r="C21" s="4">
        <v>41</v>
      </c>
      <c r="D21" s="6" t="s">
        <v>8</v>
      </c>
      <c r="E21" s="4">
        <v>8</v>
      </c>
      <c r="F21" s="4">
        <v>8</v>
      </c>
      <c r="G21" s="4">
        <v>6</v>
      </c>
      <c r="H21" s="4">
        <v>6</v>
      </c>
      <c r="I21" s="4">
        <v>5</v>
      </c>
      <c r="J21" s="4">
        <v>7</v>
      </c>
      <c r="K21" s="4">
        <v>8</v>
      </c>
      <c r="L21" s="4">
        <v>8</v>
      </c>
      <c r="M21" s="4">
        <v>10</v>
      </c>
      <c r="N21" s="4">
        <v>9</v>
      </c>
      <c r="O21" s="4">
        <v>5</v>
      </c>
      <c r="P21" s="4">
        <v>6</v>
      </c>
      <c r="Q21" s="4">
        <v>6</v>
      </c>
      <c r="R21" s="4">
        <v>10</v>
      </c>
      <c r="S21" s="4">
        <v>10</v>
      </c>
      <c r="T21" s="4">
        <v>10</v>
      </c>
      <c r="U21" s="4">
        <v>10</v>
      </c>
      <c r="V21" s="4">
        <v>10</v>
      </c>
      <c r="W21" s="23">
        <f t="shared" si="2"/>
        <v>7.8888888888888893</v>
      </c>
      <c r="X21" s="24">
        <f t="shared" si="3"/>
        <v>8</v>
      </c>
      <c r="Y21" s="24">
        <f t="shared" si="4"/>
        <v>10</v>
      </c>
      <c r="Z21" s="24">
        <f t="shared" si="5"/>
        <v>1.8751906221184684</v>
      </c>
      <c r="AA21" s="24">
        <f t="shared" si="6"/>
        <v>3.5163398692810488</v>
      </c>
      <c r="AB21" s="24">
        <f t="shared" si="7"/>
        <v>10</v>
      </c>
      <c r="AC21" s="24">
        <f t="shared" si="8"/>
        <v>5</v>
      </c>
      <c r="AD21" s="24">
        <f t="shared" si="9"/>
        <v>5</v>
      </c>
      <c r="AE21" s="29">
        <f t="shared" si="10"/>
        <v>6</v>
      </c>
      <c r="AF21" s="29">
        <f t="shared" si="11"/>
        <v>8</v>
      </c>
      <c r="AG21" s="29">
        <f t="shared" si="12"/>
        <v>10</v>
      </c>
      <c r="AH21" s="29">
        <f t="shared" si="13"/>
        <v>10</v>
      </c>
      <c r="AI21" s="29">
        <f t="shared" si="14"/>
        <v>4</v>
      </c>
      <c r="AK21" s="24">
        <v>5</v>
      </c>
      <c r="AL21" s="29">
        <f t="shared" si="0"/>
        <v>5.25</v>
      </c>
      <c r="AM21" s="24">
        <v>8</v>
      </c>
      <c r="AN21" s="29">
        <f t="shared" si="1"/>
        <v>10</v>
      </c>
      <c r="AO21" s="29">
        <v>10</v>
      </c>
      <c r="AP21" s="29">
        <f t="shared" si="15"/>
        <v>0.25</v>
      </c>
      <c r="AQ21" s="29">
        <f t="shared" si="16"/>
        <v>2.75</v>
      </c>
      <c r="AR21" s="29">
        <f t="shared" si="17"/>
        <v>2</v>
      </c>
      <c r="AS21" s="29">
        <f t="shared" si="18"/>
        <v>0</v>
      </c>
      <c r="AU21" s="24">
        <v>5</v>
      </c>
      <c r="AV21" s="29">
        <v>0.25</v>
      </c>
      <c r="AW21" s="29">
        <v>2.75</v>
      </c>
      <c r="AX21" s="29">
        <v>2</v>
      </c>
      <c r="AY21" s="29">
        <v>0</v>
      </c>
    </row>
    <row r="22" spans="1:51" ht="40" customHeight="1" x14ac:dyDescent="0.15">
      <c r="A22" s="4">
        <v>20</v>
      </c>
      <c r="B22" s="5" t="s">
        <v>42</v>
      </c>
      <c r="C22" s="4">
        <v>41</v>
      </c>
      <c r="D22" s="6" t="s">
        <v>8</v>
      </c>
      <c r="E22" s="4">
        <v>2</v>
      </c>
      <c r="F22" s="4">
        <v>6</v>
      </c>
      <c r="G22" s="4">
        <v>10</v>
      </c>
      <c r="H22" s="4">
        <v>10</v>
      </c>
      <c r="I22" s="4">
        <v>8</v>
      </c>
      <c r="J22" s="4">
        <v>10</v>
      </c>
      <c r="K22" s="4">
        <v>10</v>
      </c>
      <c r="L22" s="4">
        <v>5</v>
      </c>
      <c r="M22" s="4">
        <v>7</v>
      </c>
      <c r="N22" s="4">
        <v>9</v>
      </c>
      <c r="O22" s="4">
        <v>1</v>
      </c>
      <c r="P22" s="4">
        <v>10</v>
      </c>
      <c r="Q22" s="4">
        <v>10</v>
      </c>
      <c r="R22" s="4">
        <v>10</v>
      </c>
      <c r="S22" s="4">
        <v>10</v>
      </c>
      <c r="T22" s="4">
        <v>5</v>
      </c>
      <c r="U22" s="4">
        <v>10</v>
      </c>
      <c r="V22" s="4">
        <v>4</v>
      </c>
      <c r="W22" s="23">
        <f t="shared" si="2"/>
        <v>7.6111111111111107</v>
      </c>
      <c r="X22" s="24">
        <f t="shared" si="3"/>
        <v>9.5</v>
      </c>
      <c r="Y22" s="24">
        <f t="shared" si="4"/>
        <v>10</v>
      </c>
      <c r="Z22" s="24">
        <f t="shared" si="5"/>
        <v>3.051304232019461</v>
      </c>
      <c r="AA22" s="24">
        <f t="shared" si="6"/>
        <v>9.3104575163398717</v>
      </c>
      <c r="AB22" s="24">
        <f t="shared" si="7"/>
        <v>10</v>
      </c>
      <c r="AC22" s="24">
        <f t="shared" si="8"/>
        <v>1</v>
      </c>
      <c r="AD22" s="24">
        <f t="shared" si="9"/>
        <v>9</v>
      </c>
      <c r="AE22" s="29">
        <f t="shared" si="10"/>
        <v>5.25</v>
      </c>
      <c r="AF22" s="29">
        <f t="shared" si="11"/>
        <v>9.5</v>
      </c>
      <c r="AG22" s="29">
        <f t="shared" si="12"/>
        <v>10</v>
      </c>
      <c r="AH22" s="29">
        <f t="shared" si="13"/>
        <v>10</v>
      </c>
      <c r="AI22" s="29">
        <f t="shared" si="14"/>
        <v>4.75</v>
      </c>
      <c r="AK22" s="24">
        <v>1</v>
      </c>
      <c r="AL22" s="29">
        <f t="shared" si="0"/>
        <v>5.5</v>
      </c>
      <c r="AM22" s="24">
        <v>9.5</v>
      </c>
      <c r="AN22" s="29">
        <f t="shared" si="1"/>
        <v>10</v>
      </c>
      <c r="AO22" s="29">
        <v>10</v>
      </c>
      <c r="AP22" s="29">
        <f t="shared" si="15"/>
        <v>4.5</v>
      </c>
      <c r="AQ22" s="29">
        <f t="shared" si="16"/>
        <v>4</v>
      </c>
      <c r="AR22" s="29">
        <f t="shared" si="17"/>
        <v>0.5</v>
      </c>
      <c r="AS22" s="29">
        <f t="shared" si="18"/>
        <v>0</v>
      </c>
      <c r="AU22" s="24">
        <v>1</v>
      </c>
      <c r="AV22" s="29">
        <v>4.5</v>
      </c>
      <c r="AW22" s="29">
        <v>4</v>
      </c>
      <c r="AX22" s="29">
        <v>0.5</v>
      </c>
      <c r="AY22" s="29">
        <v>0</v>
      </c>
    </row>
    <row r="23" spans="1:51" ht="40" customHeight="1" x14ac:dyDescent="0.15">
      <c r="A23" s="4">
        <v>21</v>
      </c>
      <c r="B23" s="5" t="s">
        <v>43</v>
      </c>
      <c r="C23" s="4">
        <v>42</v>
      </c>
      <c r="D23" s="6" t="s">
        <v>8</v>
      </c>
      <c r="E23" s="4">
        <v>7</v>
      </c>
      <c r="F23" s="4">
        <v>7</v>
      </c>
      <c r="G23" s="4">
        <v>9</v>
      </c>
      <c r="H23" s="4">
        <v>6</v>
      </c>
      <c r="I23" s="4">
        <v>8</v>
      </c>
      <c r="J23" s="4">
        <v>8</v>
      </c>
      <c r="K23" s="4">
        <v>6</v>
      </c>
      <c r="L23" s="4">
        <v>9</v>
      </c>
      <c r="M23" s="4">
        <v>7</v>
      </c>
      <c r="N23" s="4">
        <v>5</v>
      </c>
      <c r="O23" s="4">
        <v>8</v>
      </c>
      <c r="P23" s="4">
        <v>7</v>
      </c>
      <c r="Q23" s="4">
        <v>8</v>
      </c>
      <c r="R23" s="4">
        <v>10</v>
      </c>
      <c r="S23" s="4">
        <v>8</v>
      </c>
      <c r="T23" s="4">
        <v>3</v>
      </c>
      <c r="U23" s="4">
        <v>8</v>
      </c>
      <c r="V23" s="4">
        <v>5</v>
      </c>
      <c r="W23" s="23">
        <f t="shared" si="2"/>
        <v>7.166666666666667</v>
      </c>
      <c r="X23" s="24">
        <f t="shared" si="3"/>
        <v>7.5</v>
      </c>
      <c r="Y23" s="24">
        <f t="shared" si="4"/>
        <v>8</v>
      </c>
      <c r="Z23" s="24">
        <f t="shared" si="5"/>
        <v>1.6890651782777917</v>
      </c>
      <c r="AA23" s="24">
        <f t="shared" si="6"/>
        <v>2.8529411764705883</v>
      </c>
      <c r="AB23" s="24">
        <f t="shared" si="7"/>
        <v>10</v>
      </c>
      <c r="AC23" s="24">
        <f t="shared" si="8"/>
        <v>3</v>
      </c>
      <c r="AD23" s="24">
        <f t="shared" si="9"/>
        <v>7</v>
      </c>
      <c r="AE23" s="29">
        <f t="shared" si="10"/>
        <v>6.25</v>
      </c>
      <c r="AF23" s="29">
        <f t="shared" si="11"/>
        <v>7.5</v>
      </c>
      <c r="AG23" s="29">
        <f t="shared" si="12"/>
        <v>8</v>
      </c>
      <c r="AH23" s="29">
        <f t="shared" si="13"/>
        <v>10</v>
      </c>
      <c r="AI23" s="29">
        <f t="shared" si="14"/>
        <v>1.75</v>
      </c>
      <c r="AK23" s="24">
        <v>3</v>
      </c>
      <c r="AL23" s="29">
        <f t="shared" si="0"/>
        <v>5</v>
      </c>
      <c r="AM23" s="24">
        <v>7.5</v>
      </c>
      <c r="AN23" s="29">
        <f t="shared" si="1"/>
        <v>8</v>
      </c>
      <c r="AO23" s="29">
        <v>10</v>
      </c>
      <c r="AP23" s="29">
        <f t="shared" si="15"/>
        <v>2</v>
      </c>
      <c r="AQ23" s="29">
        <f t="shared" si="16"/>
        <v>2.5</v>
      </c>
      <c r="AR23" s="29">
        <f t="shared" si="17"/>
        <v>0.5</v>
      </c>
      <c r="AS23" s="29">
        <f t="shared" si="18"/>
        <v>2</v>
      </c>
      <c r="AU23" s="24">
        <v>3</v>
      </c>
      <c r="AV23" s="29">
        <v>2</v>
      </c>
      <c r="AW23" s="29">
        <v>2.5</v>
      </c>
      <c r="AX23" s="29">
        <v>0.5</v>
      </c>
      <c r="AY23" s="29">
        <v>2</v>
      </c>
    </row>
    <row r="24" spans="1:51" ht="40" customHeight="1" x14ac:dyDescent="0.15">
      <c r="A24" s="4">
        <v>22</v>
      </c>
      <c r="B24" s="5" t="s">
        <v>45</v>
      </c>
      <c r="C24" s="4">
        <v>42</v>
      </c>
      <c r="D24" s="6" t="s">
        <v>8</v>
      </c>
      <c r="E24" s="4">
        <v>8</v>
      </c>
      <c r="F24" s="4">
        <v>9</v>
      </c>
      <c r="G24" s="4">
        <v>7</v>
      </c>
      <c r="H24" s="4">
        <v>6</v>
      </c>
      <c r="I24" s="4">
        <v>2</v>
      </c>
      <c r="J24" s="4">
        <v>8</v>
      </c>
      <c r="K24" s="4">
        <v>8</v>
      </c>
      <c r="L24" s="4">
        <v>2</v>
      </c>
      <c r="M24" s="4">
        <v>3</v>
      </c>
      <c r="N24" s="4">
        <v>8</v>
      </c>
      <c r="O24" s="4">
        <v>7</v>
      </c>
      <c r="P24" s="4">
        <v>10</v>
      </c>
      <c r="Q24" s="4">
        <v>10</v>
      </c>
      <c r="R24" s="4">
        <v>10</v>
      </c>
      <c r="S24" s="4">
        <v>8</v>
      </c>
      <c r="T24" s="4">
        <v>7</v>
      </c>
      <c r="U24" s="4">
        <v>3</v>
      </c>
      <c r="V24" s="4">
        <v>3</v>
      </c>
      <c r="W24" s="23">
        <f t="shared" si="2"/>
        <v>6.6111111111111107</v>
      </c>
      <c r="X24" s="24">
        <f t="shared" si="3"/>
        <v>7.5</v>
      </c>
      <c r="Y24" s="24">
        <f t="shared" si="4"/>
        <v>8</v>
      </c>
      <c r="Z24" s="24">
        <f t="shared" si="5"/>
        <v>2.789452589959899</v>
      </c>
      <c r="AA24" s="24">
        <f t="shared" si="6"/>
        <v>7.7810457516339895</v>
      </c>
      <c r="AB24" s="24">
        <f t="shared" si="7"/>
        <v>10</v>
      </c>
      <c r="AC24" s="24">
        <f t="shared" si="8"/>
        <v>2</v>
      </c>
      <c r="AD24" s="24">
        <f t="shared" si="9"/>
        <v>8</v>
      </c>
      <c r="AE24" s="29">
        <f t="shared" si="10"/>
        <v>3.75</v>
      </c>
      <c r="AF24" s="29">
        <f t="shared" si="11"/>
        <v>7.5</v>
      </c>
      <c r="AG24" s="29">
        <f t="shared" si="12"/>
        <v>8</v>
      </c>
      <c r="AH24" s="29">
        <f t="shared" si="13"/>
        <v>10</v>
      </c>
      <c r="AI24" s="29">
        <f t="shared" si="14"/>
        <v>4.25</v>
      </c>
      <c r="AK24" s="24">
        <v>2</v>
      </c>
      <c r="AL24" s="29">
        <f t="shared" si="0"/>
        <v>3.9027777777777777</v>
      </c>
      <c r="AM24" s="24">
        <v>7.5</v>
      </c>
      <c r="AN24" s="29">
        <f t="shared" si="1"/>
        <v>8</v>
      </c>
      <c r="AO24" s="29">
        <v>10</v>
      </c>
      <c r="AP24" s="29">
        <f t="shared" si="15"/>
        <v>1.9027777777777777</v>
      </c>
      <c r="AQ24" s="29">
        <f t="shared" si="16"/>
        <v>3.5972222222222223</v>
      </c>
      <c r="AR24" s="29">
        <f t="shared" si="17"/>
        <v>0.5</v>
      </c>
      <c r="AS24" s="29">
        <f t="shared" si="18"/>
        <v>2</v>
      </c>
      <c r="AU24" s="24">
        <v>2</v>
      </c>
      <c r="AV24" s="29">
        <v>1.9027777777777777</v>
      </c>
      <c r="AW24" s="29">
        <v>3.5972222222222223</v>
      </c>
      <c r="AX24" s="29">
        <v>0.5</v>
      </c>
      <c r="AY24" s="29">
        <v>2</v>
      </c>
    </row>
    <row r="25" spans="1:51" ht="40" customHeight="1" x14ac:dyDescent="0.15">
      <c r="A25" s="4">
        <v>23</v>
      </c>
      <c r="B25" s="5" t="s">
        <v>46</v>
      </c>
      <c r="C25" s="4">
        <v>43</v>
      </c>
      <c r="D25" s="6" t="s">
        <v>8</v>
      </c>
      <c r="E25" s="4">
        <v>7</v>
      </c>
      <c r="F25" s="4">
        <v>10</v>
      </c>
      <c r="G25" s="4">
        <v>10</v>
      </c>
      <c r="H25" s="4">
        <v>10</v>
      </c>
      <c r="I25" s="4">
        <v>7</v>
      </c>
      <c r="J25" s="4">
        <v>8</v>
      </c>
      <c r="K25" s="4">
        <v>10</v>
      </c>
      <c r="L25" s="4">
        <v>10</v>
      </c>
      <c r="M25" s="4">
        <v>4</v>
      </c>
      <c r="N25" s="4">
        <v>9</v>
      </c>
      <c r="O25" s="4">
        <v>3</v>
      </c>
      <c r="P25" s="4">
        <v>10</v>
      </c>
      <c r="Q25" s="4">
        <v>10</v>
      </c>
      <c r="R25" s="4">
        <v>9</v>
      </c>
      <c r="S25" s="4">
        <v>9</v>
      </c>
      <c r="T25" s="4">
        <v>7</v>
      </c>
      <c r="U25" s="4">
        <v>8</v>
      </c>
      <c r="V25" s="4">
        <v>8</v>
      </c>
      <c r="W25" s="23">
        <f t="shared" si="2"/>
        <v>8.2777777777777786</v>
      </c>
      <c r="X25" s="24">
        <f t="shared" si="3"/>
        <v>9</v>
      </c>
      <c r="Y25" s="24">
        <f t="shared" si="4"/>
        <v>10</v>
      </c>
      <c r="Z25" s="24">
        <f t="shared" si="5"/>
        <v>2.0808809094893257</v>
      </c>
      <c r="AA25" s="24">
        <f t="shared" si="6"/>
        <v>4.330065359477123</v>
      </c>
      <c r="AB25" s="24">
        <f t="shared" si="7"/>
        <v>10</v>
      </c>
      <c r="AC25" s="24">
        <f t="shared" si="8"/>
        <v>3</v>
      </c>
      <c r="AD25" s="24">
        <f t="shared" si="9"/>
        <v>7</v>
      </c>
      <c r="AE25" s="29">
        <f t="shared" si="10"/>
        <v>7.25</v>
      </c>
      <c r="AF25" s="29">
        <f t="shared" si="11"/>
        <v>9</v>
      </c>
      <c r="AG25" s="29">
        <f t="shared" si="12"/>
        <v>10</v>
      </c>
      <c r="AH25" s="29">
        <f t="shared" si="13"/>
        <v>10</v>
      </c>
      <c r="AI25" s="29">
        <f t="shared" si="14"/>
        <v>2.75</v>
      </c>
      <c r="AK25" s="24">
        <v>3</v>
      </c>
      <c r="AL25" s="29">
        <f t="shared" si="0"/>
        <v>4.9975490196078418</v>
      </c>
      <c r="AM25" s="24">
        <v>9</v>
      </c>
      <c r="AN25" s="29">
        <f t="shared" si="1"/>
        <v>9</v>
      </c>
      <c r="AO25" s="29">
        <v>10</v>
      </c>
      <c r="AP25" s="29">
        <f t="shared" si="15"/>
        <v>1.9975490196078418</v>
      </c>
      <c r="AQ25" s="29">
        <f t="shared" si="16"/>
        <v>4.0024509803921582</v>
      </c>
      <c r="AR25" s="29">
        <f t="shared" si="17"/>
        <v>0</v>
      </c>
      <c r="AS25" s="29">
        <f t="shared" si="18"/>
        <v>1</v>
      </c>
      <c r="AU25" s="24">
        <v>3</v>
      </c>
      <c r="AV25" s="29">
        <v>1.9975490196078418</v>
      </c>
      <c r="AW25" s="29">
        <v>4.0024509803921582</v>
      </c>
      <c r="AX25" s="29">
        <v>0</v>
      </c>
      <c r="AY25" s="29">
        <v>1</v>
      </c>
    </row>
    <row r="26" spans="1:51" ht="40" customHeight="1" x14ac:dyDescent="0.15">
      <c r="A26" s="4">
        <v>24</v>
      </c>
      <c r="B26" s="5" t="s">
        <v>48</v>
      </c>
      <c r="C26" s="4">
        <v>44</v>
      </c>
      <c r="D26" s="6" t="s">
        <v>8</v>
      </c>
      <c r="E26" s="4">
        <v>10</v>
      </c>
      <c r="F26" s="4">
        <v>9</v>
      </c>
      <c r="G26" s="4">
        <v>9</v>
      </c>
      <c r="H26" s="4">
        <v>9</v>
      </c>
      <c r="I26" s="4">
        <v>3</v>
      </c>
      <c r="J26" s="4">
        <v>9</v>
      </c>
      <c r="K26" s="4">
        <v>7</v>
      </c>
      <c r="L26" s="4">
        <v>10</v>
      </c>
      <c r="M26" s="4">
        <v>1</v>
      </c>
      <c r="N26" s="4">
        <v>10</v>
      </c>
      <c r="O26" s="4">
        <v>7</v>
      </c>
      <c r="P26" s="4">
        <v>10</v>
      </c>
      <c r="Q26" s="4">
        <v>9</v>
      </c>
      <c r="R26" s="4">
        <v>10</v>
      </c>
      <c r="S26" s="4">
        <v>10</v>
      </c>
      <c r="T26" s="4">
        <v>9</v>
      </c>
      <c r="U26" s="4">
        <v>8</v>
      </c>
      <c r="V26" s="4">
        <v>9</v>
      </c>
      <c r="W26" s="23">
        <f t="shared" si="2"/>
        <v>8.2777777777777786</v>
      </c>
      <c r="X26" s="24">
        <f t="shared" si="3"/>
        <v>9</v>
      </c>
      <c r="Y26" s="24">
        <f t="shared" si="4"/>
        <v>9</v>
      </c>
      <c r="Z26" s="24">
        <f t="shared" si="5"/>
        <v>2.4924723269584343</v>
      </c>
      <c r="AA26" s="24">
        <f t="shared" si="6"/>
        <v>6.2124183006535931</v>
      </c>
      <c r="AB26" s="24">
        <f t="shared" si="7"/>
        <v>10</v>
      </c>
      <c r="AC26" s="24">
        <f t="shared" si="8"/>
        <v>1</v>
      </c>
      <c r="AD26" s="24">
        <f t="shared" si="9"/>
        <v>9</v>
      </c>
      <c r="AE26" s="29">
        <f t="shared" si="10"/>
        <v>8.25</v>
      </c>
      <c r="AF26" s="29">
        <f t="shared" si="11"/>
        <v>9</v>
      </c>
      <c r="AG26" s="29">
        <f t="shared" si="12"/>
        <v>10</v>
      </c>
      <c r="AH26" s="29">
        <f t="shared" si="13"/>
        <v>10</v>
      </c>
      <c r="AI26" s="29">
        <f t="shared" si="14"/>
        <v>1.75</v>
      </c>
      <c r="AK26" s="24">
        <v>1</v>
      </c>
      <c r="AL26" s="29">
        <f t="shared" si="0"/>
        <v>7.25</v>
      </c>
      <c r="AM26" s="24">
        <v>9</v>
      </c>
      <c r="AN26" s="29">
        <f t="shared" si="1"/>
        <v>9.75</v>
      </c>
      <c r="AO26" s="29">
        <v>10</v>
      </c>
      <c r="AP26" s="29">
        <f t="shared" si="15"/>
        <v>6.25</v>
      </c>
      <c r="AQ26" s="29">
        <f t="shared" si="16"/>
        <v>1.75</v>
      </c>
      <c r="AR26" s="29">
        <f t="shared" si="17"/>
        <v>0.75</v>
      </c>
      <c r="AS26" s="29">
        <f t="shared" si="18"/>
        <v>0.25</v>
      </c>
      <c r="AU26" s="24">
        <v>1</v>
      </c>
      <c r="AV26" s="29">
        <v>6.25</v>
      </c>
      <c r="AW26" s="29">
        <v>1.75</v>
      </c>
      <c r="AX26" s="29">
        <v>0.75</v>
      </c>
      <c r="AY26" s="29">
        <v>0.25</v>
      </c>
    </row>
    <row r="27" spans="1:51" ht="40" customHeight="1" x14ac:dyDescent="0.15">
      <c r="A27" s="4">
        <v>25</v>
      </c>
      <c r="B27" s="5" t="s">
        <v>49</v>
      </c>
      <c r="C27" s="4">
        <v>45</v>
      </c>
      <c r="D27" s="6" t="s">
        <v>11</v>
      </c>
      <c r="E27" s="4">
        <v>6</v>
      </c>
      <c r="F27" s="4">
        <v>10</v>
      </c>
      <c r="G27" s="4">
        <v>7</v>
      </c>
      <c r="H27" s="4">
        <v>9</v>
      </c>
      <c r="I27" s="4">
        <v>10</v>
      </c>
      <c r="J27" s="4">
        <v>10</v>
      </c>
      <c r="K27" s="4">
        <v>10</v>
      </c>
      <c r="L27" s="4">
        <v>10</v>
      </c>
      <c r="M27" s="4">
        <v>8</v>
      </c>
      <c r="N27" s="4">
        <v>7</v>
      </c>
      <c r="O27" s="4">
        <v>1</v>
      </c>
      <c r="P27" s="4">
        <v>10</v>
      </c>
      <c r="Q27" s="4">
        <v>10</v>
      </c>
      <c r="R27" s="4">
        <v>9</v>
      </c>
      <c r="S27" s="4">
        <v>9</v>
      </c>
      <c r="T27" s="4">
        <v>10</v>
      </c>
      <c r="U27" s="4">
        <v>3</v>
      </c>
      <c r="V27" s="4">
        <v>1</v>
      </c>
      <c r="W27" s="23">
        <f t="shared" si="2"/>
        <v>7.7777777777777777</v>
      </c>
      <c r="X27" s="24">
        <f t="shared" si="3"/>
        <v>9</v>
      </c>
      <c r="Y27" s="24">
        <f t="shared" si="4"/>
        <v>10</v>
      </c>
      <c r="Z27" s="24">
        <f t="shared" si="5"/>
        <v>3.097542774818463</v>
      </c>
      <c r="AA27" s="24">
        <f t="shared" si="6"/>
        <v>9.5947712418300632</v>
      </c>
      <c r="AB27" s="24">
        <f t="shared" si="7"/>
        <v>10</v>
      </c>
      <c r="AC27" s="24">
        <f t="shared" si="8"/>
        <v>1</v>
      </c>
      <c r="AD27" s="24">
        <f t="shared" si="9"/>
        <v>9</v>
      </c>
      <c r="AE27" s="29">
        <f t="shared" si="10"/>
        <v>7</v>
      </c>
      <c r="AF27" s="29">
        <f t="shared" si="11"/>
        <v>9</v>
      </c>
      <c r="AG27" s="29">
        <f t="shared" si="12"/>
        <v>10</v>
      </c>
      <c r="AH27" s="29">
        <f t="shared" si="13"/>
        <v>10</v>
      </c>
      <c r="AI27" s="29">
        <f t="shared" si="14"/>
        <v>3</v>
      </c>
      <c r="AK27" s="24">
        <v>1</v>
      </c>
      <c r="AL27" s="29">
        <f t="shared" si="0"/>
        <v>4.0731570811138473</v>
      </c>
      <c r="AM27" s="24">
        <v>9</v>
      </c>
      <c r="AN27" s="29">
        <f t="shared" si="1"/>
        <v>9.8986928104575149</v>
      </c>
      <c r="AO27" s="29">
        <v>10</v>
      </c>
      <c r="AP27" s="29">
        <f t="shared" si="15"/>
        <v>3.0731570811138473</v>
      </c>
      <c r="AQ27" s="29">
        <f t="shared" si="16"/>
        <v>4.9268429188861527</v>
      </c>
      <c r="AR27" s="29">
        <f t="shared" si="17"/>
        <v>0.89869281045751492</v>
      </c>
      <c r="AS27" s="29">
        <f t="shared" si="18"/>
        <v>0.10130718954248508</v>
      </c>
      <c r="AU27" s="24">
        <v>1</v>
      </c>
      <c r="AV27" s="29">
        <v>3.0731570811138473</v>
      </c>
      <c r="AW27" s="29">
        <v>4.9268429188861527</v>
      </c>
      <c r="AX27" s="29">
        <v>0.89869281045751492</v>
      </c>
      <c r="AY27" s="29">
        <v>0.10130718954248508</v>
      </c>
    </row>
    <row r="28" spans="1:51" ht="40" customHeight="1" x14ac:dyDescent="0.15">
      <c r="A28" s="4">
        <v>26</v>
      </c>
      <c r="B28" s="5" t="s">
        <v>50</v>
      </c>
      <c r="C28" s="4">
        <v>51</v>
      </c>
      <c r="D28" s="6" t="s">
        <v>8</v>
      </c>
      <c r="E28" s="4">
        <v>7</v>
      </c>
      <c r="F28" s="4">
        <v>8</v>
      </c>
      <c r="G28" s="4">
        <v>7</v>
      </c>
      <c r="H28" s="4">
        <v>6</v>
      </c>
      <c r="I28" s="4">
        <v>5</v>
      </c>
      <c r="J28" s="4">
        <v>7</v>
      </c>
      <c r="K28" s="4">
        <v>9</v>
      </c>
      <c r="L28" s="4">
        <v>7</v>
      </c>
      <c r="M28" s="4">
        <v>3</v>
      </c>
      <c r="N28" s="4">
        <v>8</v>
      </c>
      <c r="O28" s="4">
        <v>2</v>
      </c>
      <c r="P28" s="4">
        <v>7</v>
      </c>
      <c r="Q28" s="4">
        <v>8</v>
      </c>
      <c r="R28" s="4">
        <v>10</v>
      </c>
      <c r="S28" s="4">
        <v>10</v>
      </c>
      <c r="T28" s="4">
        <v>3</v>
      </c>
      <c r="U28" s="4">
        <v>4</v>
      </c>
      <c r="V28" s="4">
        <v>2</v>
      </c>
      <c r="W28" s="23">
        <f t="shared" si="2"/>
        <v>6.2777777777777777</v>
      </c>
      <c r="X28" s="24">
        <f t="shared" si="3"/>
        <v>7</v>
      </c>
      <c r="Y28" s="24">
        <f t="shared" si="4"/>
        <v>7</v>
      </c>
      <c r="Z28" s="24">
        <f t="shared" si="5"/>
        <v>2.5622957434933582</v>
      </c>
      <c r="AA28" s="24">
        <f t="shared" si="6"/>
        <v>6.5653594771241819</v>
      </c>
      <c r="AB28" s="24">
        <f t="shared" si="7"/>
        <v>10</v>
      </c>
      <c r="AC28" s="24">
        <f t="shared" si="8"/>
        <v>2</v>
      </c>
      <c r="AD28" s="24">
        <f t="shared" si="9"/>
        <v>8</v>
      </c>
      <c r="AE28" s="29">
        <f t="shared" si="10"/>
        <v>4.25</v>
      </c>
      <c r="AF28" s="29">
        <f t="shared" si="11"/>
        <v>7</v>
      </c>
      <c r="AG28" s="29">
        <f t="shared" si="12"/>
        <v>8</v>
      </c>
      <c r="AH28" s="29">
        <f t="shared" si="13"/>
        <v>10</v>
      </c>
      <c r="AI28" s="29">
        <f t="shared" si="14"/>
        <v>3.75</v>
      </c>
      <c r="AK28" s="24">
        <v>2</v>
      </c>
      <c r="AL28" s="29">
        <f t="shared" si="0"/>
        <v>3</v>
      </c>
      <c r="AM28" s="24">
        <v>7</v>
      </c>
      <c r="AN28" s="29">
        <f t="shared" si="1"/>
        <v>8</v>
      </c>
      <c r="AO28" s="29">
        <v>10</v>
      </c>
      <c r="AP28" s="29">
        <f t="shared" si="15"/>
        <v>1</v>
      </c>
      <c r="AQ28" s="29">
        <f t="shared" si="16"/>
        <v>4</v>
      </c>
      <c r="AR28" s="29">
        <f t="shared" si="17"/>
        <v>1</v>
      </c>
      <c r="AS28" s="29">
        <f t="shared" si="18"/>
        <v>2</v>
      </c>
      <c r="AU28" s="24">
        <v>2</v>
      </c>
      <c r="AV28" s="29">
        <v>1</v>
      </c>
      <c r="AW28" s="29">
        <v>4</v>
      </c>
      <c r="AX28" s="29">
        <v>1</v>
      </c>
      <c r="AY28" s="29">
        <v>2</v>
      </c>
    </row>
    <row r="29" spans="1:51" ht="40" customHeight="1" x14ac:dyDescent="0.15">
      <c r="A29" s="4">
        <v>27</v>
      </c>
      <c r="B29" s="5" t="s">
        <v>51</v>
      </c>
      <c r="C29" s="4">
        <v>57</v>
      </c>
      <c r="D29" s="6" t="s">
        <v>8</v>
      </c>
      <c r="E29" s="4">
        <v>10</v>
      </c>
      <c r="F29" s="4">
        <v>8</v>
      </c>
      <c r="G29" s="4">
        <v>5</v>
      </c>
      <c r="H29" s="4">
        <v>5</v>
      </c>
      <c r="I29" s="4">
        <v>10</v>
      </c>
      <c r="J29" s="4">
        <v>7</v>
      </c>
      <c r="K29" s="4">
        <v>8</v>
      </c>
      <c r="L29" s="4">
        <v>10</v>
      </c>
      <c r="M29" s="4">
        <v>3</v>
      </c>
      <c r="N29" s="4">
        <v>9</v>
      </c>
      <c r="O29" s="4">
        <v>2</v>
      </c>
      <c r="P29" s="4">
        <v>6</v>
      </c>
      <c r="Q29" s="4">
        <v>6</v>
      </c>
      <c r="R29" s="4">
        <v>9</v>
      </c>
      <c r="S29" s="4">
        <v>9</v>
      </c>
      <c r="T29" s="4">
        <v>8</v>
      </c>
      <c r="U29" s="4">
        <v>3</v>
      </c>
      <c r="V29" s="4">
        <v>3</v>
      </c>
      <c r="W29" s="23">
        <f t="shared" si="2"/>
        <v>6.7222222222222223</v>
      </c>
      <c r="X29" s="24">
        <f t="shared" si="3"/>
        <v>7.5</v>
      </c>
      <c r="Y29" s="24">
        <f t="shared" si="4"/>
        <v>10</v>
      </c>
      <c r="Z29" s="24">
        <f t="shared" si="5"/>
        <v>2.696524027348052</v>
      </c>
      <c r="AA29" s="24">
        <f t="shared" si="6"/>
        <v>7.2712418300653576</v>
      </c>
      <c r="AB29" s="24">
        <f t="shared" si="7"/>
        <v>10</v>
      </c>
      <c r="AC29" s="24">
        <f t="shared" si="8"/>
        <v>2</v>
      </c>
      <c r="AD29" s="24">
        <f t="shared" si="9"/>
        <v>8</v>
      </c>
      <c r="AE29" s="29">
        <f t="shared" si="10"/>
        <v>5</v>
      </c>
      <c r="AF29" s="29">
        <f t="shared" si="11"/>
        <v>7.5</v>
      </c>
      <c r="AG29" s="29">
        <f t="shared" si="12"/>
        <v>9</v>
      </c>
      <c r="AH29" s="29">
        <f t="shared" si="13"/>
        <v>10</v>
      </c>
      <c r="AI29" s="29">
        <f t="shared" si="14"/>
        <v>4</v>
      </c>
      <c r="AK29" s="24">
        <v>2</v>
      </c>
      <c r="AL29" s="29">
        <f t="shared" si="0"/>
        <v>3</v>
      </c>
      <c r="AM29" s="24">
        <v>7.5</v>
      </c>
      <c r="AN29" s="29">
        <f t="shared" si="1"/>
        <v>8.75</v>
      </c>
      <c r="AO29" s="29">
        <v>10</v>
      </c>
      <c r="AP29" s="29">
        <f t="shared" si="15"/>
        <v>1</v>
      </c>
      <c r="AQ29" s="29">
        <f t="shared" si="16"/>
        <v>4.5</v>
      </c>
      <c r="AR29" s="29">
        <f t="shared" si="17"/>
        <v>1.25</v>
      </c>
      <c r="AS29" s="29">
        <f t="shared" si="18"/>
        <v>1.25</v>
      </c>
      <c r="AU29" s="24">
        <v>2</v>
      </c>
      <c r="AV29" s="29">
        <v>1</v>
      </c>
      <c r="AW29" s="29">
        <v>4.5</v>
      </c>
      <c r="AX29" s="29">
        <v>1.25</v>
      </c>
      <c r="AY29" s="29">
        <v>1.25</v>
      </c>
    </row>
    <row r="30" spans="1:51" ht="40" customHeight="1" x14ac:dyDescent="0.15">
      <c r="A30" s="4">
        <v>28</v>
      </c>
      <c r="B30" s="5" t="s">
        <v>52</v>
      </c>
      <c r="C30" s="4">
        <v>60</v>
      </c>
      <c r="D30" s="6" t="s">
        <v>11</v>
      </c>
      <c r="E30" s="4">
        <v>7</v>
      </c>
      <c r="F30" s="4">
        <v>8</v>
      </c>
      <c r="G30" s="4">
        <v>9</v>
      </c>
      <c r="H30" s="4">
        <v>9</v>
      </c>
      <c r="I30" s="4">
        <v>9</v>
      </c>
      <c r="J30" s="4">
        <v>8</v>
      </c>
      <c r="K30" s="4">
        <v>7</v>
      </c>
      <c r="L30" s="4">
        <v>9</v>
      </c>
      <c r="M30" s="4">
        <v>4</v>
      </c>
      <c r="N30" s="4">
        <v>6</v>
      </c>
      <c r="O30" s="4">
        <v>3</v>
      </c>
      <c r="P30" s="4">
        <v>10</v>
      </c>
      <c r="Q30" s="4">
        <v>10</v>
      </c>
      <c r="R30" s="4">
        <v>9</v>
      </c>
      <c r="S30" s="4">
        <v>9</v>
      </c>
      <c r="T30" s="4">
        <v>8</v>
      </c>
      <c r="U30" s="4">
        <v>7</v>
      </c>
      <c r="V30" s="4">
        <v>8</v>
      </c>
      <c r="W30" s="23">
        <f t="shared" si="2"/>
        <v>7.7777777777777777</v>
      </c>
      <c r="X30" s="24">
        <f t="shared" si="3"/>
        <v>8</v>
      </c>
      <c r="Y30" s="24">
        <f t="shared" si="4"/>
        <v>9</v>
      </c>
      <c r="Z30" s="24">
        <f t="shared" si="5"/>
        <v>1.8959881966484031</v>
      </c>
      <c r="AA30" s="24">
        <f t="shared" si="6"/>
        <v>3.5947712418300637</v>
      </c>
      <c r="AB30" s="24">
        <f t="shared" si="7"/>
        <v>10</v>
      </c>
      <c r="AC30" s="24">
        <f t="shared" si="8"/>
        <v>3</v>
      </c>
      <c r="AD30" s="24">
        <f t="shared" si="9"/>
        <v>7</v>
      </c>
      <c r="AE30" s="29">
        <f t="shared" si="10"/>
        <v>7</v>
      </c>
      <c r="AF30" s="29">
        <f t="shared" si="11"/>
        <v>8</v>
      </c>
      <c r="AG30" s="29">
        <f t="shared" si="12"/>
        <v>9</v>
      </c>
      <c r="AH30" s="29">
        <f t="shared" si="13"/>
        <v>10</v>
      </c>
      <c r="AI30" s="29">
        <f t="shared" si="14"/>
        <v>2</v>
      </c>
      <c r="AK30" s="24">
        <v>3</v>
      </c>
      <c r="AL30" s="29">
        <f t="shared" si="0"/>
        <v>4.5</v>
      </c>
      <c r="AM30" s="24">
        <v>8</v>
      </c>
      <c r="AN30" s="29">
        <f t="shared" si="1"/>
        <v>9</v>
      </c>
      <c r="AO30" s="29">
        <v>10</v>
      </c>
      <c r="AP30" s="29">
        <f t="shared" si="15"/>
        <v>1.5</v>
      </c>
      <c r="AQ30" s="29">
        <f t="shared" si="16"/>
        <v>3.5</v>
      </c>
      <c r="AR30" s="29">
        <f t="shared" si="17"/>
        <v>1</v>
      </c>
      <c r="AS30" s="29">
        <f t="shared" si="18"/>
        <v>1</v>
      </c>
      <c r="AU30" s="24">
        <v>3</v>
      </c>
      <c r="AV30" s="29">
        <v>1.5</v>
      </c>
      <c r="AW30" s="29">
        <v>3.5</v>
      </c>
      <c r="AX30" s="29">
        <v>1</v>
      </c>
      <c r="AY30" s="29">
        <v>1</v>
      </c>
    </row>
    <row r="31" spans="1:51" ht="40" customHeight="1" x14ac:dyDescent="0.15">
      <c r="A31" s="4">
        <v>29</v>
      </c>
      <c r="B31" s="5" t="s">
        <v>53</v>
      </c>
      <c r="C31" s="4">
        <v>60</v>
      </c>
      <c r="D31" s="6" t="s">
        <v>8</v>
      </c>
      <c r="E31" s="4">
        <v>9</v>
      </c>
      <c r="F31" s="4">
        <v>9</v>
      </c>
      <c r="G31" s="4">
        <v>10</v>
      </c>
      <c r="H31" s="4">
        <v>9</v>
      </c>
      <c r="I31" s="4">
        <v>8</v>
      </c>
      <c r="J31" s="4">
        <v>10</v>
      </c>
      <c r="K31" s="4">
        <v>10</v>
      </c>
      <c r="L31" s="4">
        <v>9</v>
      </c>
      <c r="M31" s="4">
        <v>1</v>
      </c>
      <c r="N31" s="4">
        <v>10</v>
      </c>
      <c r="O31" s="4">
        <v>1</v>
      </c>
      <c r="P31" s="4">
        <v>10</v>
      </c>
      <c r="Q31" s="4">
        <v>10</v>
      </c>
      <c r="R31" s="4">
        <v>10</v>
      </c>
      <c r="S31" s="4">
        <v>10</v>
      </c>
      <c r="T31" s="4">
        <v>9</v>
      </c>
      <c r="U31" s="4">
        <v>8</v>
      </c>
      <c r="V31" s="4">
        <v>8</v>
      </c>
      <c r="W31" s="23">
        <f t="shared" si="2"/>
        <v>8.3888888888888893</v>
      </c>
      <c r="X31" s="24">
        <f t="shared" si="3"/>
        <v>9</v>
      </c>
      <c r="Y31" s="24">
        <f t="shared" si="4"/>
        <v>10</v>
      </c>
      <c r="Z31" s="24">
        <f t="shared" si="5"/>
        <v>2.789452589959899</v>
      </c>
      <c r="AA31" s="24">
        <f t="shared" si="6"/>
        <v>7.7810457516339895</v>
      </c>
      <c r="AB31" s="24">
        <f t="shared" si="7"/>
        <v>10</v>
      </c>
      <c r="AC31" s="24">
        <f t="shared" si="8"/>
        <v>1</v>
      </c>
      <c r="AD31" s="24">
        <f t="shared" si="9"/>
        <v>9</v>
      </c>
      <c r="AE31" s="29">
        <f t="shared" si="10"/>
        <v>8.25</v>
      </c>
      <c r="AF31" s="29">
        <f t="shared" si="11"/>
        <v>9</v>
      </c>
      <c r="AG31" s="29">
        <f t="shared" si="12"/>
        <v>10</v>
      </c>
      <c r="AH31" s="29">
        <f t="shared" si="13"/>
        <v>10</v>
      </c>
      <c r="AI31" s="29">
        <f t="shared" si="14"/>
        <v>1.75</v>
      </c>
      <c r="AK31" s="24">
        <v>1</v>
      </c>
      <c r="AL31" s="29">
        <f t="shared" si="0"/>
        <v>7.8357843137254921</v>
      </c>
      <c r="AM31" s="24">
        <v>9</v>
      </c>
      <c r="AN31" s="29">
        <f t="shared" si="1"/>
        <v>10</v>
      </c>
      <c r="AO31" s="29">
        <v>10</v>
      </c>
      <c r="AP31" s="29">
        <f t="shared" si="15"/>
        <v>6.8357843137254921</v>
      </c>
      <c r="AQ31" s="29">
        <f t="shared" si="16"/>
        <v>1.1642156862745079</v>
      </c>
      <c r="AR31" s="29">
        <f t="shared" si="17"/>
        <v>1</v>
      </c>
      <c r="AS31" s="29">
        <f t="shared" si="18"/>
        <v>0</v>
      </c>
      <c r="AU31" s="24">
        <v>1</v>
      </c>
      <c r="AV31" s="29">
        <v>6.8357843137254921</v>
      </c>
      <c r="AW31" s="29">
        <v>1.1642156862745079</v>
      </c>
      <c r="AX31" s="29">
        <v>1</v>
      </c>
      <c r="AY31" s="29">
        <v>0</v>
      </c>
    </row>
    <row r="32" spans="1:51" ht="40" customHeight="1" x14ac:dyDescent="0.15">
      <c r="A32" s="4">
        <v>30</v>
      </c>
      <c r="B32" s="5" t="s">
        <v>54</v>
      </c>
      <c r="C32" s="4">
        <v>62</v>
      </c>
      <c r="D32" s="6" t="s">
        <v>11</v>
      </c>
      <c r="E32" s="4">
        <v>2</v>
      </c>
      <c r="F32" s="4">
        <v>8</v>
      </c>
      <c r="G32" s="4">
        <v>8</v>
      </c>
      <c r="H32" s="4">
        <v>8</v>
      </c>
      <c r="I32" s="4">
        <v>7</v>
      </c>
      <c r="J32" s="4">
        <v>7</v>
      </c>
      <c r="K32" s="4">
        <v>7</v>
      </c>
      <c r="L32" s="4">
        <v>8</v>
      </c>
      <c r="M32" s="4">
        <v>7</v>
      </c>
      <c r="N32" s="4">
        <v>8</v>
      </c>
      <c r="O32" s="4">
        <v>7</v>
      </c>
      <c r="P32" s="4">
        <v>9</v>
      </c>
      <c r="Q32" s="4">
        <v>9</v>
      </c>
      <c r="R32" s="4">
        <v>8</v>
      </c>
      <c r="S32" s="4">
        <v>9</v>
      </c>
      <c r="T32" s="4">
        <v>7</v>
      </c>
      <c r="U32" s="4">
        <v>8</v>
      </c>
      <c r="V32" s="4">
        <v>9</v>
      </c>
      <c r="W32" s="23">
        <f t="shared" si="2"/>
        <v>7.5555555555555554</v>
      </c>
      <c r="X32" s="24">
        <f t="shared" si="3"/>
        <v>8</v>
      </c>
      <c r="Y32" s="24">
        <f t="shared" si="4"/>
        <v>8</v>
      </c>
      <c r="Z32" s="24">
        <f t="shared" si="5"/>
        <v>1.5801050680710398</v>
      </c>
      <c r="AA32" s="24">
        <f t="shared" si="6"/>
        <v>2.4967320261437851</v>
      </c>
      <c r="AB32" s="24">
        <f t="shared" si="7"/>
        <v>9</v>
      </c>
      <c r="AC32" s="24">
        <f t="shared" si="8"/>
        <v>2</v>
      </c>
      <c r="AD32" s="24">
        <f t="shared" si="9"/>
        <v>7</v>
      </c>
      <c r="AE32" s="29">
        <f t="shared" si="10"/>
        <v>7</v>
      </c>
      <c r="AF32" s="29">
        <f t="shared" si="11"/>
        <v>8</v>
      </c>
      <c r="AG32" s="29">
        <f t="shared" si="12"/>
        <v>8</v>
      </c>
      <c r="AH32" s="29">
        <f t="shared" si="13"/>
        <v>9</v>
      </c>
      <c r="AI32" s="29">
        <f t="shared" si="14"/>
        <v>1</v>
      </c>
      <c r="AK32" s="24">
        <v>2</v>
      </c>
      <c r="AL32" s="29">
        <f t="shared" si="0"/>
        <v>7</v>
      </c>
      <c r="AM32" s="24">
        <v>8</v>
      </c>
      <c r="AN32" s="29">
        <f t="shared" si="1"/>
        <v>8.75</v>
      </c>
      <c r="AO32" s="29">
        <v>9</v>
      </c>
      <c r="AP32" s="29">
        <f t="shared" si="15"/>
        <v>5</v>
      </c>
      <c r="AQ32" s="29">
        <f t="shared" si="16"/>
        <v>1</v>
      </c>
      <c r="AR32" s="29">
        <f t="shared" si="17"/>
        <v>0.75</v>
      </c>
      <c r="AS32" s="29">
        <f t="shared" si="18"/>
        <v>0.25</v>
      </c>
      <c r="AU32" s="24">
        <v>2</v>
      </c>
      <c r="AV32" s="29">
        <v>5</v>
      </c>
      <c r="AW32" s="29">
        <v>1</v>
      </c>
      <c r="AX32" s="29">
        <v>0.75</v>
      </c>
      <c r="AY32" s="29">
        <v>0.25</v>
      </c>
    </row>
    <row r="33" spans="1:51" ht="40" customHeight="1" x14ac:dyDescent="0.15">
      <c r="A33" s="4">
        <v>31</v>
      </c>
      <c r="B33" s="5" t="s">
        <v>55</v>
      </c>
      <c r="C33" s="4">
        <v>62</v>
      </c>
      <c r="D33" s="6" t="s">
        <v>8</v>
      </c>
      <c r="E33" s="4">
        <v>8</v>
      </c>
      <c r="F33" s="4">
        <v>10</v>
      </c>
      <c r="G33" s="4">
        <v>10</v>
      </c>
      <c r="H33" s="4">
        <v>10</v>
      </c>
      <c r="I33" s="4">
        <v>10</v>
      </c>
      <c r="J33" s="4">
        <v>10</v>
      </c>
      <c r="K33" s="4">
        <v>10</v>
      </c>
      <c r="L33" s="4">
        <v>7</v>
      </c>
      <c r="M33" s="4">
        <v>10</v>
      </c>
      <c r="N33" s="4">
        <v>8</v>
      </c>
      <c r="O33" s="4">
        <v>10</v>
      </c>
      <c r="P33" s="4">
        <v>10</v>
      </c>
      <c r="Q33" s="4">
        <v>6</v>
      </c>
      <c r="R33" s="4">
        <v>10</v>
      </c>
      <c r="S33" s="4">
        <v>2</v>
      </c>
      <c r="T33" s="4">
        <v>10</v>
      </c>
      <c r="U33" s="4">
        <v>2</v>
      </c>
      <c r="V33" s="4">
        <v>2</v>
      </c>
      <c r="W33" s="23">
        <f t="shared" si="2"/>
        <v>8.0555555555555554</v>
      </c>
      <c r="X33" s="24">
        <f t="shared" si="3"/>
        <v>10</v>
      </c>
      <c r="Y33" s="24">
        <f t="shared" si="4"/>
        <v>10</v>
      </c>
      <c r="Z33" s="24">
        <f t="shared" si="5"/>
        <v>3.0384249445709273</v>
      </c>
      <c r="AA33" s="24">
        <f t="shared" si="6"/>
        <v>9.2320261437908435</v>
      </c>
      <c r="AB33" s="24">
        <f t="shared" si="7"/>
        <v>10</v>
      </c>
      <c r="AC33" s="24">
        <f t="shared" si="8"/>
        <v>2</v>
      </c>
      <c r="AD33" s="24">
        <f t="shared" si="9"/>
        <v>8</v>
      </c>
      <c r="AE33" s="29">
        <f t="shared" si="10"/>
        <v>7.25</v>
      </c>
      <c r="AF33" s="29">
        <f t="shared" si="11"/>
        <v>10</v>
      </c>
      <c r="AG33" s="29">
        <f t="shared" si="12"/>
        <v>10</v>
      </c>
      <c r="AH33" s="29">
        <f t="shared" si="13"/>
        <v>10</v>
      </c>
      <c r="AI33" s="29">
        <f t="shared" si="14"/>
        <v>2.75</v>
      </c>
      <c r="AK33" s="24">
        <v>2</v>
      </c>
      <c r="AL33" s="29">
        <f t="shared" si="0"/>
        <v>3.7788187084281954</v>
      </c>
      <c r="AM33" s="24">
        <v>10</v>
      </c>
      <c r="AN33" s="29">
        <f t="shared" si="1"/>
        <v>10</v>
      </c>
      <c r="AO33" s="29">
        <v>10</v>
      </c>
      <c r="AP33" s="29">
        <f t="shared" si="15"/>
        <v>1.7788187084281954</v>
      </c>
      <c r="AQ33" s="29">
        <f t="shared" si="16"/>
        <v>6.2211812915718046</v>
      </c>
      <c r="AR33" s="29">
        <f t="shared" si="17"/>
        <v>0</v>
      </c>
      <c r="AS33" s="29">
        <f t="shared" si="18"/>
        <v>0</v>
      </c>
      <c r="AU33" s="24">
        <v>2</v>
      </c>
      <c r="AV33" s="29">
        <v>1.7788187084281954</v>
      </c>
      <c r="AW33" s="29">
        <v>6.2211812915718046</v>
      </c>
      <c r="AX33" s="29">
        <v>0</v>
      </c>
      <c r="AY33" s="29">
        <v>0</v>
      </c>
    </row>
    <row r="34" spans="1:51" ht="40" customHeight="1" x14ac:dyDescent="0.15">
      <c r="A34" s="4">
        <v>32</v>
      </c>
      <c r="B34" s="5" t="s">
        <v>56</v>
      </c>
      <c r="C34" s="4">
        <v>62</v>
      </c>
      <c r="D34" s="6" t="s">
        <v>8</v>
      </c>
      <c r="E34" s="4">
        <v>9</v>
      </c>
      <c r="F34" s="4">
        <v>9</v>
      </c>
      <c r="G34" s="4">
        <v>8</v>
      </c>
      <c r="H34" s="4">
        <v>9</v>
      </c>
      <c r="I34" s="4">
        <v>4</v>
      </c>
      <c r="J34" s="4">
        <v>8</v>
      </c>
      <c r="K34" s="4">
        <v>8</v>
      </c>
      <c r="L34" s="4">
        <v>10</v>
      </c>
      <c r="M34" s="4">
        <v>4</v>
      </c>
      <c r="N34" s="4">
        <v>8</v>
      </c>
      <c r="O34" s="4">
        <v>3</v>
      </c>
      <c r="P34" s="4">
        <v>5</v>
      </c>
      <c r="Q34" s="4">
        <v>5</v>
      </c>
      <c r="R34" s="4">
        <v>8</v>
      </c>
      <c r="S34" s="4">
        <v>10</v>
      </c>
      <c r="T34" s="4">
        <v>8</v>
      </c>
      <c r="U34" s="4">
        <v>9</v>
      </c>
      <c r="V34" s="4">
        <v>5</v>
      </c>
      <c r="W34" s="23">
        <f t="shared" si="2"/>
        <v>7.2222222222222223</v>
      </c>
      <c r="X34" s="24">
        <f t="shared" si="3"/>
        <v>8</v>
      </c>
      <c r="Y34" s="24">
        <f t="shared" si="4"/>
        <v>8</v>
      </c>
      <c r="Z34" s="24">
        <f t="shared" si="5"/>
        <v>2.2375289825413249</v>
      </c>
      <c r="AA34" s="24">
        <f t="shared" si="6"/>
        <v>5.0065359477124165</v>
      </c>
      <c r="AB34" s="24">
        <f t="shared" si="7"/>
        <v>10</v>
      </c>
      <c r="AC34" s="24">
        <f t="shared" si="8"/>
        <v>3</v>
      </c>
      <c r="AD34" s="24">
        <f t="shared" si="9"/>
        <v>7</v>
      </c>
      <c r="AE34" s="29">
        <f t="shared" si="10"/>
        <v>5</v>
      </c>
      <c r="AF34" s="29">
        <f t="shared" si="11"/>
        <v>8</v>
      </c>
      <c r="AG34" s="29">
        <f t="shared" si="12"/>
        <v>9</v>
      </c>
      <c r="AH34" s="29">
        <f t="shared" si="13"/>
        <v>10</v>
      </c>
      <c r="AI34" s="29">
        <f t="shared" si="14"/>
        <v>4</v>
      </c>
      <c r="AK34" s="24">
        <v>3</v>
      </c>
      <c r="AL34" s="29">
        <f t="shared" si="0"/>
        <v>5</v>
      </c>
      <c r="AM34" s="24">
        <v>8</v>
      </c>
      <c r="AN34" s="29">
        <f t="shared" si="1"/>
        <v>8</v>
      </c>
      <c r="AO34" s="29">
        <v>10</v>
      </c>
      <c r="AP34" s="29">
        <f t="shared" si="15"/>
        <v>2</v>
      </c>
      <c r="AQ34" s="29">
        <f t="shared" si="16"/>
        <v>3</v>
      </c>
      <c r="AR34" s="29">
        <f t="shared" si="17"/>
        <v>0</v>
      </c>
      <c r="AS34" s="29">
        <f t="shared" si="18"/>
        <v>2</v>
      </c>
      <c r="AU34" s="24">
        <v>3</v>
      </c>
      <c r="AV34" s="29">
        <v>2</v>
      </c>
      <c r="AW34" s="29">
        <v>3</v>
      </c>
      <c r="AX34" s="29">
        <v>0</v>
      </c>
      <c r="AY34" s="29">
        <v>2</v>
      </c>
    </row>
    <row r="35" spans="1:51" ht="40" customHeight="1" x14ac:dyDescent="0.15">
      <c r="A35" s="4">
        <v>33</v>
      </c>
      <c r="B35" s="5" t="s">
        <v>57</v>
      </c>
      <c r="C35" s="4">
        <v>64</v>
      </c>
      <c r="D35" s="6" t="s">
        <v>11</v>
      </c>
      <c r="E35" s="4">
        <v>4</v>
      </c>
      <c r="F35" s="4">
        <v>9</v>
      </c>
      <c r="G35" s="4">
        <v>9</v>
      </c>
      <c r="H35" s="4">
        <v>10</v>
      </c>
      <c r="I35" s="4">
        <v>8</v>
      </c>
      <c r="J35" s="4">
        <v>9</v>
      </c>
      <c r="K35" s="4">
        <v>10</v>
      </c>
      <c r="L35" s="4">
        <v>9</v>
      </c>
      <c r="M35" s="4">
        <v>2</v>
      </c>
      <c r="N35" s="4">
        <v>9</v>
      </c>
      <c r="O35" s="4">
        <v>2</v>
      </c>
      <c r="P35" s="4">
        <v>8</v>
      </c>
      <c r="Q35" s="4">
        <v>8</v>
      </c>
      <c r="R35" s="4">
        <v>9</v>
      </c>
      <c r="S35" s="4">
        <v>9</v>
      </c>
      <c r="T35" s="4">
        <v>6</v>
      </c>
      <c r="U35" s="4">
        <v>8</v>
      </c>
      <c r="V35" s="4">
        <v>8</v>
      </c>
      <c r="W35" s="23">
        <f t="shared" si="2"/>
        <v>7.6111111111111107</v>
      </c>
      <c r="X35" s="24">
        <f t="shared" si="3"/>
        <v>8.5</v>
      </c>
      <c r="Y35" s="24">
        <f t="shared" si="4"/>
        <v>9</v>
      </c>
      <c r="Z35" s="24">
        <f t="shared" si="5"/>
        <v>2.4766887023008319</v>
      </c>
      <c r="AA35" s="24">
        <f t="shared" si="6"/>
        <v>6.1339869281045782</v>
      </c>
      <c r="AB35" s="24">
        <f t="shared" si="7"/>
        <v>10</v>
      </c>
      <c r="AC35" s="24">
        <f t="shared" si="8"/>
        <v>2</v>
      </c>
      <c r="AD35" s="24">
        <f t="shared" si="9"/>
        <v>8</v>
      </c>
      <c r="AE35" s="29">
        <f t="shared" si="10"/>
        <v>8</v>
      </c>
      <c r="AF35" s="29">
        <f t="shared" si="11"/>
        <v>8.5</v>
      </c>
      <c r="AG35" s="29">
        <f t="shared" si="12"/>
        <v>9</v>
      </c>
      <c r="AH35" s="29">
        <f t="shared" si="13"/>
        <v>10</v>
      </c>
      <c r="AI35" s="29">
        <f t="shared" si="14"/>
        <v>1</v>
      </c>
      <c r="AK35" s="24">
        <v>2</v>
      </c>
      <c r="AL35" s="29">
        <f t="shared" si="0"/>
        <v>6.0334967320261441</v>
      </c>
      <c r="AM35" s="24">
        <v>8.5</v>
      </c>
      <c r="AN35" s="29">
        <f t="shared" si="1"/>
        <v>8.875</v>
      </c>
      <c r="AO35" s="29">
        <v>10</v>
      </c>
      <c r="AP35" s="29">
        <f t="shared" si="15"/>
        <v>4.0334967320261441</v>
      </c>
      <c r="AQ35" s="29">
        <f t="shared" si="16"/>
        <v>2.4665032679738559</v>
      </c>
      <c r="AR35" s="29">
        <f t="shared" si="17"/>
        <v>0.375</v>
      </c>
      <c r="AS35" s="29">
        <f t="shared" si="18"/>
        <v>1.125</v>
      </c>
      <c r="AU35" s="24">
        <v>2</v>
      </c>
      <c r="AV35" s="29">
        <v>4.0334967320261441</v>
      </c>
      <c r="AW35" s="29">
        <v>2.4665032679738559</v>
      </c>
      <c r="AX35" s="29">
        <v>0.375</v>
      </c>
      <c r="AY35" s="29">
        <v>1.125</v>
      </c>
    </row>
    <row r="36" spans="1:51" ht="40" customHeight="1" x14ac:dyDescent="0.15">
      <c r="A36" s="4">
        <v>34</v>
      </c>
      <c r="B36" s="5" t="s">
        <v>58</v>
      </c>
      <c r="C36" s="4">
        <v>66</v>
      </c>
      <c r="D36" s="6" t="s">
        <v>11</v>
      </c>
      <c r="E36" s="4">
        <v>8</v>
      </c>
      <c r="F36" s="4">
        <v>7</v>
      </c>
      <c r="G36" s="4">
        <v>7</v>
      </c>
      <c r="H36" s="4">
        <v>8</v>
      </c>
      <c r="I36" s="4">
        <v>8</v>
      </c>
      <c r="J36" s="4">
        <v>9</v>
      </c>
      <c r="K36" s="4">
        <v>5</v>
      </c>
      <c r="L36" s="4">
        <v>5</v>
      </c>
      <c r="M36" s="4">
        <v>8</v>
      </c>
      <c r="N36" s="4">
        <v>6</v>
      </c>
      <c r="O36" s="4">
        <v>5</v>
      </c>
      <c r="P36" s="4">
        <v>10</v>
      </c>
      <c r="Q36" s="4">
        <v>10</v>
      </c>
      <c r="R36" s="4">
        <v>7</v>
      </c>
      <c r="S36" s="4">
        <v>9</v>
      </c>
      <c r="T36" s="4">
        <v>9</v>
      </c>
      <c r="U36" s="4">
        <v>6</v>
      </c>
      <c r="V36" s="4">
        <v>6</v>
      </c>
      <c r="W36" s="23">
        <f t="shared" si="2"/>
        <v>7.3888888888888893</v>
      </c>
      <c r="X36" s="24">
        <f t="shared" si="3"/>
        <v>7.5</v>
      </c>
      <c r="Y36" s="24">
        <f t="shared" si="4"/>
        <v>8</v>
      </c>
      <c r="Z36" s="24">
        <f t="shared" si="5"/>
        <v>1.6499158227686117</v>
      </c>
      <c r="AA36" s="24">
        <f t="shared" si="6"/>
        <v>2.722222222222225</v>
      </c>
      <c r="AB36" s="24">
        <f t="shared" si="7"/>
        <v>10</v>
      </c>
      <c r="AC36" s="24">
        <f t="shared" si="8"/>
        <v>5</v>
      </c>
      <c r="AD36" s="24">
        <f t="shared" si="9"/>
        <v>5</v>
      </c>
      <c r="AE36" s="29">
        <f t="shared" si="10"/>
        <v>6</v>
      </c>
      <c r="AF36" s="29">
        <f t="shared" si="11"/>
        <v>7.5</v>
      </c>
      <c r="AG36" s="29">
        <f t="shared" si="12"/>
        <v>8.75</v>
      </c>
      <c r="AH36" s="29">
        <f t="shared" si="13"/>
        <v>10</v>
      </c>
      <c r="AI36" s="29">
        <f t="shared" si="14"/>
        <v>2.75</v>
      </c>
      <c r="AK36" s="24">
        <v>5</v>
      </c>
      <c r="AL36" s="29">
        <f t="shared" si="0"/>
        <v>5.25</v>
      </c>
      <c r="AM36" s="24">
        <v>7.5</v>
      </c>
      <c r="AN36" s="29">
        <f t="shared" si="1"/>
        <v>8.75</v>
      </c>
      <c r="AO36" s="29">
        <v>10</v>
      </c>
      <c r="AP36" s="29">
        <f t="shared" si="15"/>
        <v>0.25</v>
      </c>
      <c r="AQ36" s="29">
        <f t="shared" si="16"/>
        <v>2.25</v>
      </c>
      <c r="AR36" s="29">
        <f t="shared" si="17"/>
        <v>1.25</v>
      </c>
      <c r="AS36" s="29">
        <f t="shared" si="18"/>
        <v>1.25</v>
      </c>
      <c r="AU36" s="24">
        <v>5</v>
      </c>
      <c r="AV36" s="29">
        <v>0.25</v>
      </c>
      <c r="AW36" s="29">
        <v>2.25</v>
      </c>
      <c r="AX36" s="29">
        <v>1.25</v>
      </c>
      <c r="AY36" s="29">
        <v>1.25</v>
      </c>
    </row>
    <row r="37" spans="1:51" ht="40" customHeight="1" x14ac:dyDescent="0.15">
      <c r="A37" s="4">
        <v>35</v>
      </c>
      <c r="B37" s="5" t="s">
        <v>60</v>
      </c>
      <c r="C37" s="4">
        <v>74</v>
      </c>
      <c r="D37" s="6" t="s">
        <v>11</v>
      </c>
      <c r="E37" s="4">
        <v>10</v>
      </c>
      <c r="F37" s="4">
        <v>9</v>
      </c>
      <c r="G37" s="4">
        <v>10</v>
      </c>
      <c r="H37" s="4">
        <v>10</v>
      </c>
      <c r="I37" s="4">
        <v>8</v>
      </c>
      <c r="J37" s="4">
        <v>10</v>
      </c>
      <c r="K37" s="4">
        <v>10</v>
      </c>
      <c r="L37" s="4">
        <v>7</v>
      </c>
      <c r="M37" s="4">
        <v>8</v>
      </c>
      <c r="N37" s="4">
        <v>10</v>
      </c>
      <c r="O37" s="4">
        <v>3</v>
      </c>
      <c r="P37" s="4">
        <v>10</v>
      </c>
      <c r="Q37" s="4">
        <v>10</v>
      </c>
      <c r="R37" s="4">
        <v>10</v>
      </c>
      <c r="S37" s="4">
        <v>10</v>
      </c>
      <c r="T37" s="4">
        <v>10</v>
      </c>
      <c r="U37" s="4">
        <v>3</v>
      </c>
      <c r="V37" s="4">
        <v>4</v>
      </c>
      <c r="W37" s="23">
        <f t="shared" si="2"/>
        <v>8.4444444444444446</v>
      </c>
      <c r="X37" s="24">
        <f t="shared" si="3"/>
        <v>10</v>
      </c>
      <c r="Y37" s="24">
        <f t="shared" si="4"/>
        <v>10</v>
      </c>
      <c r="Z37" s="24">
        <f t="shared" si="5"/>
        <v>2.5256850491144487</v>
      </c>
      <c r="AA37" s="24">
        <f t="shared" si="6"/>
        <v>6.3790849673202557</v>
      </c>
      <c r="AB37" s="24">
        <f t="shared" si="7"/>
        <v>10</v>
      </c>
      <c r="AC37" s="24">
        <f t="shared" si="8"/>
        <v>3</v>
      </c>
      <c r="AD37" s="24">
        <f t="shared" si="9"/>
        <v>7</v>
      </c>
      <c r="AE37" s="29">
        <f t="shared" si="10"/>
        <v>8</v>
      </c>
      <c r="AF37" s="29">
        <f t="shared" si="11"/>
        <v>10</v>
      </c>
      <c r="AG37" s="29">
        <f t="shared" si="12"/>
        <v>10</v>
      </c>
      <c r="AH37" s="29">
        <f t="shared" si="13"/>
        <v>10</v>
      </c>
      <c r="AI37" s="29">
        <f t="shared" si="14"/>
        <v>2</v>
      </c>
      <c r="AK37" s="24">
        <v>3</v>
      </c>
      <c r="AL37" s="29">
        <f t="shared" si="0"/>
        <v>4.5947712418300641</v>
      </c>
      <c r="AM37" s="24">
        <v>10</v>
      </c>
      <c r="AN37" s="29">
        <f t="shared" si="1"/>
        <v>10</v>
      </c>
      <c r="AO37" s="29">
        <v>10</v>
      </c>
      <c r="AP37" s="29">
        <f t="shared" si="15"/>
        <v>1.5947712418300641</v>
      </c>
      <c r="AQ37" s="29">
        <f t="shared" si="16"/>
        <v>5.4052287581699359</v>
      </c>
      <c r="AR37" s="29">
        <f t="shared" si="17"/>
        <v>0</v>
      </c>
      <c r="AS37" s="29">
        <f t="shared" si="18"/>
        <v>0</v>
      </c>
      <c r="AU37" s="24">
        <v>3</v>
      </c>
      <c r="AV37" s="29">
        <v>1.5947712418300641</v>
      </c>
      <c r="AW37" s="29">
        <v>5.4052287581699359</v>
      </c>
      <c r="AX37" s="29">
        <v>0</v>
      </c>
      <c r="AY37" s="29">
        <v>0</v>
      </c>
    </row>
    <row r="38" spans="1:51" ht="20" customHeight="1" x14ac:dyDescent="0.15">
      <c r="A38" s="19"/>
      <c r="B38" s="19"/>
      <c r="C38" s="19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1:51" ht="20" customHeight="1" x14ac:dyDescent="0.15">
      <c r="A39" s="22"/>
      <c r="B39" s="22"/>
      <c r="C39" s="22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</sheetData>
  <sortState xmlns:xlrd2="http://schemas.microsoft.com/office/spreadsheetml/2017/richdata2" ref="C3:V37">
    <sortCondition ref="C3:C37"/>
  </sortState>
  <mergeCells count="38">
    <mergeCell ref="A1:A2"/>
    <mergeCell ref="C1:C2"/>
    <mergeCell ref="D1:D2"/>
    <mergeCell ref="E1:F1"/>
    <mergeCell ref="G1:H1"/>
    <mergeCell ref="B1:B2"/>
    <mergeCell ref="I1:K1"/>
    <mergeCell ref="X1:X2"/>
    <mergeCell ref="Y1:Y2"/>
    <mergeCell ref="Z1:Z2"/>
    <mergeCell ref="AA1:AA2"/>
    <mergeCell ref="W1:W2"/>
    <mergeCell ref="M1:O1"/>
    <mergeCell ref="P1:Q1"/>
    <mergeCell ref="R1:S1"/>
    <mergeCell ref="T1:V1"/>
    <mergeCell ref="AI1:AI2"/>
    <mergeCell ref="AB1:AB2"/>
    <mergeCell ref="AC1:AC2"/>
    <mergeCell ref="AD1:AD2"/>
    <mergeCell ref="AE1:AE2"/>
    <mergeCell ref="AF1:AF2"/>
    <mergeCell ref="AH1:AH2"/>
    <mergeCell ref="AG1:AG2"/>
    <mergeCell ref="AK1:AK2"/>
    <mergeCell ref="AL1:AL2"/>
    <mergeCell ref="AM1:AM2"/>
    <mergeCell ref="AN1:AN2"/>
    <mergeCell ref="AO1:AO2"/>
    <mergeCell ref="AV1:AV2"/>
    <mergeCell ref="AW1:AW2"/>
    <mergeCell ref="AX1:AX2"/>
    <mergeCell ref="AY1:AY2"/>
    <mergeCell ref="AP1:AP2"/>
    <mergeCell ref="AQ1:AQ2"/>
    <mergeCell ref="AR1:AR2"/>
    <mergeCell ref="AS1:AS2"/>
    <mergeCell ref="AU1:AU2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C292-8A2E-7342-AD8A-9541548FB20B}">
  <dimension ref="B1:AM52"/>
  <sheetViews>
    <sheetView workbookViewId="0">
      <selection activeCell="AM3" sqref="AM3"/>
    </sheetView>
  </sheetViews>
  <sheetFormatPr baseColWidth="10" defaultRowHeight="13" x14ac:dyDescent="0.15"/>
  <cols>
    <col min="3" max="3" width="12.83203125" bestFit="1" customWidth="1"/>
    <col min="4" max="4" width="12.6640625" bestFit="1" customWidth="1"/>
    <col min="6" max="6" width="10.83203125" style="38"/>
    <col min="7" max="10" width="10.83203125" style="1"/>
    <col min="11" max="12" width="8.33203125" style="1"/>
    <col min="13" max="13" width="8.33203125" style="1" customWidth="1"/>
    <col min="14" max="35" width="10.83203125" style="1"/>
    <col min="38" max="38" width="10.83203125" customWidth="1"/>
    <col min="39" max="39" width="12.6640625" bestFit="1" customWidth="1"/>
  </cols>
  <sheetData>
    <row r="1" spans="2:39" x14ac:dyDescent="0.15">
      <c r="F1" s="63" t="s">
        <v>87</v>
      </c>
      <c r="G1" s="53" t="s">
        <v>88</v>
      </c>
      <c r="H1" s="53" t="s">
        <v>89</v>
      </c>
      <c r="I1" s="54" t="s">
        <v>90</v>
      </c>
      <c r="J1" s="54" t="s">
        <v>91</v>
      </c>
      <c r="K1" s="53" t="s">
        <v>92</v>
      </c>
      <c r="L1" s="53" t="s">
        <v>93</v>
      </c>
      <c r="M1" s="53" t="s">
        <v>94</v>
      </c>
      <c r="N1" s="53" t="s">
        <v>95</v>
      </c>
      <c r="O1" s="53" t="s">
        <v>96</v>
      </c>
      <c r="P1" s="53" t="s">
        <v>97</v>
      </c>
      <c r="Q1" s="53" t="s">
        <v>98</v>
      </c>
      <c r="R1" s="54" t="s">
        <v>99</v>
      </c>
      <c r="T1" s="53" t="s">
        <v>93</v>
      </c>
      <c r="U1" s="53" t="s">
        <v>95</v>
      </c>
      <c r="V1" s="53" t="s">
        <v>88</v>
      </c>
      <c r="W1" s="53" t="s">
        <v>97</v>
      </c>
      <c r="X1" s="53" t="s">
        <v>92</v>
      </c>
      <c r="Y1" s="53" t="s">
        <v>102</v>
      </c>
      <c r="Z1" s="53" t="s">
        <v>103</v>
      </c>
      <c r="AA1" s="53" t="s">
        <v>104</v>
      </c>
      <c r="AB1" s="53" t="s">
        <v>105</v>
      </c>
      <c r="AE1" s="53" t="s">
        <v>93</v>
      </c>
      <c r="AF1" s="53" t="s">
        <v>102</v>
      </c>
      <c r="AG1" s="53" t="s">
        <v>103</v>
      </c>
      <c r="AH1" s="53" t="s">
        <v>104</v>
      </c>
      <c r="AI1" s="53" t="s">
        <v>105</v>
      </c>
      <c r="AK1" s="62" t="s">
        <v>2</v>
      </c>
      <c r="AL1" s="62" t="s">
        <v>126</v>
      </c>
      <c r="AM1" s="62" t="s">
        <v>127</v>
      </c>
    </row>
    <row r="2" spans="2:39" ht="14" x14ac:dyDescent="0.15">
      <c r="B2" s="41"/>
      <c r="C2" s="44" t="s">
        <v>8</v>
      </c>
      <c r="D2" s="40" t="s">
        <v>11</v>
      </c>
      <c r="F2" s="63"/>
      <c r="G2" s="53"/>
      <c r="H2" s="53"/>
      <c r="I2" s="54"/>
      <c r="J2" s="54"/>
      <c r="K2" s="53"/>
      <c r="L2" s="53"/>
      <c r="M2" s="53"/>
      <c r="N2" s="53"/>
      <c r="O2" s="53"/>
      <c r="P2" s="53"/>
      <c r="Q2" s="53"/>
      <c r="R2" s="54"/>
      <c r="S2" s="2"/>
      <c r="T2" s="53"/>
      <c r="U2" s="53"/>
      <c r="V2" s="53"/>
      <c r="W2" s="53"/>
      <c r="X2" s="53"/>
      <c r="Y2" s="53"/>
      <c r="Z2" s="53"/>
      <c r="AA2" s="53"/>
      <c r="AB2" s="53"/>
      <c r="AC2" s="2"/>
      <c r="AD2" s="2"/>
      <c r="AE2" s="53"/>
      <c r="AF2" s="53"/>
      <c r="AG2" s="53"/>
      <c r="AH2" s="53"/>
      <c r="AI2" s="53"/>
      <c r="AK2" s="62"/>
      <c r="AL2" s="62"/>
      <c r="AM2" s="62"/>
    </row>
    <row r="3" spans="2:39" ht="14" x14ac:dyDescent="0.15">
      <c r="B3" s="42"/>
      <c r="C3" s="43">
        <v>25</v>
      </c>
      <c r="D3" s="43">
        <v>22</v>
      </c>
      <c r="F3" s="45">
        <v>40.81818181818182</v>
      </c>
      <c r="G3" s="49">
        <v>40</v>
      </c>
      <c r="H3" s="49">
        <v>29</v>
      </c>
      <c r="I3" s="45">
        <v>11.282672613290758</v>
      </c>
      <c r="J3" s="45">
        <v>127.29870129870133</v>
      </c>
      <c r="K3" s="49">
        <v>62</v>
      </c>
      <c r="L3" s="49">
        <v>25</v>
      </c>
      <c r="M3" s="49">
        <v>37</v>
      </c>
      <c r="N3" s="45">
        <v>31.25</v>
      </c>
      <c r="O3" s="49">
        <v>40</v>
      </c>
      <c r="P3" s="45">
        <v>43.75</v>
      </c>
      <c r="Q3" s="49">
        <v>62</v>
      </c>
      <c r="R3" s="50">
        <v>12.5</v>
      </c>
      <c r="T3" s="24">
        <v>25</v>
      </c>
      <c r="U3" s="29">
        <v>31.25</v>
      </c>
      <c r="V3" s="52">
        <v>40</v>
      </c>
      <c r="W3" s="29">
        <v>43.75</v>
      </c>
      <c r="X3" s="29">
        <v>62</v>
      </c>
      <c r="Y3" s="29">
        <f t="shared" ref="Y3:AB4" si="0">SUM(U3-T3)</f>
        <v>6.25</v>
      </c>
      <c r="Z3" s="29">
        <f t="shared" si="0"/>
        <v>8.75</v>
      </c>
      <c r="AA3" s="29">
        <f t="shared" si="0"/>
        <v>3.75</v>
      </c>
      <c r="AB3" s="29">
        <f t="shared" si="0"/>
        <v>18.25</v>
      </c>
      <c r="AD3" s="51" t="s">
        <v>8</v>
      </c>
      <c r="AE3" s="24">
        <v>25</v>
      </c>
      <c r="AF3" s="29">
        <v>6.25</v>
      </c>
      <c r="AG3" s="29">
        <v>8.75</v>
      </c>
      <c r="AH3" s="29">
        <v>3.75</v>
      </c>
      <c r="AI3" s="29">
        <v>18.25</v>
      </c>
      <c r="AK3" t="s">
        <v>128</v>
      </c>
      <c r="AL3">
        <v>22</v>
      </c>
      <c r="AM3" s="39">
        <f>SUM(AL3/35*100)</f>
        <v>62.857142857142854</v>
      </c>
    </row>
    <row r="4" spans="2:39" ht="14" x14ac:dyDescent="0.15">
      <c r="B4" s="42"/>
      <c r="C4" s="43">
        <v>29</v>
      </c>
      <c r="D4" s="43">
        <v>30</v>
      </c>
      <c r="F4" s="45">
        <v>45.53846153846154</v>
      </c>
      <c r="G4" s="49">
        <v>38</v>
      </c>
      <c r="H4" s="49">
        <v>31</v>
      </c>
      <c r="I4" s="45">
        <v>17.255991155805301</v>
      </c>
      <c r="J4" s="45">
        <v>297.76923076923077</v>
      </c>
      <c r="K4" s="49">
        <v>74</v>
      </c>
      <c r="L4" s="49">
        <v>22</v>
      </c>
      <c r="M4" s="49">
        <v>52</v>
      </c>
      <c r="N4" s="49">
        <v>31</v>
      </c>
      <c r="O4" s="49">
        <v>38</v>
      </c>
      <c r="P4" s="49">
        <v>62</v>
      </c>
      <c r="Q4" s="49">
        <v>74</v>
      </c>
      <c r="R4" s="49">
        <v>31</v>
      </c>
      <c r="T4" s="24">
        <v>22</v>
      </c>
      <c r="U4" s="29">
        <v>31</v>
      </c>
      <c r="V4" s="52">
        <v>38</v>
      </c>
      <c r="W4" s="29">
        <v>62</v>
      </c>
      <c r="X4" s="29">
        <v>74</v>
      </c>
      <c r="Y4" s="29">
        <f t="shared" si="0"/>
        <v>9</v>
      </c>
      <c r="Z4" s="29">
        <f t="shared" si="0"/>
        <v>7</v>
      </c>
      <c r="AA4" s="29">
        <f t="shared" si="0"/>
        <v>24</v>
      </c>
      <c r="AB4" s="29">
        <f t="shared" si="0"/>
        <v>12</v>
      </c>
      <c r="AD4" s="51" t="s">
        <v>11</v>
      </c>
      <c r="AE4" s="24">
        <v>22</v>
      </c>
      <c r="AF4" s="29">
        <v>9</v>
      </c>
      <c r="AG4" s="29">
        <v>7</v>
      </c>
      <c r="AH4" s="29">
        <v>24</v>
      </c>
      <c r="AI4" s="29">
        <v>12</v>
      </c>
      <c r="AK4" t="s">
        <v>130</v>
      </c>
      <c r="AL4">
        <v>13</v>
      </c>
      <c r="AM4" s="39">
        <f>SUM(AL4/35*100)</f>
        <v>37.142857142857146</v>
      </c>
    </row>
    <row r="5" spans="2:39" x14ac:dyDescent="0.15">
      <c r="B5" s="42"/>
      <c r="C5" s="43">
        <v>29</v>
      </c>
      <c r="D5" s="43">
        <v>31</v>
      </c>
      <c r="F5" s="37"/>
      <c r="G5" s="24"/>
      <c r="H5" s="24"/>
      <c r="I5" s="24"/>
      <c r="J5" s="24"/>
      <c r="K5" s="24"/>
      <c r="L5" s="24"/>
      <c r="M5" s="24"/>
      <c r="N5" s="29"/>
      <c r="O5" s="29"/>
      <c r="P5" s="29"/>
      <c r="Q5" s="29"/>
      <c r="R5" s="29"/>
      <c r="T5" s="24"/>
      <c r="U5" s="29"/>
      <c r="V5" s="24"/>
      <c r="W5" s="29"/>
      <c r="X5" s="29"/>
      <c r="Y5" s="29"/>
      <c r="Z5" s="29"/>
      <c r="AA5" s="29"/>
      <c r="AB5" s="29"/>
      <c r="AE5" s="24"/>
      <c r="AF5" s="29"/>
      <c r="AG5" s="29"/>
      <c r="AH5" s="29"/>
      <c r="AI5" s="29"/>
    </row>
    <row r="6" spans="2:39" x14ac:dyDescent="0.15">
      <c r="B6" s="42"/>
      <c r="C6" s="43">
        <v>30</v>
      </c>
      <c r="D6" s="43">
        <v>31</v>
      </c>
      <c r="F6" s="37"/>
      <c r="G6" s="24"/>
      <c r="H6" s="24"/>
      <c r="I6" s="24"/>
      <c r="J6" s="24"/>
      <c r="K6" s="24"/>
      <c r="L6" s="24"/>
      <c r="M6" s="24"/>
      <c r="N6" s="29"/>
      <c r="O6" s="29"/>
      <c r="P6" s="29"/>
      <c r="Q6" s="29"/>
      <c r="R6" s="29"/>
      <c r="T6" s="24"/>
      <c r="U6" s="29"/>
      <c r="V6" s="24"/>
      <c r="W6" s="29"/>
      <c r="X6" s="29"/>
      <c r="Y6" s="29"/>
      <c r="Z6" s="29"/>
      <c r="AA6" s="29"/>
      <c r="AB6" s="29"/>
      <c r="AE6" s="24"/>
      <c r="AF6" s="29"/>
      <c r="AG6" s="29"/>
      <c r="AH6" s="29"/>
      <c r="AI6" s="29"/>
    </row>
    <row r="7" spans="2:39" x14ac:dyDescent="0.15">
      <c r="B7" s="42"/>
      <c r="C7" s="43">
        <v>30</v>
      </c>
      <c r="D7" s="43">
        <v>33</v>
      </c>
      <c r="F7" s="37"/>
      <c r="G7" s="24"/>
      <c r="H7" s="24"/>
      <c r="I7" s="24"/>
      <c r="J7" s="24"/>
      <c r="K7" s="24"/>
      <c r="L7" s="24"/>
      <c r="M7" s="24"/>
      <c r="N7" s="29"/>
      <c r="O7" s="29"/>
      <c r="P7" s="29"/>
      <c r="Q7" s="29"/>
      <c r="R7" s="29"/>
      <c r="T7" s="24"/>
      <c r="U7" s="29"/>
      <c r="V7" s="24"/>
      <c r="W7" s="29"/>
      <c r="X7" s="29"/>
      <c r="Y7" s="29"/>
      <c r="Z7" s="29"/>
      <c r="AA7" s="29"/>
      <c r="AB7" s="29"/>
      <c r="AE7" s="24"/>
      <c r="AF7" s="29"/>
      <c r="AG7" s="29"/>
      <c r="AH7" s="29"/>
      <c r="AI7" s="29"/>
    </row>
    <row r="8" spans="2:39" x14ac:dyDescent="0.15">
      <c r="B8" s="42"/>
      <c r="C8" s="43">
        <v>31</v>
      </c>
      <c r="D8" s="43">
        <v>36</v>
      </c>
      <c r="F8" s="37"/>
      <c r="G8" s="24"/>
      <c r="H8" s="24"/>
      <c r="I8" s="24"/>
      <c r="J8" s="24"/>
      <c r="K8" s="24"/>
      <c r="L8" s="24"/>
      <c r="M8" s="24"/>
      <c r="N8" s="29"/>
      <c r="O8" s="29"/>
      <c r="P8" s="29"/>
      <c r="Q8" s="29"/>
      <c r="R8" s="29"/>
      <c r="T8" s="24"/>
      <c r="U8" s="29"/>
      <c r="V8" s="24"/>
      <c r="W8" s="29"/>
      <c r="X8" s="29"/>
      <c r="Y8" s="29"/>
      <c r="Z8" s="29"/>
      <c r="AA8" s="29"/>
      <c r="AB8" s="29"/>
      <c r="AE8" s="24"/>
      <c r="AF8" s="29"/>
      <c r="AG8" s="29"/>
      <c r="AH8" s="29"/>
      <c r="AI8" s="29"/>
    </row>
    <row r="9" spans="2:39" x14ac:dyDescent="0.15">
      <c r="B9" s="42"/>
      <c r="C9" s="43">
        <v>32</v>
      </c>
      <c r="D9" s="43">
        <v>38</v>
      </c>
      <c r="F9" s="37"/>
      <c r="G9" s="24"/>
      <c r="H9" s="24"/>
      <c r="I9" s="24"/>
      <c r="J9" s="24"/>
      <c r="K9" s="24"/>
      <c r="L9" s="24"/>
      <c r="M9" s="24"/>
      <c r="N9" s="29"/>
      <c r="O9" s="29"/>
      <c r="P9" s="29"/>
      <c r="Q9" s="29"/>
      <c r="R9" s="29"/>
      <c r="T9" s="24"/>
      <c r="U9" s="29"/>
      <c r="V9" s="24"/>
      <c r="W9" s="29"/>
      <c r="X9" s="29"/>
      <c r="Y9" s="29"/>
      <c r="Z9" s="29"/>
      <c r="AA9" s="29"/>
      <c r="AB9" s="29"/>
      <c r="AE9" s="24"/>
      <c r="AF9" s="29"/>
      <c r="AG9" s="29"/>
      <c r="AH9" s="29"/>
      <c r="AI9" s="29"/>
    </row>
    <row r="10" spans="2:39" x14ac:dyDescent="0.15">
      <c r="B10" s="42"/>
      <c r="C10" s="43">
        <v>33</v>
      </c>
      <c r="D10" s="43">
        <v>45</v>
      </c>
      <c r="F10" s="37"/>
      <c r="G10" s="24"/>
      <c r="H10" s="24"/>
      <c r="I10" s="24"/>
      <c r="J10" s="24"/>
      <c r="K10" s="24"/>
      <c r="L10" s="24"/>
      <c r="M10" s="24"/>
      <c r="N10" s="29"/>
      <c r="O10" s="29"/>
      <c r="P10" s="29"/>
      <c r="Q10" s="29"/>
      <c r="R10" s="29"/>
      <c r="T10" s="24"/>
      <c r="U10" s="29"/>
      <c r="V10" s="24"/>
      <c r="W10" s="29"/>
      <c r="X10" s="29"/>
      <c r="Y10" s="29"/>
      <c r="Z10" s="29"/>
      <c r="AA10" s="29"/>
      <c r="AB10" s="29"/>
      <c r="AE10" s="24"/>
      <c r="AF10" s="29"/>
      <c r="AG10" s="29"/>
      <c r="AH10" s="29"/>
      <c r="AI10" s="29"/>
    </row>
    <row r="11" spans="2:39" x14ac:dyDescent="0.15">
      <c r="B11" s="42"/>
      <c r="C11" s="43">
        <v>37</v>
      </c>
      <c r="D11" s="43">
        <v>60</v>
      </c>
      <c r="F11" s="37"/>
      <c r="G11" s="24"/>
      <c r="H11" s="24"/>
      <c r="I11" s="24"/>
      <c r="J11" s="24"/>
      <c r="K11" s="24"/>
      <c r="L11" s="24"/>
      <c r="M11" s="24"/>
      <c r="N11" s="29"/>
      <c r="O11" s="29"/>
      <c r="P11" s="29"/>
      <c r="Q11" s="29"/>
      <c r="R11" s="29"/>
      <c r="T11" s="24"/>
      <c r="U11" s="29"/>
      <c r="V11" s="24"/>
      <c r="W11" s="29"/>
      <c r="X11" s="29"/>
      <c r="Y11" s="29"/>
      <c r="Z11" s="29"/>
      <c r="AA11" s="29"/>
      <c r="AB11" s="29"/>
      <c r="AE11" s="24"/>
      <c r="AF11" s="29"/>
      <c r="AG11" s="29"/>
      <c r="AH11" s="29"/>
      <c r="AI11" s="29"/>
    </row>
    <row r="12" spans="2:39" x14ac:dyDescent="0.15">
      <c r="B12" s="42"/>
      <c r="C12" s="43">
        <v>38</v>
      </c>
      <c r="D12" s="43">
        <v>62</v>
      </c>
      <c r="F12" s="37"/>
      <c r="G12" s="24"/>
      <c r="H12" s="24"/>
      <c r="I12" s="24"/>
      <c r="J12" s="24"/>
      <c r="K12" s="24"/>
      <c r="L12" s="24"/>
      <c r="M12" s="24"/>
      <c r="N12" s="29"/>
      <c r="O12" s="29"/>
      <c r="P12" s="29"/>
      <c r="Q12" s="29"/>
      <c r="R12" s="29"/>
      <c r="T12" s="24"/>
      <c r="U12" s="29"/>
      <c r="V12" s="24"/>
      <c r="W12" s="29"/>
      <c r="X12" s="29"/>
      <c r="Y12" s="29"/>
      <c r="Z12" s="29"/>
      <c r="AA12" s="29"/>
      <c r="AB12" s="29"/>
      <c r="AE12" s="24"/>
      <c r="AF12" s="29"/>
      <c r="AG12" s="29"/>
      <c r="AH12" s="29"/>
      <c r="AI12" s="29"/>
    </row>
    <row r="13" spans="2:39" x14ac:dyDescent="0.15">
      <c r="B13" s="42"/>
      <c r="C13" s="43">
        <v>39</v>
      </c>
      <c r="D13" s="43">
        <v>64</v>
      </c>
      <c r="F13" s="37"/>
      <c r="G13" s="24"/>
      <c r="H13" s="24"/>
      <c r="I13" s="24"/>
      <c r="J13" s="24"/>
      <c r="K13" s="24"/>
      <c r="L13" s="24"/>
      <c r="M13" s="24"/>
      <c r="N13" s="29"/>
      <c r="O13" s="29"/>
      <c r="P13" s="29"/>
      <c r="Q13" s="29"/>
      <c r="R13" s="29"/>
      <c r="T13" s="24"/>
      <c r="U13" s="29"/>
      <c r="V13" s="24"/>
      <c r="W13" s="29"/>
      <c r="X13" s="29"/>
      <c r="Y13" s="29"/>
      <c r="Z13" s="29"/>
      <c r="AA13" s="29"/>
      <c r="AB13" s="29"/>
      <c r="AE13" s="24"/>
      <c r="AF13" s="29"/>
      <c r="AG13" s="29"/>
      <c r="AH13" s="29"/>
      <c r="AI13" s="29"/>
    </row>
    <row r="14" spans="2:39" x14ac:dyDescent="0.15">
      <c r="B14" s="42"/>
      <c r="C14" s="43">
        <v>41</v>
      </c>
      <c r="D14" s="43">
        <v>66</v>
      </c>
      <c r="F14" s="37"/>
      <c r="G14" s="24"/>
      <c r="H14" s="24"/>
      <c r="I14" s="24"/>
      <c r="J14" s="24"/>
      <c r="K14" s="24"/>
      <c r="L14" s="24"/>
      <c r="M14" s="24"/>
      <c r="N14" s="29"/>
      <c r="O14" s="29"/>
      <c r="P14" s="29"/>
      <c r="Q14" s="29"/>
      <c r="R14" s="29"/>
      <c r="T14" s="24"/>
      <c r="U14" s="29"/>
      <c r="V14" s="24"/>
      <c r="W14" s="29"/>
      <c r="X14" s="29"/>
      <c r="Y14" s="29"/>
      <c r="Z14" s="29"/>
      <c r="AA14" s="29"/>
      <c r="AB14" s="29"/>
      <c r="AE14" s="24"/>
      <c r="AF14" s="29"/>
      <c r="AG14" s="29"/>
      <c r="AH14" s="29"/>
      <c r="AI14" s="29"/>
    </row>
    <row r="15" spans="2:39" x14ac:dyDescent="0.15">
      <c r="B15" s="42"/>
      <c r="C15" s="43">
        <v>41</v>
      </c>
      <c r="D15" s="43">
        <v>74</v>
      </c>
      <c r="F15" s="37"/>
      <c r="G15" s="24"/>
      <c r="H15" s="24"/>
      <c r="I15" s="24"/>
      <c r="J15" s="24"/>
      <c r="K15" s="24"/>
      <c r="L15" s="24"/>
      <c r="M15" s="24"/>
      <c r="N15" s="29"/>
      <c r="O15" s="29"/>
      <c r="P15" s="29"/>
      <c r="Q15" s="29"/>
      <c r="R15" s="29"/>
      <c r="T15" s="24"/>
      <c r="U15" s="29"/>
      <c r="V15" s="24"/>
      <c r="W15" s="29"/>
      <c r="X15" s="29"/>
      <c r="Y15" s="29"/>
      <c r="Z15" s="29"/>
      <c r="AA15" s="29"/>
      <c r="AB15" s="29"/>
      <c r="AE15" s="24"/>
      <c r="AF15" s="29"/>
      <c r="AG15" s="29"/>
      <c r="AH15" s="29"/>
      <c r="AI15" s="29"/>
    </row>
    <row r="16" spans="2:39" x14ac:dyDescent="0.15">
      <c r="B16" s="42"/>
      <c r="C16" s="43">
        <v>42</v>
      </c>
      <c r="F16" s="37"/>
      <c r="G16" s="24"/>
      <c r="H16" s="24"/>
      <c r="I16" s="24"/>
      <c r="J16" s="24"/>
      <c r="K16" s="24"/>
      <c r="L16" s="24"/>
      <c r="M16" s="24"/>
      <c r="N16" s="29"/>
      <c r="O16" s="29"/>
      <c r="P16" s="29"/>
      <c r="Q16" s="29"/>
      <c r="R16" s="29"/>
      <c r="T16" s="24"/>
      <c r="U16" s="29"/>
      <c r="V16" s="24"/>
      <c r="W16" s="29"/>
      <c r="X16" s="29"/>
      <c r="Y16" s="29"/>
      <c r="Z16" s="29"/>
      <c r="AA16" s="29"/>
      <c r="AB16" s="29"/>
      <c r="AE16" s="24"/>
      <c r="AF16" s="29"/>
      <c r="AG16" s="29"/>
      <c r="AH16" s="29"/>
      <c r="AI16" s="29"/>
    </row>
    <row r="17" spans="2:35" x14ac:dyDescent="0.15">
      <c r="B17" s="42"/>
      <c r="C17" s="43">
        <v>42</v>
      </c>
      <c r="F17" s="37"/>
      <c r="G17" s="24"/>
      <c r="H17" s="24"/>
      <c r="I17" s="24"/>
      <c r="J17" s="24"/>
      <c r="K17" s="24"/>
      <c r="L17" s="24"/>
      <c r="M17" s="24"/>
      <c r="N17" s="29"/>
      <c r="O17" s="29"/>
      <c r="P17" s="29"/>
      <c r="Q17" s="29"/>
      <c r="R17" s="29"/>
      <c r="T17" s="24"/>
      <c r="U17" s="29"/>
      <c r="V17" s="24"/>
      <c r="W17" s="29"/>
      <c r="X17" s="29"/>
      <c r="Y17" s="29"/>
      <c r="Z17" s="29"/>
      <c r="AA17" s="29"/>
      <c r="AB17" s="29"/>
      <c r="AE17" s="24"/>
      <c r="AF17" s="29"/>
      <c r="AG17" s="29"/>
      <c r="AH17" s="29"/>
      <c r="AI17" s="29"/>
    </row>
    <row r="18" spans="2:35" x14ac:dyDescent="0.15">
      <c r="B18" s="42"/>
      <c r="C18" s="43">
        <v>43</v>
      </c>
      <c r="F18" s="37"/>
      <c r="G18" s="24"/>
      <c r="H18" s="24"/>
      <c r="I18" s="24"/>
      <c r="J18" s="24"/>
      <c r="K18" s="24"/>
      <c r="L18" s="24"/>
      <c r="M18" s="24"/>
      <c r="N18" s="29"/>
      <c r="O18" s="29"/>
      <c r="P18" s="29"/>
      <c r="Q18" s="29"/>
      <c r="R18" s="29"/>
      <c r="T18" s="24"/>
      <c r="U18" s="29"/>
      <c r="V18" s="24"/>
      <c r="W18" s="29"/>
      <c r="X18" s="29"/>
      <c r="Y18" s="29"/>
      <c r="Z18" s="29"/>
      <c r="AA18" s="29"/>
      <c r="AB18" s="29"/>
      <c r="AE18" s="24"/>
      <c r="AF18" s="29"/>
      <c r="AG18" s="29"/>
      <c r="AH18" s="29"/>
      <c r="AI18" s="29"/>
    </row>
    <row r="19" spans="2:35" x14ac:dyDescent="0.15">
      <c r="B19" s="42"/>
      <c r="C19" s="43">
        <v>44</v>
      </c>
      <c r="F19" s="37"/>
      <c r="G19" s="24"/>
      <c r="H19" s="24"/>
      <c r="I19" s="24"/>
      <c r="J19" s="24"/>
      <c r="K19" s="24"/>
      <c r="L19" s="24"/>
      <c r="M19" s="24"/>
      <c r="N19" s="29"/>
      <c r="O19" s="29"/>
      <c r="P19" s="29"/>
      <c r="Q19" s="29"/>
      <c r="R19" s="29"/>
      <c r="T19" s="24"/>
      <c r="U19" s="29"/>
      <c r="V19" s="24"/>
      <c r="W19" s="29"/>
      <c r="X19" s="29"/>
      <c r="Y19" s="29"/>
      <c r="Z19" s="29"/>
      <c r="AA19" s="29"/>
      <c r="AB19" s="29"/>
      <c r="AE19" s="24"/>
      <c r="AF19" s="29"/>
      <c r="AG19" s="29"/>
      <c r="AH19" s="29"/>
      <c r="AI19" s="29"/>
    </row>
    <row r="20" spans="2:35" x14ac:dyDescent="0.15">
      <c r="B20" s="42"/>
      <c r="C20" s="43">
        <v>51</v>
      </c>
      <c r="F20" s="37"/>
      <c r="G20" s="24"/>
      <c r="H20" s="24"/>
      <c r="I20" s="24"/>
      <c r="J20" s="24"/>
      <c r="K20" s="24"/>
      <c r="L20" s="24"/>
      <c r="M20" s="24"/>
      <c r="N20" s="29"/>
      <c r="O20" s="29"/>
      <c r="P20" s="29"/>
      <c r="Q20" s="29"/>
      <c r="R20" s="29"/>
      <c r="T20" s="24"/>
      <c r="U20" s="29"/>
      <c r="V20" s="24"/>
      <c r="W20" s="29"/>
      <c r="X20" s="29"/>
      <c r="Y20" s="29"/>
      <c r="Z20" s="29"/>
      <c r="AA20" s="29"/>
      <c r="AB20" s="29"/>
      <c r="AE20" s="24"/>
      <c r="AF20" s="29"/>
      <c r="AG20" s="29"/>
      <c r="AH20" s="29"/>
      <c r="AI20" s="29"/>
    </row>
    <row r="21" spans="2:35" x14ac:dyDescent="0.15">
      <c r="B21" s="42"/>
      <c r="C21" s="43">
        <v>57</v>
      </c>
      <c r="F21" s="37"/>
      <c r="G21" s="24"/>
      <c r="H21" s="24"/>
      <c r="I21" s="24"/>
      <c r="J21" s="24"/>
      <c r="K21" s="24"/>
      <c r="L21" s="24"/>
      <c r="M21" s="24"/>
      <c r="N21" s="29"/>
      <c r="O21" s="29"/>
      <c r="P21" s="29"/>
      <c r="Q21" s="29"/>
      <c r="R21" s="29"/>
      <c r="T21" s="24"/>
      <c r="U21" s="29"/>
      <c r="V21" s="24"/>
      <c r="W21" s="29"/>
      <c r="X21" s="29"/>
      <c r="Y21" s="29"/>
      <c r="Z21" s="29"/>
      <c r="AA21" s="29"/>
      <c r="AB21" s="29"/>
      <c r="AE21" s="24"/>
      <c r="AF21" s="29"/>
      <c r="AG21" s="29"/>
      <c r="AH21" s="29"/>
      <c r="AI21" s="29"/>
    </row>
    <row r="22" spans="2:35" x14ac:dyDescent="0.15">
      <c r="B22" s="42"/>
      <c r="C22" s="43">
        <v>60</v>
      </c>
      <c r="F22" s="37"/>
      <c r="G22" s="24"/>
      <c r="H22" s="24"/>
      <c r="I22" s="24"/>
      <c r="J22" s="24"/>
      <c r="K22" s="24"/>
      <c r="L22" s="24"/>
      <c r="M22" s="24"/>
      <c r="N22" s="29"/>
      <c r="O22" s="29"/>
      <c r="P22" s="29"/>
      <c r="Q22" s="29"/>
      <c r="R22" s="29"/>
      <c r="T22" s="24"/>
      <c r="U22" s="29"/>
      <c r="V22" s="24"/>
      <c r="W22" s="29"/>
      <c r="X22" s="29"/>
      <c r="Y22" s="29"/>
      <c r="Z22" s="29"/>
      <c r="AA22" s="29"/>
      <c r="AB22" s="29"/>
      <c r="AE22" s="24"/>
      <c r="AF22" s="29"/>
      <c r="AG22" s="29"/>
      <c r="AH22" s="29"/>
      <c r="AI22" s="29"/>
    </row>
    <row r="23" spans="2:35" x14ac:dyDescent="0.15">
      <c r="B23" s="42"/>
      <c r="C23" s="43">
        <v>62</v>
      </c>
      <c r="F23" s="37"/>
      <c r="G23" s="24"/>
      <c r="H23" s="24"/>
      <c r="I23" s="24"/>
      <c r="J23" s="24"/>
      <c r="K23" s="24"/>
      <c r="L23" s="24"/>
      <c r="M23" s="24"/>
      <c r="N23" s="29"/>
      <c r="O23" s="29"/>
      <c r="P23" s="29"/>
      <c r="Q23" s="29"/>
      <c r="R23" s="29"/>
      <c r="T23" s="24"/>
      <c r="U23" s="29"/>
      <c r="V23" s="24"/>
      <c r="W23" s="29"/>
      <c r="X23" s="29"/>
      <c r="Y23" s="29"/>
      <c r="Z23" s="29"/>
      <c r="AA23" s="29"/>
      <c r="AB23" s="29"/>
      <c r="AE23" s="24"/>
      <c r="AF23" s="29"/>
      <c r="AG23" s="29"/>
      <c r="AH23" s="29"/>
      <c r="AI23" s="29"/>
    </row>
    <row r="24" spans="2:35" x14ac:dyDescent="0.15">
      <c r="B24" s="42"/>
      <c r="C24" s="43">
        <v>62</v>
      </c>
      <c r="F24" s="37"/>
      <c r="G24" s="24"/>
      <c r="H24" s="24"/>
      <c r="I24" s="24"/>
      <c r="J24" s="24"/>
      <c r="K24" s="24"/>
      <c r="L24" s="24"/>
      <c r="M24" s="24"/>
      <c r="N24" s="29"/>
      <c r="O24" s="29"/>
      <c r="P24" s="29"/>
      <c r="Q24" s="29"/>
      <c r="R24" s="29"/>
      <c r="T24" s="24"/>
      <c r="U24" s="29"/>
      <c r="V24" s="24"/>
      <c r="W24" s="29"/>
      <c r="X24" s="29"/>
      <c r="Y24" s="29"/>
      <c r="Z24" s="29"/>
      <c r="AA24" s="29"/>
      <c r="AB24" s="29"/>
      <c r="AE24" s="24"/>
      <c r="AF24" s="29"/>
      <c r="AG24" s="29"/>
      <c r="AH24" s="29"/>
      <c r="AI24" s="29"/>
    </row>
    <row r="25" spans="2:35" x14ac:dyDescent="0.15">
      <c r="B25" s="42"/>
      <c r="F25" s="37"/>
      <c r="G25" s="24"/>
      <c r="H25" s="24"/>
      <c r="I25" s="24"/>
      <c r="J25" s="24"/>
      <c r="K25" s="24"/>
      <c r="L25" s="24"/>
      <c r="M25" s="24"/>
      <c r="N25" s="29"/>
      <c r="O25" s="29"/>
      <c r="P25" s="29"/>
      <c r="Q25" s="29"/>
      <c r="R25" s="29"/>
      <c r="T25" s="24"/>
      <c r="U25" s="29"/>
      <c r="V25" s="24"/>
      <c r="W25" s="29"/>
      <c r="X25" s="29"/>
      <c r="Y25" s="29"/>
      <c r="Z25" s="29"/>
      <c r="AA25" s="29"/>
      <c r="AB25" s="29"/>
      <c r="AE25" s="24"/>
      <c r="AF25" s="29"/>
      <c r="AG25" s="29"/>
      <c r="AH25" s="29"/>
      <c r="AI25" s="29"/>
    </row>
    <row r="26" spans="2:35" ht="14" x14ac:dyDescent="0.15">
      <c r="B26" t="s">
        <v>87</v>
      </c>
      <c r="C26" s="46">
        <f>AVERAGE(C3:C24)</f>
        <v>40.81818181818182</v>
      </c>
      <c r="D26" s="46">
        <f>AVERAGE(D3:D15)</f>
        <v>45.53846153846154</v>
      </c>
      <c r="F26" s="37"/>
      <c r="G26" s="24"/>
      <c r="H26" s="24"/>
      <c r="I26" s="24"/>
      <c r="J26" s="24"/>
      <c r="K26" s="24"/>
      <c r="L26" s="24"/>
      <c r="M26" s="24"/>
      <c r="N26" s="29"/>
      <c r="O26" s="29"/>
      <c r="P26" s="29"/>
      <c r="Q26" s="29"/>
      <c r="R26" s="29"/>
      <c r="T26" s="24"/>
      <c r="U26" s="29"/>
      <c r="V26" s="24"/>
      <c r="W26" s="29"/>
      <c r="X26" s="29"/>
      <c r="Y26" s="29"/>
      <c r="Z26" s="29"/>
      <c r="AA26" s="29"/>
      <c r="AB26" s="29"/>
      <c r="AE26" s="24"/>
      <c r="AF26" s="29"/>
      <c r="AG26" s="29"/>
      <c r="AH26" s="29"/>
      <c r="AI26" s="29"/>
    </row>
    <row r="27" spans="2:35" ht="14" x14ac:dyDescent="0.15">
      <c r="B27" t="s">
        <v>88</v>
      </c>
      <c r="C27" s="33">
        <f>MEDIAN(C3:C24)</f>
        <v>40</v>
      </c>
      <c r="D27" s="33">
        <f>MEDIAN(D3:D15)</f>
        <v>38</v>
      </c>
      <c r="F27" s="37"/>
      <c r="G27" s="24"/>
      <c r="H27" s="24"/>
      <c r="I27" s="24"/>
      <c r="J27" s="24"/>
      <c r="K27" s="24"/>
      <c r="L27" s="24"/>
      <c r="M27" s="24"/>
      <c r="N27" s="29"/>
      <c r="O27" s="29"/>
      <c r="P27" s="29"/>
      <c r="Q27" s="29"/>
      <c r="R27" s="29"/>
      <c r="T27" s="24"/>
      <c r="U27" s="29"/>
      <c r="V27" s="24"/>
      <c r="W27" s="29"/>
      <c r="X27" s="29"/>
      <c r="Y27" s="29"/>
      <c r="Z27" s="29"/>
      <c r="AA27" s="29"/>
      <c r="AB27" s="29"/>
      <c r="AE27" s="24"/>
      <c r="AF27" s="29"/>
      <c r="AG27" s="29"/>
      <c r="AH27" s="29"/>
      <c r="AI27" s="29"/>
    </row>
    <row r="28" spans="2:35" ht="14" x14ac:dyDescent="0.15">
      <c r="B28" t="s">
        <v>89</v>
      </c>
      <c r="C28" s="33">
        <f>MODE(C3:C24)</f>
        <v>29</v>
      </c>
      <c r="D28" s="33">
        <f>MODE(D3:D15)</f>
        <v>31</v>
      </c>
      <c r="F28" s="37"/>
      <c r="G28" s="24"/>
      <c r="H28" s="24"/>
      <c r="I28" s="24"/>
      <c r="J28" s="24"/>
      <c r="K28" s="24"/>
      <c r="L28" s="24"/>
      <c r="M28" s="24"/>
      <c r="N28" s="29"/>
      <c r="O28" s="29"/>
      <c r="P28" s="29"/>
      <c r="Q28" s="29"/>
      <c r="R28" s="29"/>
      <c r="T28" s="24"/>
      <c r="U28" s="29"/>
      <c r="V28" s="24"/>
      <c r="W28" s="29"/>
      <c r="X28" s="29"/>
      <c r="Y28" s="29"/>
      <c r="Z28" s="29"/>
      <c r="AA28" s="29"/>
      <c r="AB28" s="29"/>
      <c r="AE28" s="24"/>
      <c r="AF28" s="29"/>
      <c r="AG28" s="29"/>
      <c r="AH28" s="29"/>
      <c r="AI28" s="29"/>
    </row>
    <row r="29" spans="2:35" ht="14" x14ac:dyDescent="0.15">
      <c r="B29" t="s">
        <v>90</v>
      </c>
      <c r="C29" s="46">
        <f>_xlfn.STDEV.S(C3:C24)</f>
        <v>11.282672613290758</v>
      </c>
      <c r="D29" s="46">
        <f>_xlfn.STDEV.S(D3:D15)</f>
        <v>17.255991155805301</v>
      </c>
      <c r="F29" s="37"/>
      <c r="G29" s="24"/>
      <c r="H29" s="24"/>
      <c r="I29" s="24"/>
      <c r="J29" s="24"/>
      <c r="K29" s="24"/>
      <c r="L29" s="24"/>
      <c r="M29" s="24"/>
      <c r="N29" s="29"/>
      <c r="O29" s="29"/>
      <c r="P29" s="29"/>
      <c r="Q29" s="29"/>
      <c r="R29" s="29"/>
      <c r="T29" s="24"/>
      <c r="U29" s="29"/>
      <c r="V29" s="24"/>
      <c r="W29" s="29"/>
      <c r="X29" s="29"/>
      <c r="Y29" s="29"/>
      <c r="Z29" s="29"/>
      <c r="AA29" s="29"/>
      <c r="AB29" s="29"/>
      <c r="AE29" s="24"/>
      <c r="AF29" s="29"/>
      <c r="AG29" s="29"/>
      <c r="AH29" s="29"/>
      <c r="AI29" s="29"/>
    </row>
    <row r="30" spans="2:35" ht="14" x14ac:dyDescent="0.15">
      <c r="B30" t="s">
        <v>91</v>
      </c>
      <c r="C30" s="46">
        <f>_xlfn.VAR.S(C3:C24)</f>
        <v>127.29870129870133</v>
      </c>
      <c r="D30" s="46">
        <f>_xlfn.VAR.S(D3:D15)</f>
        <v>297.76923076923077</v>
      </c>
      <c r="F30" s="37"/>
      <c r="G30" s="24"/>
      <c r="H30" s="24"/>
      <c r="I30" s="24"/>
      <c r="J30" s="24"/>
      <c r="K30" s="24"/>
      <c r="L30" s="24"/>
      <c r="M30" s="24"/>
      <c r="N30" s="29"/>
      <c r="O30" s="29"/>
      <c r="P30" s="29"/>
      <c r="Q30" s="29"/>
      <c r="R30" s="29"/>
      <c r="T30" s="24"/>
      <c r="U30" s="29"/>
      <c r="V30" s="24"/>
      <c r="W30" s="29"/>
      <c r="X30" s="29"/>
      <c r="Y30" s="29"/>
      <c r="Z30" s="29"/>
      <c r="AA30" s="29"/>
      <c r="AB30" s="29"/>
      <c r="AE30" s="24"/>
      <c r="AF30" s="29"/>
      <c r="AG30" s="29"/>
      <c r="AH30" s="29"/>
      <c r="AI30" s="29"/>
    </row>
    <row r="31" spans="2:35" ht="14" x14ac:dyDescent="0.15">
      <c r="B31" t="s">
        <v>100</v>
      </c>
      <c r="C31" s="33">
        <f>MAX(C3:C24)</f>
        <v>62</v>
      </c>
      <c r="D31" s="33">
        <f>MAX(D3:D15)</f>
        <v>74</v>
      </c>
      <c r="F31" s="37"/>
      <c r="G31" s="24"/>
      <c r="H31" s="24"/>
      <c r="I31" s="24"/>
      <c r="J31" s="24"/>
      <c r="K31" s="24"/>
      <c r="L31" s="24"/>
      <c r="M31" s="24"/>
      <c r="N31" s="29"/>
      <c r="O31" s="29"/>
      <c r="P31" s="29"/>
      <c r="Q31" s="29"/>
      <c r="R31" s="29"/>
      <c r="T31" s="24"/>
      <c r="U31" s="29"/>
      <c r="V31" s="24"/>
      <c r="W31" s="29"/>
      <c r="X31" s="29"/>
      <c r="Y31" s="29"/>
      <c r="Z31" s="29"/>
      <c r="AA31" s="29"/>
      <c r="AB31" s="29"/>
      <c r="AE31" s="24"/>
      <c r="AF31" s="29"/>
      <c r="AG31" s="29"/>
      <c r="AH31" s="29"/>
      <c r="AI31" s="29"/>
    </row>
    <row r="32" spans="2:35" ht="14" x14ac:dyDescent="0.15">
      <c r="B32" t="s">
        <v>101</v>
      </c>
      <c r="C32" s="33">
        <f>MIN(C3:C24)</f>
        <v>25</v>
      </c>
      <c r="D32" s="33">
        <f>MIN(D3:D15)</f>
        <v>22</v>
      </c>
      <c r="F32" s="37"/>
      <c r="G32" s="24"/>
      <c r="H32" s="24"/>
      <c r="I32" s="24"/>
      <c r="J32" s="24"/>
      <c r="K32" s="24"/>
      <c r="L32" s="24"/>
      <c r="M32" s="24"/>
      <c r="N32" s="29"/>
      <c r="O32" s="29"/>
      <c r="P32" s="29"/>
      <c r="Q32" s="29"/>
      <c r="R32" s="29"/>
      <c r="T32" s="24"/>
      <c r="U32" s="29"/>
      <c r="V32" s="24"/>
      <c r="W32" s="29"/>
      <c r="X32" s="29"/>
      <c r="Y32" s="29"/>
      <c r="Z32" s="29"/>
      <c r="AA32" s="29"/>
      <c r="AB32" s="29"/>
      <c r="AE32" s="24"/>
      <c r="AF32" s="29"/>
      <c r="AG32" s="29"/>
      <c r="AH32" s="29"/>
      <c r="AI32" s="29"/>
    </row>
    <row r="33" spans="2:35" ht="14" x14ac:dyDescent="0.15">
      <c r="B33" t="s">
        <v>94</v>
      </c>
      <c r="C33" s="33">
        <f>SUM(C31-C32)</f>
        <v>37</v>
      </c>
      <c r="D33" s="33">
        <f>SUM(D31-D32)</f>
        <v>52</v>
      </c>
      <c r="F33" s="37"/>
      <c r="G33" s="24"/>
      <c r="H33" s="24"/>
      <c r="I33" s="24"/>
      <c r="J33" s="24"/>
      <c r="K33" s="24"/>
      <c r="L33" s="24"/>
      <c r="M33" s="24"/>
      <c r="N33" s="29"/>
      <c r="O33" s="29"/>
      <c r="P33" s="29"/>
      <c r="Q33" s="29"/>
      <c r="R33" s="29"/>
      <c r="T33" s="24"/>
      <c r="U33" s="29"/>
      <c r="V33" s="24"/>
      <c r="W33" s="29"/>
      <c r="X33" s="29"/>
      <c r="Y33" s="29"/>
      <c r="Z33" s="29"/>
      <c r="AA33" s="29"/>
      <c r="AB33" s="29"/>
      <c r="AE33" s="24"/>
      <c r="AF33" s="29"/>
      <c r="AG33" s="29"/>
      <c r="AH33" s="29"/>
      <c r="AI33" s="29"/>
    </row>
    <row r="34" spans="2:35" ht="14" x14ac:dyDescent="0.15">
      <c r="B34" t="s">
        <v>95</v>
      </c>
      <c r="C34" s="33">
        <f>QUARTILE(C3:C24,1)</f>
        <v>31.25</v>
      </c>
      <c r="D34" s="33">
        <f>QUARTILE(D3:D15,1)</f>
        <v>31</v>
      </c>
      <c r="F34" s="37"/>
      <c r="G34" s="24"/>
      <c r="H34" s="24"/>
      <c r="I34" s="24"/>
      <c r="J34" s="24"/>
      <c r="K34" s="24"/>
      <c r="L34" s="24"/>
      <c r="M34" s="24"/>
      <c r="N34" s="29"/>
      <c r="O34" s="29"/>
      <c r="P34" s="29"/>
      <c r="Q34" s="29"/>
      <c r="R34" s="29"/>
      <c r="T34" s="24"/>
      <c r="U34" s="29"/>
      <c r="V34" s="24"/>
      <c r="W34" s="29"/>
      <c r="X34" s="29"/>
      <c r="Y34" s="29"/>
      <c r="Z34" s="29"/>
      <c r="AA34" s="29"/>
      <c r="AB34" s="29"/>
      <c r="AE34" s="24"/>
      <c r="AF34" s="29"/>
      <c r="AG34" s="29"/>
      <c r="AH34" s="29"/>
      <c r="AI34" s="29"/>
    </row>
    <row r="35" spans="2:35" ht="14" x14ac:dyDescent="0.15">
      <c r="B35" t="s">
        <v>96</v>
      </c>
      <c r="C35" s="33">
        <f>QUARTILE(C3:C24,2)</f>
        <v>40</v>
      </c>
      <c r="D35" s="33">
        <f>QUARTILE(D3:D15,2)</f>
        <v>38</v>
      </c>
      <c r="F35" s="37"/>
      <c r="G35" s="24"/>
      <c r="H35" s="24"/>
      <c r="I35" s="24"/>
      <c r="J35" s="24"/>
      <c r="K35" s="24"/>
      <c r="L35" s="24"/>
      <c r="M35" s="24"/>
      <c r="N35" s="29"/>
      <c r="O35" s="29"/>
      <c r="P35" s="29"/>
      <c r="Q35" s="29"/>
      <c r="R35" s="29"/>
      <c r="T35" s="24"/>
      <c r="U35" s="29"/>
      <c r="V35" s="24"/>
      <c r="W35" s="29"/>
      <c r="X35" s="29"/>
      <c r="Y35" s="29"/>
      <c r="Z35" s="29"/>
      <c r="AA35" s="29"/>
      <c r="AB35" s="29"/>
      <c r="AE35" s="24"/>
      <c r="AF35" s="29"/>
      <c r="AG35" s="29"/>
      <c r="AH35" s="29"/>
      <c r="AI35" s="29"/>
    </row>
    <row r="36" spans="2:35" ht="14" x14ac:dyDescent="0.15">
      <c r="B36" t="s">
        <v>97</v>
      </c>
      <c r="C36" s="33">
        <f>QUARTILE(C3:C24,3)</f>
        <v>43.75</v>
      </c>
      <c r="D36" s="33">
        <f>QUARTILE(D3:D15,3)</f>
        <v>62</v>
      </c>
      <c r="F36" s="37"/>
      <c r="G36" s="24"/>
      <c r="H36" s="24"/>
      <c r="I36" s="24"/>
      <c r="J36" s="24"/>
      <c r="K36" s="24"/>
      <c r="L36" s="24"/>
      <c r="M36" s="24"/>
      <c r="N36" s="29"/>
      <c r="O36" s="29"/>
      <c r="P36" s="29"/>
      <c r="Q36" s="29"/>
      <c r="R36" s="29"/>
      <c r="T36" s="24"/>
      <c r="U36" s="29"/>
      <c r="V36" s="24"/>
      <c r="W36" s="29"/>
      <c r="X36" s="29"/>
      <c r="Y36" s="29"/>
      <c r="Z36" s="29"/>
      <c r="AA36" s="29"/>
      <c r="AB36" s="29"/>
      <c r="AE36" s="24"/>
      <c r="AF36" s="29"/>
      <c r="AG36" s="29"/>
      <c r="AH36" s="29"/>
      <c r="AI36" s="29"/>
    </row>
    <row r="37" spans="2:35" ht="14" x14ac:dyDescent="0.15">
      <c r="B37" s="40" t="s">
        <v>98</v>
      </c>
      <c r="C37" s="33">
        <f>QUARTILE(C3:C24,4)</f>
        <v>62</v>
      </c>
      <c r="D37" s="33">
        <f>QUARTILE(D3:D15,4)</f>
        <v>74</v>
      </c>
      <c r="F37" s="37"/>
      <c r="G37" s="24"/>
      <c r="H37" s="24"/>
      <c r="I37" s="24"/>
      <c r="J37" s="24"/>
      <c r="K37" s="24"/>
      <c r="L37" s="24"/>
      <c r="M37" s="24"/>
      <c r="N37" s="29"/>
      <c r="O37" s="29"/>
      <c r="P37" s="29"/>
      <c r="Q37" s="29"/>
      <c r="R37" s="29"/>
      <c r="T37" s="24"/>
      <c r="U37" s="29"/>
      <c r="V37" s="24"/>
      <c r="W37" s="29"/>
      <c r="X37" s="29"/>
      <c r="Y37" s="29"/>
      <c r="Z37" s="29"/>
      <c r="AA37" s="29"/>
      <c r="AB37" s="29"/>
      <c r="AE37" s="24"/>
      <c r="AF37" s="29"/>
      <c r="AG37" s="29"/>
      <c r="AH37" s="29"/>
      <c r="AI37" s="29"/>
    </row>
    <row r="38" spans="2:35" ht="14" x14ac:dyDescent="0.15">
      <c r="B38" s="40" t="s">
        <v>99</v>
      </c>
      <c r="C38" s="33">
        <f>SUM(C36-C34)</f>
        <v>12.5</v>
      </c>
      <c r="D38" s="33">
        <f>SUM(D36-D34)</f>
        <v>31</v>
      </c>
    </row>
    <row r="39" spans="2:35" x14ac:dyDescent="0.15">
      <c r="C39" s="39"/>
    </row>
    <row r="40" spans="2:35" x14ac:dyDescent="0.15">
      <c r="C40" s="39"/>
      <c r="D40" s="39"/>
    </row>
    <row r="41" spans="2:35" x14ac:dyDescent="0.15">
      <c r="C41" s="48"/>
      <c r="D41" s="48"/>
    </row>
    <row r="42" spans="2:35" x14ac:dyDescent="0.15">
      <c r="C42" s="48"/>
      <c r="D42" s="48"/>
    </row>
    <row r="43" spans="2:35" x14ac:dyDescent="0.15">
      <c r="C43" s="39"/>
      <c r="D43" s="39"/>
    </row>
    <row r="44" spans="2:35" x14ac:dyDescent="0.15">
      <c r="C44" s="39"/>
      <c r="D44" s="39"/>
    </row>
    <row r="45" spans="2:35" x14ac:dyDescent="0.15">
      <c r="C45" s="48"/>
      <c r="D45" s="48"/>
    </row>
    <row r="46" spans="2:35" x14ac:dyDescent="0.15">
      <c r="C46" s="48"/>
      <c r="D46" s="48"/>
    </row>
    <row r="47" spans="2:35" x14ac:dyDescent="0.15">
      <c r="C47" s="48"/>
      <c r="D47" s="48"/>
    </row>
    <row r="48" spans="2:35" x14ac:dyDescent="0.15">
      <c r="C48" s="39"/>
      <c r="D48" s="48"/>
    </row>
    <row r="49" spans="3:4" x14ac:dyDescent="0.15">
      <c r="C49" s="48"/>
      <c r="D49" s="48"/>
    </row>
    <row r="50" spans="3:4" x14ac:dyDescent="0.15">
      <c r="C50" s="39"/>
      <c r="D50" s="48"/>
    </row>
    <row r="51" spans="3:4" x14ac:dyDescent="0.15">
      <c r="C51" s="48"/>
      <c r="D51" s="48"/>
    </row>
    <row r="52" spans="3:4" x14ac:dyDescent="0.15">
      <c r="C52" s="47"/>
      <c r="D52" s="48"/>
    </row>
  </sheetData>
  <sortState xmlns:xlrd2="http://schemas.microsoft.com/office/spreadsheetml/2017/richdata2" ref="B3:C37">
    <sortCondition ref="B3:B37"/>
    <sortCondition ref="C3:C37"/>
  </sortState>
  <mergeCells count="30">
    <mergeCell ref="K1:K2"/>
    <mergeCell ref="F1:F2"/>
    <mergeCell ref="G1:G2"/>
    <mergeCell ref="H1:H2"/>
    <mergeCell ref="I1:I2"/>
    <mergeCell ref="J1:J2"/>
    <mergeCell ref="X1:X2"/>
    <mergeCell ref="L1:L2"/>
    <mergeCell ref="M1:M2"/>
    <mergeCell ref="N1:N2"/>
    <mergeCell ref="O1:O2"/>
    <mergeCell ref="P1:P2"/>
    <mergeCell ref="Q1:Q2"/>
    <mergeCell ref="R1:R2"/>
    <mergeCell ref="T1:T2"/>
    <mergeCell ref="U1:U2"/>
    <mergeCell ref="V1:V2"/>
    <mergeCell ref="W1:W2"/>
    <mergeCell ref="AM1:AM2"/>
    <mergeCell ref="Y1:Y2"/>
    <mergeCell ref="Z1:Z2"/>
    <mergeCell ref="AA1:AA2"/>
    <mergeCell ref="AB1:AB2"/>
    <mergeCell ref="AE1:AE2"/>
    <mergeCell ref="AF1:AF2"/>
    <mergeCell ref="AG1:AG2"/>
    <mergeCell ref="AH1:AH2"/>
    <mergeCell ref="AI1:AI2"/>
    <mergeCell ref="AK1:AK2"/>
    <mergeCell ref="AL1:A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21BF-2D43-DA4A-A0FA-08F0D19FC432}">
  <dimension ref="A1:BO58"/>
  <sheetViews>
    <sheetView zoomScale="120" zoomScaleNormal="120" workbookViewId="0">
      <selection activeCell="BM58" sqref="BM58"/>
    </sheetView>
  </sheetViews>
  <sheetFormatPr baseColWidth="10" defaultRowHeight="13" x14ac:dyDescent="0.15"/>
  <cols>
    <col min="2" max="2" width="28.1640625" customWidth="1"/>
    <col min="3" max="61" width="10.83203125" customWidth="1"/>
  </cols>
  <sheetData>
    <row r="1" spans="1:67" ht="13" customHeight="1" x14ac:dyDescent="0.15">
      <c r="A1" s="58" t="s">
        <v>62</v>
      </c>
      <c r="B1" s="59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67" t="s">
        <v>87</v>
      </c>
      <c r="AM1" s="63" t="s">
        <v>88</v>
      </c>
      <c r="AN1" s="63" t="s">
        <v>89</v>
      </c>
      <c r="AO1" s="63" t="s">
        <v>90</v>
      </c>
      <c r="AP1" s="63" t="s">
        <v>91</v>
      </c>
      <c r="AQ1" s="63" t="s">
        <v>100</v>
      </c>
      <c r="AR1" s="63" t="s">
        <v>101</v>
      </c>
      <c r="AS1" s="63" t="s">
        <v>94</v>
      </c>
      <c r="AT1" s="63" t="s">
        <v>95</v>
      </c>
      <c r="AU1" s="63" t="s">
        <v>96</v>
      </c>
      <c r="AV1" s="63" t="s">
        <v>97</v>
      </c>
      <c r="AW1" s="54" t="s">
        <v>98</v>
      </c>
      <c r="AX1" s="54" t="s">
        <v>99</v>
      </c>
      <c r="AY1" s="66"/>
      <c r="AZ1" s="53" t="s">
        <v>93</v>
      </c>
      <c r="BA1" s="53" t="s">
        <v>95</v>
      </c>
      <c r="BB1" s="53" t="s">
        <v>88</v>
      </c>
      <c r="BC1" s="53" t="s">
        <v>97</v>
      </c>
      <c r="BD1" s="53" t="s">
        <v>92</v>
      </c>
      <c r="BE1" s="53" t="s">
        <v>102</v>
      </c>
      <c r="BF1" s="53" t="s">
        <v>103</v>
      </c>
      <c r="BG1" s="53" t="s">
        <v>104</v>
      </c>
      <c r="BH1" s="53" t="s">
        <v>105</v>
      </c>
      <c r="BI1" s="65"/>
      <c r="BJ1" s="64" t="s">
        <v>124</v>
      </c>
      <c r="BK1" s="53" t="s">
        <v>93</v>
      </c>
      <c r="BL1" s="53" t="s">
        <v>102</v>
      </c>
      <c r="BM1" s="53" t="s">
        <v>103</v>
      </c>
      <c r="BN1" s="53" t="s">
        <v>104</v>
      </c>
      <c r="BO1" s="53" t="s">
        <v>105</v>
      </c>
    </row>
    <row r="2" spans="1:67" ht="30" customHeight="1" x14ac:dyDescent="0.15">
      <c r="A2" s="60" t="s">
        <v>0</v>
      </c>
      <c r="B2" s="61"/>
      <c r="C2" s="32" t="s">
        <v>6</v>
      </c>
      <c r="D2" s="32" t="s">
        <v>10</v>
      </c>
      <c r="E2" s="32" t="s">
        <v>12</v>
      </c>
      <c r="F2" s="32" t="s">
        <v>14</v>
      </c>
      <c r="G2" s="32" t="s">
        <v>15</v>
      </c>
      <c r="H2" s="32" t="s">
        <v>18</v>
      </c>
      <c r="I2" s="32" t="s">
        <v>20</v>
      </c>
      <c r="J2" s="32" t="s">
        <v>22</v>
      </c>
      <c r="K2" s="32" t="s">
        <v>23</v>
      </c>
      <c r="L2" s="32" t="s">
        <v>25</v>
      </c>
      <c r="M2" s="32" t="s">
        <v>27</v>
      </c>
      <c r="N2" s="32" t="s">
        <v>28</v>
      </c>
      <c r="O2" s="32" t="s">
        <v>30</v>
      </c>
      <c r="P2" s="32" t="s">
        <v>31</v>
      </c>
      <c r="Q2" s="32" t="s">
        <v>33</v>
      </c>
      <c r="R2" s="32" t="s">
        <v>35</v>
      </c>
      <c r="S2" s="32" t="s">
        <v>36</v>
      </c>
      <c r="T2" s="32" t="s">
        <v>37</v>
      </c>
      <c r="U2" s="32" t="s">
        <v>40</v>
      </c>
      <c r="V2" s="32" t="s">
        <v>42</v>
      </c>
      <c r="W2" s="32" t="s">
        <v>43</v>
      </c>
      <c r="X2" s="32" t="s">
        <v>45</v>
      </c>
      <c r="Y2" s="32" t="s">
        <v>46</v>
      </c>
      <c r="Z2" s="32" t="s">
        <v>48</v>
      </c>
      <c r="AA2" s="32" t="s">
        <v>49</v>
      </c>
      <c r="AB2" s="32" t="s">
        <v>50</v>
      </c>
      <c r="AC2" s="32" t="s">
        <v>51</v>
      </c>
      <c r="AD2" s="32" t="s">
        <v>52</v>
      </c>
      <c r="AE2" s="32" t="s">
        <v>53</v>
      </c>
      <c r="AF2" s="32" t="s">
        <v>54</v>
      </c>
      <c r="AG2" s="32" t="s">
        <v>55</v>
      </c>
      <c r="AH2" s="32" t="s">
        <v>56</v>
      </c>
      <c r="AI2" s="32" t="s">
        <v>57</v>
      </c>
      <c r="AJ2" s="32" t="s">
        <v>58</v>
      </c>
      <c r="AK2" s="32" t="s">
        <v>60</v>
      </c>
      <c r="AL2" s="67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54"/>
      <c r="AX2" s="54"/>
      <c r="AY2" s="66"/>
      <c r="AZ2" s="53"/>
      <c r="BA2" s="53"/>
      <c r="BB2" s="53"/>
      <c r="BC2" s="53"/>
      <c r="BD2" s="53"/>
      <c r="BE2" s="53"/>
      <c r="BF2" s="53"/>
      <c r="BG2" s="53"/>
      <c r="BH2" s="53"/>
      <c r="BI2" s="65"/>
      <c r="BJ2" s="64"/>
      <c r="BK2" s="53"/>
      <c r="BL2" s="53"/>
      <c r="BM2" s="53"/>
      <c r="BN2" s="53"/>
      <c r="BO2" s="53"/>
    </row>
    <row r="3" spans="1:67" x14ac:dyDescent="0.15">
      <c r="A3" s="60" t="s">
        <v>1</v>
      </c>
      <c r="B3" s="61"/>
      <c r="C3" s="4">
        <v>22</v>
      </c>
      <c r="D3" s="4">
        <v>25</v>
      </c>
      <c r="E3" s="4">
        <v>29</v>
      </c>
      <c r="F3" s="4">
        <v>29</v>
      </c>
      <c r="G3" s="4">
        <v>30</v>
      </c>
      <c r="H3" s="4">
        <v>30</v>
      </c>
      <c r="I3" s="4">
        <v>30</v>
      </c>
      <c r="J3" s="4">
        <v>31</v>
      </c>
      <c r="K3" s="4">
        <v>31</v>
      </c>
      <c r="L3" s="4">
        <v>31</v>
      </c>
      <c r="M3" s="4">
        <v>32</v>
      </c>
      <c r="N3" s="4">
        <v>33</v>
      </c>
      <c r="O3" s="4">
        <v>33</v>
      </c>
      <c r="P3" s="4">
        <v>36</v>
      </c>
      <c r="Q3" s="4">
        <v>37</v>
      </c>
      <c r="R3" s="4">
        <v>38</v>
      </c>
      <c r="S3" s="4">
        <v>38</v>
      </c>
      <c r="T3" s="4">
        <v>39</v>
      </c>
      <c r="U3" s="4">
        <v>41</v>
      </c>
      <c r="V3" s="4">
        <v>41</v>
      </c>
      <c r="W3" s="4">
        <v>42</v>
      </c>
      <c r="X3" s="4">
        <v>42</v>
      </c>
      <c r="Y3" s="4">
        <v>43</v>
      </c>
      <c r="Z3" s="4">
        <v>44</v>
      </c>
      <c r="AA3" s="4">
        <v>45</v>
      </c>
      <c r="AB3" s="4">
        <v>51</v>
      </c>
      <c r="AC3" s="4">
        <v>57</v>
      </c>
      <c r="AD3" s="4">
        <v>60</v>
      </c>
      <c r="AE3" s="4">
        <v>60</v>
      </c>
      <c r="AF3" s="4">
        <v>62</v>
      </c>
      <c r="AG3" s="4">
        <v>62</v>
      </c>
      <c r="AH3" s="4">
        <v>62</v>
      </c>
      <c r="AI3" s="4">
        <v>64</v>
      </c>
      <c r="AJ3" s="4">
        <v>66</v>
      </c>
      <c r="AK3" s="4">
        <v>74</v>
      </c>
      <c r="AL3" s="67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54"/>
      <c r="AX3" s="54"/>
      <c r="AY3" s="66"/>
      <c r="AZ3" s="53"/>
      <c r="BA3" s="53"/>
      <c r="BB3" s="53"/>
      <c r="BC3" s="53"/>
      <c r="BD3" s="53"/>
      <c r="BE3" s="53"/>
      <c r="BF3" s="53"/>
      <c r="BG3" s="53"/>
      <c r="BH3" s="53"/>
      <c r="BI3" s="65"/>
      <c r="BJ3" s="64"/>
      <c r="BK3" s="53"/>
      <c r="BL3" s="53"/>
      <c r="BM3" s="53"/>
      <c r="BN3" s="53"/>
      <c r="BO3" s="53"/>
    </row>
    <row r="4" spans="1:67" x14ac:dyDescent="0.15">
      <c r="A4" s="60" t="s">
        <v>2</v>
      </c>
      <c r="B4" s="61"/>
      <c r="C4" s="6" t="s">
        <v>11</v>
      </c>
      <c r="D4" s="6" t="s">
        <v>8</v>
      </c>
      <c r="E4" s="6" t="s">
        <v>8</v>
      </c>
      <c r="F4" s="6" t="s">
        <v>8</v>
      </c>
      <c r="G4" s="6" t="s">
        <v>11</v>
      </c>
      <c r="H4" s="6" t="s">
        <v>8</v>
      </c>
      <c r="I4" s="6" t="s">
        <v>8</v>
      </c>
      <c r="J4" s="6" t="s">
        <v>11</v>
      </c>
      <c r="K4" s="6" t="s">
        <v>11</v>
      </c>
      <c r="L4" s="6" t="s">
        <v>8</v>
      </c>
      <c r="M4" s="6" t="s">
        <v>8</v>
      </c>
      <c r="N4" s="6" t="s">
        <v>11</v>
      </c>
      <c r="O4" s="6" t="s">
        <v>8</v>
      </c>
      <c r="P4" s="6" t="s">
        <v>11</v>
      </c>
      <c r="Q4" s="6" t="s">
        <v>8</v>
      </c>
      <c r="R4" s="6" t="s">
        <v>11</v>
      </c>
      <c r="S4" s="6" t="s">
        <v>8</v>
      </c>
      <c r="T4" s="6" t="s">
        <v>8</v>
      </c>
      <c r="U4" s="6" t="s">
        <v>8</v>
      </c>
      <c r="V4" s="6" t="s">
        <v>8</v>
      </c>
      <c r="W4" s="6" t="s">
        <v>8</v>
      </c>
      <c r="X4" s="6" t="s">
        <v>8</v>
      </c>
      <c r="Y4" s="6" t="s">
        <v>8</v>
      </c>
      <c r="Z4" s="6" t="s">
        <v>8</v>
      </c>
      <c r="AA4" s="6" t="s">
        <v>11</v>
      </c>
      <c r="AB4" s="6" t="s">
        <v>8</v>
      </c>
      <c r="AC4" s="6" t="s">
        <v>8</v>
      </c>
      <c r="AD4" s="6" t="s">
        <v>11</v>
      </c>
      <c r="AE4" s="6" t="s">
        <v>8</v>
      </c>
      <c r="AF4" s="6" t="s">
        <v>11</v>
      </c>
      <c r="AG4" s="6" t="s">
        <v>8</v>
      </c>
      <c r="AH4" s="6" t="s">
        <v>8</v>
      </c>
      <c r="AI4" s="6" t="s">
        <v>11</v>
      </c>
      <c r="AJ4" s="6" t="s">
        <v>11</v>
      </c>
      <c r="AK4" s="6" t="s">
        <v>11</v>
      </c>
      <c r="AL4" s="67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54"/>
      <c r="AX4" s="54"/>
      <c r="AY4" s="66"/>
      <c r="AZ4" s="53"/>
      <c r="BA4" s="53"/>
      <c r="BB4" s="53"/>
      <c r="BC4" s="53"/>
      <c r="BD4" s="53"/>
      <c r="BE4" s="53"/>
      <c r="BF4" s="53"/>
      <c r="BG4" s="53"/>
      <c r="BH4" s="53"/>
      <c r="BI4" s="65"/>
      <c r="BJ4" s="64"/>
      <c r="BK4" s="53"/>
      <c r="BL4" s="53"/>
      <c r="BM4" s="53"/>
      <c r="BN4" s="53"/>
      <c r="BO4" s="53"/>
    </row>
    <row r="5" spans="1:67" ht="120" customHeight="1" x14ac:dyDescent="0.15">
      <c r="A5" s="55">
        <v>1</v>
      </c>
      <c r="B5" s="12" t="s">
        <v>64</v>
      </c>
      <c r="C5" s="4">
        <v>10</v>
      </c>
      <c r="D5" s="4">
        <v>7</v>
      </c>
      <c r="E5" s="4">
        <v>8</v>
      </c>
      <c r="F5" s="4">
        <v>8</v>
      </c>
      <c r="G5" s="4">
        <v>8</v>
      </c>
      <c r="H5" s="4">
        <v>3</v>
      </c>
      <c r="I5" s="4">
        <v>9</v>
      </c>
      <c r="J5" s="4">
        <v>10</v>
      </c>
      <c r="K5" s="4">
        <v>10</v>
      </c>
      <c r="L5" s="4">
        <v>10</v>
      </c>
      <c r="M5" s="4">
        <v>8</v>
      </c>
      <c r="N5" s="4">
        <v>9</v>
      </c>
      <c r="O5" s="4">
        <v>8</v>
      </c>
      <c r="P5" s="4">
        <v>8</v>
      </c>
      <c r="Q5" s="4">
        <v>8</v>
      </c>
      <c r="R5" s="4">
        <v>9</v>
      </c>
      <c r="S5" s="4">
        <v>9</v>
      </c>
      <c r="T5" s="4">
        <v>9</v>
      </c>
      <c r="U5" s="4">
        <v>8</v>
      </c>
      <c r="V5" s="4">
        <v>2</v>
      </c>
      <c r="W5" s="4">
        <v>7</v>
      </c>
      <c r="X5" s="4">
        <v>8</v>
      </c>
      <c r="Y5" s="4">
        <v>7</v>
      </c>
      <c r="Z5" s="4">
        <v>10</v>
      </c>
      <c r="AA5" s="4">
        <v>6</v>
      </c>
      <c r="AB5" s="4">
        <v>7</v>
      </c>
      <c r="AC5" s="4">
        <v>10</v>
      </c>
      <c r="AD5" s="4">
        <v>7</v>
      </c>
      <c r="AE5" s="4">
        <v>9</v>
      </c>
      <c r="AF5" s="4">
        <v>2</v>
      </c>
      <c r="AG5" s="4">
        <v>8</v>
      </c>
      <c r="AH5" s="4">
        <v>9</v>
      </c>
      <c r="AI5" s="4">
        <v>4</v>
      </c>
      <c r="AJ5" s="4">
        <v>8</v>
      </c>
      <c r="AK5" s="4">
        <v>10</v>
      </c>
      <c r="AL5" s="28">
        <f t="shared" ref="AL5:AL22" si="0">AVERAGE(C5:AK5)</f>
        <v>7.8</v>
      </c>
      <c r="AM5" s="28">
        <f t="shared" ref="AM5:AM22" si="1">MEDIAN(C5:AK5)</f>
        <v>8</v>
      </c>
      <c r="AN5" s="24">
        <f t="shared" ref="AN5:AN22" si="2">MODE(C5:AK5)</f>
        <v>8</v>
      </c>
      <c r="AO5" s="24">
        <f t="shared" ref="AO5:AO22" si="3">_xlfn.STDEV.S(C5:AK5)</f>
        <v>2.139268704075131</v>
      </c>
      <c r="AP5" s="24">
        <f t="shared" ref="AP5:AP22" si="4">_xlfn.VAR.S(C5:AK5)</f>
        <v>4.5764705882352912</v>
      </c>
      <c r="AQ5" s="24">
        <f t="shared" ref="AQ5:AQ22" si="5">MAX(C5:AK5)</f>
        <v>10</v>
      </c>
      <c r="AR5" s="24">
        <f t="shared" ref="AR5:AR22" si="6">MIN(C5:AK5)</f>
        <v>2</v>
      </c>
      <c r="AS5" s="24">
        <f t="shared" ref="AS5:AS22" si="7">SUM(AQ5-AR5)</f>
        <v>8</v>
      </c>
      <c r="AT5" s="24">
        <f t="shared" ref="AT5:AT22" si="8">QUARTILE(C5:AK5,1)</f>
        <v>7</v>
      </c>
      <c r="AU5" s="24">
        <f t="shared" ref="AU5:AU22" si="9">QUARTILE(C5:AK5,2)</f>
        <v>8</v>
      </c>
      <c r="AV5" s="24">
        <f t="shared" ref="AV5:AV22" si="10">QUARTILE(C5:AK5,3)</f>
        <v>9</v>
      </c>
      <c r="AW5" s="24">
        <f t="shared" ref="AW5:AW22" si="11">QUARTILE(C5:AK5,4)</f>
        <v>10</v>
      </c>
      <c r="AX5" s="24">
        <f t="shared" ref="AX5:AX22" si="12">SUM(AV5-AT5)</f>
        <v>2</v>
      </c>
      <c r="AY5" s="33"/>
      <c r="AZ5" s="33">
        <v>2</v>
      </c>
      <c r="BA5" s="33">
        <v>7</v>
      </c>
      <c r="BB5" s="33">
        <v>8</v>
      </c>
      <c r="BC5" s="33">
        <v>9</v>
      </c>
      <c r="BD5" s="33">
        <v>10</v>
      </c>
      <c r="BE5" s="33">
        <f>SUM(BA5-AZ5)</f>
        <v>5</v>
      </c>
      <c r="BF5" s="33">
        <f>SUM(BB5-BA5)</f>
        <v>1</v>
      </c>
      <c r="BG5" s="33">
        <f>SUM(BC5-BB5)</f>
        <v>1</v>
      </c>
      <c r="BH5" s="33">
        <f>SUM(BD5-BC5)</f>
        <v>1</v>
      </c>
      <c r="BI5" s="33"/>
      <c r="BJ5" s="33" t="s">
        <v>106</v>
      </c>
      <c r="BK5" s="33">
        <v>2</v>
      </c>
      <c r="BL5" s="33">
        <v>5</v>
      </c>
      <c r="BM5" s="33">
        <v>1</v>
      </c>
      <c r="BN5" s="33">
        <v>1</v>
      </c>
      <c r="BO5" s="33">
        <v>1</v>
      </c>
    </row>
    <row r="6" spans="1:67" ht="120" customHeight="1" x14ac:dyDescent="0.15">
      <c r="A6" s="55"/>
      <c r="B6" s="12" t="s">
        <v>65</v>
      </c>
      <c r="C6" s="4">
        <v>6</v>
      </c>
      <c r="D6" s="4">
        <v>9</v>
      </c>
      <c r="E6" s="4">
        <v>8</v>
      </c>
      <c r="F6" s="4">
        <v>4</v>
      </c>
      <c r="G6" s="4">
        <v>9</v>
      </c>
      <c r="H6" s="4">
        <v>8</v>
      </c>
      <c r="I6" s="4">
        <v>8</v>
      </c>
      <c r="J6" s="4">
        <v>8</v>
      </c>
      <c r="K6" s="4">
        <v>9</v>
      </c>
      <c r="L6" s="4">
        <v>7</v>
      </c>
      <c r="M6" s="4">
        <v>8</v>
      </c>
      <c r="N6" s="4">
        <v>6</v>
      </c>
      <c r="O6" s="4">
        <v>8</v>
      </c>
      <c r="P6" s="4">
        <v>6</v>
      </c>
      <c r="Q6" s="4">
        <v>8</v>
      </c>
      <c r="R6" s="4">
        <v>6</v>
      </c>
      <c r="S6" s="4">
        <v>9</v>
      </c>
      <c r="T6" s="4">
        <v>10</v>
      </c>
      <c r="U6" s="4">
        <v>8</v>
      </c>
      <c r="V6" s="4">
        <v>6</v>
      </c>
      <c r="W6" s="4">
        <v>7</v>
      </c>
      <c r="X6" s="4">
        <v>9</v>
      </c>
      <c r="Y6" s="4">
        <v>10</v>
      </c>
      <c r="Z6" s="4">
        <v>9</v>
      </c>
      <c r="AA6" s="4">
        <v>10</v>
      </c>
      <c r="AB6" s="4">
        <v>8</v>
      </c>
      <c r="AC6" s="4">
        <v>8</v>
      </c>
      <c r="AD6" s="4">
        <v>8</v>
      </c>
      <c r="AE6" s="4">
        <v>9</v>
      </c>
      <c r="AF6" s="4">
        <v>8</v>
      </c>
      <c r="AG6" s="4">
        <v>10</v>
      </c>
      <c r="AH6" s="4">
        <v>9</v>
      </c>
      <c r="AI6" s="4">
        <v>9</v>
      </c>
      <c r="AJ6" s="4">
        <v>7</v>
      </c>
      <c r="AK6" s="4">
        <v>9</v>
      </c>
      <c r="AL6" s="28">
        <f t="shared" si="0"/>
        <v>8.0285714285714285</v>
      </c>
      <c r="AM6" s="28">
        <f t="shared" si="1"/>
        <v>8</v>
      </c>
      <c r="AN6" s="24">
        <f t="shared" si="2"/>
        <v>8</v>
      </c>
      <c r="AO6" s="24">
        <f t="shared" si="3"/>
        <v>1.3823618808936746</v>
      </c>
      <c r="AP6" s="24">
        <f t="shared" si="4"/>
        <v>1.9109243697478979</v>
      </c>
      <c r="AQ6" s="24">
        <f t="shared" si="5"/>
        <v>10</v>
      </c>
      <c r="AR6" s="24">
        <f t="shared" si="6"/>
        <v>4</v>
      </c>
      <c r="AS6" s="24">
        <f t="shared" si="7"/>
        <v>6</v>
      </c>
      <c r="AT6" s="24">
        <f t="shared" si="8"/>
        <v>7.5</v>
      </c>
      <c r="AU6" s="24">
        <f t="shared" si="9"/>
        <v>8</v>
      </c>
      <c r="AV6" s="24">
        <f t="shared" si="10"/>
        <v>9</v>
      </c>
      <c r="AW6" s="24">
        <f t="shared" si="11"/>
        <v>10</v>
      </c>
      <c r="AX6" s="24">
        <f t="shared" si="12"/>
        <v>1.5</v>
      </c>
      <c r="AY6" s="33"/>
      <c r="AZ6" s="33">
        <v>4</v>
      </c>
      <c r="BA6" s="33">
        <v>7.5</v>
      </c>
      <c r="BB6" s="33">
        <v>8</v>
      </c>
      <c r="BC6" s="33">
        <v>9</v>
      </c>
      <c r="BD6" s="33">
        <v>10</v>
      </c>
      <c r="BE6" s="33">
        <f t="shared" ref="BE6:BE22" si="13">SUM(BA6-AZ6)</f>
        <v>3.5</v>
      </c>
      <c r="BF6" s="33">
        <f t="shared" ref="BF6:BF22" si="14">SUM(BB6-BA6)</f>
        <v>0.5</v>
      </c>
      <c r="BG6" s="33">
        <f t="shared" ref="BG6:BG22" si="15">SUM(BC6-BB6)</f>
        <v>1</v>
      </c>
      <c r="BH6" s="33">
        <f t="shared" ref="BH6:BH22" si="16">SUM(BD6-BC6)</f>
        <v>1</v>
      </c>
      <c r="BI6" s="33"/>
      <c r="BJ6" s="33" t="s">
        <v>107</v>
      </c>
      <c r="BK6" s="33">
        <v>4</v>
      </c>
      <c r="BL6" s="33">
        <v>3.5</v>
      </c>
      <c r="BM6" s="33">
        <v>0.5</v>
      </c>
      <c r="BN6" s="33">
        <v>1</v>
      </c>
      <c r="BO6" s="33">
        <v>1</v>
      </c>
    </row>
    <row r="7" spans="1:67" ht="120" customHeight="1" x14ac:dyDescent="0.15">
      <c r="A7" s="55">
        <v>2</v>
      </c>
      <c r="B7" s="12" t="s">
        <v>66</v>
      </c>
      <c r="C7" s="4">
        <v>1</v>
      </c>
      <c r="D7" s="4">
        <v>6</v>
      </c>
      <c r="E7" s="4">
        <v>5</v>
      </c>
      <c r="F7" s="4">
        <v>6</v>
      </c>
      <c r="G7" s="4">
        <v>9</v>
      </c>
      <c r="H7" s="4">
        <v>7</v>
      </c>
      <c r="I7" s="4">
        <v>10</v>
      </c>
      <c r="J7" s="4">
        <v>9</v>
      </c>
      <c r="K7" s="4">
        <v>9</v>
      </c>
      <c r="L7" s="4">
        <v>10</v>
      </c>
      <c r="M7" s="4">
        <v>8</v>
      </c>
      <c r="N7" s="4">
        <v>10</v>
      </c>
      <c r="O7" s="4">
        <v>9</v>
      </c>
      <c r="P7" s="4">
        <v>7</v>
      </c>
      <c r="Q7" s="4">
        <v>9</v>
      </c>
      <c r="R7" s="4">
        <v>7</v>
      </c>
      <c r="S7" s="4">
        <v>8</v>
      </c>
      <c r="T7" s="4">
        <v>10</v>
      </c>
      <c r="U7" s="4">
        <v>6</v>
      </c>
      <c r="V7" s="4">
        <v>10</v>
      </c>
      <c r="W7" s="4">
        <v>9</v>
      </c>
      <c r="X7" s="4">
        <v>7</v>
      </c>
      <c r="Y7" s="4">
        <v>10</v>
      </c>
      <c r="Z7" s="4">
        <v>9</v>
      </c>
      <c r="AA7" s="4">
        <v>7</v>
      </c>
      <c r="AB7" s="4">
        <v>7</v>
      </c>
      <c r="AC7" s="4">
        <v>5</v>
      </c>
      <c r="AD7" s="4">
        <v>9</v>
      </c>
      <c r="AE7" s="4">
        <v>10</v>
      </c>
      <c r="AF7" s="4">
        <v>8</v>
      </c>
      <c r="AG7" s="4">
        <v>10</v>
      </c>
      <c r="AH7" s="4">
        <v>8</v>
      </c>
      <c r="AI7" s="4">
        <v>9</v>
      </c>
      <c r="AJ7" s="4">
        <v>7</v>
      </c>
      <c r="AK7" s="4">
        <v>10</v>
      </c>
      <c r="AL7" s="28">
        <f t="shared" si="0"/>
        <v>8.0285714285714285</v>
      </c>
      <c r="AM7" s="28">
        <f t="shared" si="1"/>
        <v>9</v>
      </c>
      <c r="AN7" s="24">
        <f t="shared" si="2"/>
        <v>9</v>
      </c>
      <c r="AO7" s="24">
        <f t="shared" si="3"/>
        <v>1.9626769577126373</v>
      </c>
      <c r="AP7" s="24">
        <f t="shared" si="4"/>
        <v>3.8521008403361332</v>
      </c>
      <c r="AQ7" s="24">
        <f t="shared" si="5"/>
        <v>10</v>
      </c>
      <c r="AR7" s="24">
        <f t="shared" si="6"/>
        <v>1</v>
      </c>
      <c r="AS7" s="24">
        <f t="shared" si="7"/>
        <v>9</v>
      </c>
      <c r="AT7" s="24">
        <f t="shared" si="8"/>
        <v>7</v>
      </c>
      <c r="AU7" s="24">
        <f t="shared" si="9"/>
        <v>9</v>
      </c>
      <c r="AV7" s="24">
        <f t="shared" si="10"/>
        <v>9.5</v>
      </c>
      <c r="AW7" s="24">
        <f t="shared" si="11"/>
        <v>10</v>
      </c>
      <c r="AX7" s="24">
        <f t="shared" si="12"/>
        <v>2.5</v>
      </c>
      <c r="AY7" s="33"/>
      <c r="AZ7" s="33">
        <v>1</v>
      </c>
      <c r="BA7" s="33">
        <v>7</v>
      </c>
      <c r="BB7" s="33">
        <v>9</v>
      </c>
      <c r="BC7" s="33">
        <v>9.5</v>
      </c>
      <c r="BD7" s="33">
        <v>10</v>
      </c>
      <c r="BE7" s="33">
        <f t="shared" si="13"/>
        <v>6</v>
      </c>
      <c r="BF7" s="33">
        <f t="shared" si="14"/>
        <v>2</v>
      </c>
      <c r="BG7" s="33">
        <f t="shared" si="15"/>
        <v>0.5</v>
      </c>
      <c r="BH7" s="33">
        <f t="shared" si="16"/>
        <v>0.5</v>
      </c>
      <c r="BI7" s="33"/>
      <c r="BJ7" s="33" t="s">
        <v>108</v>
      </c>
      <c r="BK7" s="33">
        <v>1</v>
      </c>
      <c r="BL7" s="33">
        <v>6</v>
      </c>
      <c r="BM7" s="33">
        <v>2</v>
      </c>
      <c r="BN7" s="33">
        <v>0.5</v>
      </c>
      <c r="BO7" s="33">
        <v>0.5</v>
      </c>
    </row>
    <row r="8" spans="1:67" ht="120" customHeight="1" x14ac:dyDescent="0.15">
      <c r="A8" s="55"/>
      <c r="B8" s="12" t="s">
        <v>67</v>
      </c>
      <c r="C8" s="4">
        <v>8</v>
      </c>
      <c r="D8" s="4">
        <v>10</v>
      </c>
      <c r="E8" s="4">
        <v>8</v>
      </c>
      <c r="F8" s="4">
        <v>8</v>
      </c>
      <c r="G8" s="4">
        <v>9</v>
      </c>
      <c r="H8" s="4">
        <v>7</v>
      </c>
      <c r="I8" s="4">
        <v>10</v>
      </c>
      <c r="J8" s="4">
        <v>8</v>
      </c>
      <c r="K8" s="4">
        <v>6</v>
      </c>
      <c r="L8" s="4">
        <v>10</v>
      </c>
      <c r="M8" s="4">
        <v>8</v>
      </c>
      <c r="N8" s="4">
        <v>10</v>
      </c>
      <c r="O8" s="4">
        <v>5</v>
      </c>
      <c r="P8" s="4">
        <v>9</v>
      </c>
      <c r="Q8" s="4">
        <v>8</v>
      </c>
      <c r="R8" s="4">
        <v>9</v>
      </c>
      <c r="S8" s="4">
        <v>9</v>
      </c>
      <c r="T8" s="4">
        <v>10</v>
      </c>
      <c r="U8" s="4">
        <v>6</v>
      </c>
      <c r="V8" s="4">
        <v>10</v>
      </c>
      <c r="W8" s="4">
        <v>6</v>
      </c>
      <c r="X8" s="4">
        <v>6</v>
      </c>
      <c r="Y8" s="4">
        <v>10</v>
      </c>
      <c r="Z8" s="4">
        <v>9</v>
      </c>
      <c r="AA8" s="4">
        <v>9</v>
      </c>
      <c r="AB8" s="4">
        <v>6</v>
      </c>
      <c r="AC8" s="4">
        <v>5</v>
      </c>
      <c r="AD8" s="4">
        <v>9</v>
      </c>
      <c r="AE8" s="4">
        <v>9</v>
      </c>
      <c r="AF8" s="4">
        <v>8</v>
      </c>
      <c r="AG8" s="4">
        <v>10</v>
      </c>
      <c r="AH8" s="4">
        <v>9</v>
      </c>
      <c r="AI8" s="4">
        <v>10</v>
      </c>
      <c r="AJ8" s="4">
        <v>8</v>
      </c>
      <c r="AK8" s="4">
        <v>10</v>
      </c>
      <c r="AL8" s="28">
        <f t="shared" si="0"/>
        <v>8.3428571428571434</v>
      </c>
      <c r="AM8" s="28">
        <f t="shared" si="1"/>
        <v>9</v>
      </c>
      <c r="AN8" s="24">
        <f t="shared" si="2"/>
        <v>10</v>
      </c>
      <c r="AO8" s="24">
        <f t="shared" si="3"/>
        <v>1.5707408732048382</v>
      </c>
      <c r="AP8" s="24">
        <f t="shared" si="4"/>
        <v>2.4672268907562978</v>
      </c>
      <c r="AQ8" s="24">
        <f t="shared" si="5"/>
        <v>10</v>
      </c>
      <c r="AR8" s="24">
        <f t="shared" si="6"/>
        <v>5</v>
      </c>
      <c r="AS8" s="24">
        <f t="shared" si="7"/>
        <v>5</v>
      </c>
      <c r="AT8" s="24">
        <f t="shared" si="8"/>
        <v>8</v>
      </c>
      <c r="AU8" s="24">
        <f t="shared" si="9"/>
        <v>9</v>
      </c>
      <c r="AV8" s="24">
        <f t="shared" si="10"/>
        <v>10</v>
      </c>
      <c r="AW8" s="24">
        <f t="shared" si="11"/>
        <v>10</v>
      </c>
      <c r="AX8" s="24">
        <f t="shared" si="12"/>
        <v>2</v>
      </c>
      <c r="AY8" s="33"/>
      <c r="AZ8" s="33">
        <v>5</v>
      </c>
      <c r="BA8" s="33">
        <v>8</v>
      </c>
      <c r="BB8" s="33">
        <v>9</v>
      </c>
      <c r="BC8" s="33">
        <v>10</v>
      </c>
      <c r="BD8" s="33">
        <v>10</v>
      </c>
      <c r="BE8" s="33">
        <f t="shared" si="13"/>
        <v>3</v>
      </c>
      <c r="BF8" s="33">
        <f t="shared" si="14"/>
        <v>1</v>
      </c>
      <c r="BG8" s="33">
        <f t="shared" si="15"/>
        <v>1</v>
      </c>
      <c r="BH8" s="33">
        <f t="shared" si="16"/>
        <v>0</v>
      </c>
      <c r="BI8" s="33"/>
      <c r="BJ8" s="33" t="s">
        <v>109</v>
      </c>
      <c r="BK8" s="33">
        <v>5</v>
      </c>
      <c r="BL8" s="33">
        <v>3</v>
      </c>
      <c r="BM8" s="33">
        <v>1</v>
      </c>
      <c r="BN8" s="33">
        <v>1</v>
      </c>
      <c r="BO8" s="33">
        <v>0</v>
      </c>
    </row>
    <row r="9" spans="1:67" ht="120" customHeight="1" x14ac:dyDescent="0.15">
      <c r="A9" s="55">
        <v>3</v>
      </c>
      <c r="B9" s="12" t="s">
        <v>68</v>
      </c>
      <c r="C9" s="4">
        <v>10</v>
      </c>
      <c r="D9" s="4">
        <v>7</v>
      </c>
      <c r="E9" s="4">
        <v>9</v>
      </c>
      <c r="F9" s="4">
        <v>4</v>
      </c>
      <c r="G9" s="4">
        <v>8</v>
      </c>
      <c r="H9" s="4">
        <v>8</v>
      </c>
      <c r="I9" s="4">
        <v>7</v>
      </c>
      <c r="J9" s="4">
        <v>10</v>
      </c>
      <c r="K9" s="4">
        <v>5</v>
      </c>
      <c r="L9" s="4">
        <v>8</v>
      </c>
      <c r="M9" s="4">
        <v>6</v>
      </c>
      <c r="N9" s="4">
        <v>8</v>
      </c>
      <c r="O9" s="4">
        <v>8</v>
      </c>
      <c r="P9" s="4">
        <v>8</v>
      </c>
      <c r="Q9" s="4">
        <v>9</v>
      </c>
      <c r="R9" s="4">
        <v>7</v>
      </c>
      <c r="S9" s="4">
        <v>10</v>
      </c>
      <c r="T9" s="4">
        <v>10</v>
      </c>
      <c r="U9" s="4">
        <v>5</v>
      </c>
      <c r="V9" s="4">
        <v>8</v>
      </c>
      <c r="W9" s="4">
        <v>8</v>
      </c>
      <c r="X9" s="4">
        <v>2</v>
      </c>
      <c r="Y9" s="4">
        <v>7</v>
      </c>
      <c r="Z9" s="4">
        <v>3</v>
      </c>
      <c r="AA9" s="4">
        <v>10</v>
      </c>
      <c r="AB9" s="4">
        <v>5</v>
      </c>
      <c r="AC9" s="4">
        <v>10</v>
      </c>
      <c r="AD9" s="4">
        <v>9</v>
      </c>
      <c r="AE9" s="4">
        <v>8</v>
      </c>
      <c r="AF9" s="4">
        <v>7</v>
      </c>
      <c r="AG9" s="4">
        <v>10</v>
      </c>
      <c r="AH9" s="4">
        <v>4</v>
      </c>
      <c r="AI9" s="4">
        <v>8</v>
      </c>
      <c r="AJ9" s="4">
        <v>8</v>
      </c>
      <c r="AK9" s="4">
        <v>8</v>
      </c>
      <c r="AL9" s="28">
        <f t="shared" si="0"/>
        <v>7.4857142857142858</v>
      </c>
      <c r="AM9" s="28">
        <f t="shared" si="1"/>
        <v>8</v>
      </c>
      <c r="AN9" s="24">
        <f t="shared" si="2"/>
        <v>8</v>
      </c>
      <c r="AO9" s="24">
        <f t="shared" si="3"/>
        <v>2.1056147428668317</v>
      </c>
      <c r="AP9" s="24">
        <f t="shared" si="4"/>
        <v>4.4336134453781542</v>
      </c>
      <c r="AQ9" s="24">
        <f t="shared" si="5"/>
        <v>10</v>
      </c>
      <c r="AR9" s="24">
        <f t="shared" si="6"/>
        <v>2</v>
      </c>
      <c r="AS9" s="24">
        <f t="shared" si="7"/>
        <v>8</v>
      </c>
      <c r="AT9" s="24">
        <f t="shared" si="8"/>
        <v>7</v>
      </c>
      <c r="AU9" s="24">
        <f t="shared" si="9"/>
        <v>8</v>
      </c>
      <c r="AV9" s="24">
        <f t="shared" si="10"/>
        <v>9</v>
      </c>
      <c r="AW9" s="24">
        <f t="shared" si="11"/>
        <v>10</v>
      </c>
      <c r="AX9" s="24">
        <f t="shared" si="12"/>
        <v>2</v>
      </c>
      <c r="AY9" s="33"/>
      <c r="AZ9" s="33">
        <v>2</v>
      </c>
      <c r="BA9" s="33">
        <v>7</v>
      </c>
      <c r="BB9" s="33">
        <v>8</v>
      </c>
      <c r="BC9" s="33">
        <v>9</v>
      </c>
      <c r="BD9" s="33">
        <v>10</v>
      </c>
      <c r="BE9" s="33">
        <f t="shared" si="13"/>
        <v>5</v>
      </c>
      <c r="BF9" s="33">
        <f t="shared" si="14"/>
        <v>1</v>
      </c>
      <c r="BG9" s="33">
        <f t="shared" si="15"/>
        <v>1</v>
      </c>
      <c r="BH9" s="33">
        <f t="shared" si="16"/>
        <v>1</v>
      </c>
      <c r="BI9" s="33"/>
      <c r="BJ9" s="33" t="s">
        <v>110</v>
      </c>
      <c r="BK9" s="33">
        <v>2</v>
      </c>
      <c r="BL9" s="33">
        <v>5</v>
      </c>
      <c r="BM9" s="33">
        <v>1</v>
      </c>
      <c r="BN9" s="33">
        <v>1</v>
      </c>
      <c r="BO9" s="33">
        <v>1</v>
      </c>
    </row>
    <row r="10" spans="1:67" ht="120" customHeight="1" x14ac:dyDescent="0.15">
      <c r="A10" s="55"/>
      <c r="B10" s="12" t="s">
        <v>69</v>
      </c>
      <c r="C10" s="4">
        <v>1</v>
      </c>
      <c r="D10" s="4">
        <v>10</v>
      </c>
      <c r="E10" s="4">
        <v>8</v>
      </c>
      <c r="F10" s="4">
        <v>9</v>
      </c>
      <c r="G10" s="4">
        <v>9</v>
      </c>
      <c r="H10" s="4">
        <v>8</v>
      </c>
      <c r="I10" s="4">
        <v>10</v>
      </c>
      <c r="J10" s="4">
        <v>6</v>
      </c>
      <c r="K10" s="4">
        <v>9</v>
      </c>
      <c r="L10" s="4">
        <v>3</v>
      </c>
      <c r="M10" s="4">
        <v>7</v>
      </c>
      <c r="N10" s="4">
        <v>10</v>
      </c>
      <c r="O10" s="4">
        <v>10</v>
      </c>
      <c r="P10" s="4">
        <v>6</v>
      </c>
      <c r="Q10" s="4">
        <v>9</v>
      </c>
      <c r="R10" s="4">
        <v>8</v>
      </c>
      <c r="S10" s="4">
        <v>9</v>
      </c>
      <c r="T10" s="4">
        <v>10</v>
      </c>
      <c r="U10" s="4">
        <v>7</v>
      </c>
      <c r="V10" s="4">
        <v>10</v>
      </c>
      <c r="W10" s="4">
        <v>8</v>
      </c>
      <c r="X10" s="4">
        <v>8</v>
      </c>
      <c r="Y10" s="4">
        <v>8</v>
      </c>
      <c r="Z10" s="4">
        <v>9</v>
      </c>
      <c r="AA10" s="4">
        <v>10</v>
      </c>
      <c r="AB10" s="4">
        <v>7</v>
      </c>
      <c r="AC10" s="4">
        <v>7</v>
      </c>
      <c r="AD10" s="4">
        <v>8</v>
      </c>
      <c r="AE10" s="4">
        <v>10</v>
      </c>
      <c r="AF10" s="4">
        <v>7</v>
      </c>
      <c r="AG10" s="4">
        <v>10</v>
      </c>
      <c r="AH10" s="4">
        <v>8</v>
      </c>
      <c r="AI10" s="4">
        <v>9</v>
      </c>
      <c r="AJ10" s="4">
        <v>9</v>
      </c>
      <c r="AK10" s="4">
        <v>10</v>
      </c>
      <c r="AL10" s="28">
        <f t="shared" si="0"/>
        <v>8.1999999999999993</v>
      </c>
      <c r="AM10" s="28">
        <f t="shared" si="1"/>
        <v>9</v>
      </c>
      <c r="AN10" s="24">
        <f t="shared" si="2"/>
        <v>10</v>
      </c>
      <c r="AO10" s="24">
        <f t="shared" si="3"/>
        <v>1.9822743918806698</v>
      </c>
      <c r="AP10" s="24">
        <f t="shared" si="4"/>
        <v>3.9294117647058795</v>
      </c>
      <c r="AQ10" s="24">
        <f t="shared" si="5"/>
        <v>10</v>
      </c>
      <c r="AR10" s="24">
        <f t="shared" si="6"/>
        <v>1</v>
      </c>
      <c r="AS10" s="24">
        <f t="shared" si="7"/>
        <v>9</v>
      </c>
      <c r="AT10" s="24">
        <f t="shared" si="8"/>
        <v>7.5</v>
      </c>
      <c r="AU10" s="24">
        <f t="shared" si="9"/>
        <v>9</v>
      </c>
      <c r="AV10" s="24">
        <f t="shared" si="10"/>
        <v>10</v>
      </c>
      <c r="AW10" s="24">
        <f t="shared" si="11"/>
        <v>10</v>
      </c>
      <c r="AX10" s="24">
        <f t="shared" si="12"/>
        <v>2.5</v>
      </c>
      <c r="AY10" s="33"/>
      <c r="AZ10" s="33">
        <v>1</v>
      </c>
      <c r="BA10" s="33">
        <v>7.5</v>
      </c>
      <c r="BB10" s="33">
        <v>9</v>
      </c>
      <c r="BC10" s="33">
        <v>10</v>
      </c>
      <c r="BD10" s="33">
        <v>10</v>
      </c>
      <c r="BE10" s="33">
        <f t="shared" si="13"/>
        <v>6.5</v>
      </c>
      <c r="BF10" s="33">
        <f t="shared" si="14"/>
        <v>1.5</v>
      </c>
      <c r="BG10" s="33">
        <f t="shared" si="15"/>
        <v>1</v>
      </c>
      <c r="BH10" s="33">
        <f t="shared" si="16"/>
        <v>0</v>
      </c>
      <c r="BI10" s="33"/>
      <c r="BJ10" s="33" t="s">
        <v>111</v>
      </c>
      <c r="BK10" s="33">
        <v>1</v>
      </c>
      <c r="BL10" s="33">
        <v>6.5</v>
      </c>
      <c r="BM10" s="33">
        <v>1.5</v>
      </c>
      <c r="BN10" s="33">
        <v>1</v>
      </c>
      <c r="BO10" s="33">
        <v>0</v>
      </c>
    </row>
    <row r="11" spans="1:67" ht="120" customHeight="1" x14ac:dyDescent="0.15">
      <c r="A11" s="55"/>
      <c r="B11" s="12" t="s">
        <v>70</v>
      </c>
      <c r="C11" s="4">
        <v>2</v>
      </c>
      <c r="D11" s="4">
        <v>7</v>
      </c>
      <c r="E11" s="4">
        <v>5</v>
      </c>
      <c r="F11" s="4">
        <v>7</v>
      </c>
      <c r="G11" s="4">
        <v>7</v>
      </c>
      <c r="H11" s="4">
        <v>7</v>
      </c>
      <c r="I11" s="4">
        <v>10</v>
      </c>
      <c r="J11" s="4">
        <v>8</v>
      </c>
      <c r="K11" s="4">
        <v>7</v>
      </c>
      <c r="L11" s="4">
        <v>7</v>
      </c>
      <c r="M11" s="4">
        <v>7</v>
      </c>
      <c r="N11" s="4">
        <v>9</v>
      </c>
      <c r="O11" s="4">
        <v>9</v>
      </c>
      <c r="P11" s="4">
        <v>9</v>
      </c>
      <c r="Q11" s="4">
        <v>9</v>
      </c>
      <c r="R11" s="4">
        <v>9</v>
      </c>
      <c r="S11" s="4">
        <v>8</v>
      </c>
      <c r="T11" s="4">
        <v>10</v>
      </c>
      <c r="U11" s="4">
        <v>8</v>
      </c>
      <c r="V11" s="4">
        <v>10</v>
      </c>
      <c r="W11" s="4">
        <v>6</v>
      </c>
      <c r="X11" s="4">
        <v>8</v>
      </c>
      <c r="Y11" s="4">
        <v>10</v>
      </c>
      <c r="Z11" s="4">
        <v>7</v>
      </c>
      <c r="AA11" s="4">
        <v>10</v>
      </c>
      <c r="AB11" s="4">
        <v>9</v>
      </c>
      <c r="AC11" s="4">
        <v>8</v>
      </c>
      <c r="AD11" s="4">
        <v>7</v>
      </c>
      <c r="AE11" s="4">
        <v>10</v>
      </c>
      <c r="AF11" s="4">
        <v>7</v>
      </c>
      <c r="AG11" s="4">
        <v>10</v>
      </c>
      <c r="AH11" s="4">
        <v>8</v>
      </c>
      <c r="AI11" s="4">
        <v>10</v>
      </c>
      <c r="AJ11" s="4">
        <v>5</v>
      </c>
      <c r="AK11" s="4">
        <v>10</v>
      </c>
      <c r="AL11" s="28">
        <f t="shared" si="0"/>
        <v>8</v>
      </c>
      <c r="AM11" s="28">
        <f t="shared" si="1"/>
        <v>8</v>
      </c>
      <c r="AN11" s="24">
        <f t="shared" si="2"/>
        <v>7</v>
      </c>
      <c r="AO11" s="24">
        <f t="shared" si="3"/>
        <v>1.7986923354612536</v>
      </c>
      <c r="AP11" s="24">
        <f t="shared" si="4"/>
        <v>3.2352941176470589</v>
      </c>
      <c r="AQ11" s="24">
        <f t="shared" si="5"/>
        <v>10</v>
      </c>
      <c r="AR11" s="24">
        <f t="shared" si="6"/>
        <v>2</v>
      </c>
      <c r="AS11" s="24">
        <f t="shared" si="7"/>
        <v>8</v>
      </c>
      <c r="AT11" s="24">
        <f t="shared" si="8"/>
        <v>7</v>
      </c>
      <c r="AU11" s="24">
        <f t="shared" si="9"/>
        <v>8</v>
      </c>
      <c r="AV11" s="24">
        <f t="shared" si="10"/>
        <v>9.5</v>
      </c>
      <c r="AW11" s="24">
        <f t="shared" si="11"/>
        <v>10</v>
      </c>
      <c r="AX11" s="24">
        <f t="shared" si="12"/>
        <v>2.5</v>
      </c>
      <c r="AY11" s="33"/>
      <c r="AZ11" s="33">
        <v>2</v>
      </c>
      <c r="BA11" s="33">
        <v>7</v>
      </c>
      <c r="BB11" s="33">
        <v>8</v>
      </c>
      <c r="BC11" s="33">
        <v>9.5</v>
      </c>
      <c r="BD11" s="33">
        <v>10</v>
      </c>
      <c r="BE11" s="33">
        <f t="shared" si="13"/>
        <v>5</v>
      </c>
      <c r="BF11" s="33">
        <f t="shared" si="14"/>
        <v>1</v>
      </c>
      <c r="BG11" s="33">
        <f t="shared" si="15"/>
        <v>1.5</v>
      </c>
      <c r="BH11" s="33">
        <f t="shared" si="16"/>
        <v>0.5</v>
      </c>
      <c r="BI11" s="33"/>
      <c r="BJ11" s="33" t="s">
        <v>112</v>
      </c>
      <c r="BK11" s="33">
        <v>2</v>
      </c>
      <c r="BL11" s="33">
        <v>5</v>
      </c>
      <c r="BM11" s="33">
        <v>1</v>
      </c>
      <c r="BN11" s="33">
        <v>1.5</v>
      </c>
      <c r="BO11" s="33">
        <v>0.5</v>
      </c>
    </row>
    <row r="12" spans="1:67" ht="120" customHeight="1" x14ac:dyDescent="0.15">
      <c r="A12" s="26">
        <v>4</v>
      </c>
      <c r="B12" s="12" t="s">
        <v>71</v>
      </c>
      <c r="C12" s="4">
        <v>10</v>
      </c>
      <c r="D12" s="4">
        <v>10</v>
      </c>
      <c r="E12" s="4">
        <v>5</v>
      </c>
      <c r="F12" s="4">
        <v>10</v>
      </c>
      <c r="G12" s="4">
        <v>7</v>
      </c>
      <c r="H12" s="4">
        <v>5</v>
      </c>
      <c r="I12" s="4">
        <v>8</v>
      </c>
      <c r="J12" s="4">
        <v>10</v>
      </c>
      <c r="K12" s="4">
        <v>8</v>
      </c>
      <c r="L12" s="4">
        <v>10</v>
      </c>
      <c r="M12" s="4">
        <v>7</v>
      </c>
      <c r="N12" s="4">
        <v>10</v>
      </c>
      <c r="O12" s="4">
        <v>9</v>
      </c>
      <c r="P12" s="4">
        <v>10</v>
      </c>
      <c r="Q12" s="4">
        <v>9</v>
      </c>
      <c r="R12" s="4">
        <v>8</v>
      </c>
      <c r="S12" s="4">
        <v>10</v>
      </c>
      <c r="T12" s="4">
        <v>10</v>
      </c>
      <c r="U12" s="4">
        <v>8</v>
      </c>
      <c r="V12" s="4">
        <v>5</v>
      </c>
      <c r="W12" s="4">
        <v>9</v>
      </c>
      <c r="X12" s="4">
        <v>2</v>
      </c>
      <c r="Y12" s="4">
        <v>10</v>
      </c>
      <c r="Z12" s="4">
        <v>10</v>
      </c>
      <c r="AA12" s="4">
        <v>10</v>
      </c>
      <c r="AB12" s="4">
        <v>7</v>
      </c>
      <c r="AC12" s="4">
        <v>10</v>
      </c>
      <c r="AD12" s="4">
        <v>9</v>
      </c>
      <c r="AE12" s="4">
        <v>9</v>
      </c>
      <c r="AF12" s="4">
        <v>8</v>
      </c>
      <c r="AG12" s="4">
        <v>7</v>
      </c>
      <c r="AH12" s="4">
        <v>10</v>
      </c>
      <c r="AI12" s="4">
        <v>9</v>
      </c>
      <c r="AJ12" s="4">
        <v>5</v>
      </c>
      <c r="AK12" s="4">
        <v>7</v>
      </c>
      <c r="AL12" s="28">
        <f t="shared" si="0"/>
        <v>8.3142857142857149</v>
      </c>
      <c r="AM12" s="28">
        <f t="shared" si="1"/>
        <v>9</v>
      </c>
      <c r="AN12" s="24">
        <f t="shared" si="2"/>
        <v>10</v>
      </c>
      <c r="AO12" s="24">
        <f t="shared" si="3"/>
        <v>1.9966358260455848</v>
      </c>
      <c r="AP12" s="24">
        <f t="shared" si="4"/>
        <v>3.9865546218487347</v>
      </c>
      <c r="AQ12" s="24">
        <f t="shared" si="5"/>
        <v>10</v>
      </c>
      <c r="AR12" s="24">
        <f t="shared" si="6"/>
        <v>2</v>
      </c>
      <c r="AS12" s="24">
        <f t="shared" si="7"/>
        <v>8</v>
      </c>
      <c r="AT12" s="24">
        <f t="shared" si="8"/>
        <v>7</v>
      </c>
      <c r="AU12" s="24">
        <f t="shared" si="9"/>
        <v>9</v>
      </c>
      <c r="AV12" s="24">
        <f t="shared" si="10"/>
        <v>10</v>
      </c>
      <c r="AW12" s="24">
        <f t="shared" si="11"/>
        <v>10</v>
      </c>
      <c r="AX12" s="24">
        <f t="shared" si="12"/>
        <v>3</v>
      </c>
      <c r="AY12" s="33"/>
      <c r="AZ12" s="33">
        <v>2</v>
      </c>
      <c r="BA12" s="33">
        <v>7</v>
      </c>
      <c r="BB12" s="33">
        <v>9</v>
      </c>
      <c r="BC12" s="33">
        <v>10</v>
      </c>
      <c r="BD12" s="33">
        <v>10</v>
      </c>
      <c r="BE12" s="33">
        <f t="shared" si="13"/>
        <v>5</v>
      </c>
      <c r="BF12" s="33">
        <f t="shared" si="14"/>
        <v>2</v>
      </c>
      <c r="BG12" s="33">
        <f t="shared" si="15"/>
        <v>1</v>
      </c>
      <c r="BH12" s="33">
        <f t="shared" si="16"/>
        <v>0</v>
      </c>
      <c r="BI12" s="33"/>
      <c r="BJ12" s="33" t="s">
        <v>113</v>
      </c>
      <c r="BK12" s="33">
        <v>2</v>
      </c>
      <c r="BL12" s="33">
        <v>5</v>
      </c>
      <c r="BM12" s="33">
        <v>2</v>
      </c>
      <c r="BN12" s="33">
        <v>1</v>
      </c>
      <c r="BO12" s="33">
        <v>0</v>
      </c>
    </row>
    <row r="13" spans="1:67" ht="120" customHeight="1" x14ac:dyDescent="0.15">
      <c r="A13" s="55">
        <v>5</v>
      </c>
      <c r="B13" s="13" t="s">
        <v>72</v>
      </c>
      <c r="C13" s="4">
        <v>2</v>
      </c>
      <c r="D13" s="4">
        <v>4</v>
      </c>
      <c r="E13" s="4">
        <v>3</v>
      </c>
      <c r="F13" s="4">
        <v>5</v>
      </c>
      <c r="G13" s="4">
        <v>1</v>
      </c>
      <c r="H13" s="4">
        <v>3</v>
      </c>
      <c r="I13" s="4">
        <v>7</v>
      </c>
      <c r="J13" s="4">
        <v>8</v>
      </c>
      <c r="K13" s="4">
        <v>2</v>
      </c>
      <c r="L13" s="4">
        <v>1</v>
      </c>
      <c r="M13" s="4">
        <v>8</v>
      </c>
      <c r="N13" s="4">
        <v>2</v>
      </c>
      <c r="O13" s="4">
        <v>5</v>
      </c>
      <c r="P13" s="4">
        <v>9</v>
      </c>
      <c r="Q13" s="4">
        <v>2</v>
      </c>
      <c r="R13" s="4">
        <v>4</v>
      </c>
      <c r="S13" s="4">
        <v>9</v>
      </c>
      <c r="T13" s="4">
        <v>2</v>
      </c>
      <c r="U13" s="4">
        <v>10</v>
      </c>
      <c r="V13" s="4">
        <v>7</v>
      </c>
      <c r="W13" s="4">
        <v>7</v>
      </c>
      <c r="X13" s="4">
        <v>3</v>
      </c>
      <c r="Y13" s="4">
        <v>4</v>
      </c>
      <c r="Z13" s="4">
        <v>1</v>
      </c>
      <c r="AA13" s="4">
        <v>8</v>
      </c>
      <c r="AB13" s="4">
        <v>3</v>
      </c>
      <c r="AC13" s="4">
        <v>3</v>
      </c>
      <c r="AD13" s="4">
        <v>4</v>
      </c>
      <c r="AE13" s="4">
        <v>1</v>
      </c>
      <c r="AF13" s="4">
        <v>7</v>
      </c>
      <c r="AG13" s="4">
        <v>10</v>
      </c>
      <c r="AH13" s="4">
        <v>4</v>
      </c>
      <c r="AI13" s="4">
        <v>2</v>
      </c>
      <c r="AJ13" s="4">
        <v>8</v>
      </c>
      <c r="AK13" s="4">
        <v>8</v>
      </c>
      <c r="AL13" s="28">
        <f t="shared" si="0"/>
        <v>4.7714285714285714</v>
      </c>
      <c r="AM13" s="28">
        <f t="shared" si="1"/>
        <v>4</v>
      </c>
      <c r="AN13" s="24">
        <f t="shared" si="2"/>
        <v>2</v>
      </c>
      <c r="AO13" s="24">
        <f t="shared" si="3"/>
        <v>2.8910176743280749</v>
      </c>
      <c r="AP13" s="24">
        <f t="shared" si="4"/>
        <v>8.3579831932773114</v>
      </c>
      <c r="AQ13" s="24">
        <f t="shared" si="5"/>
        <v>10</v>
      </c>
      <c r="AR13" s="24">
        <f t="shared" si="6"/>
        <v>1</v>
      </c>
      <c r="AS13" s="24">
        <f t="shared" si="7"/>
        <v>9</v>
      </c>
      <c r="AT13" s="24">
        <f t="shared" si="8"/>
        <v>2</v>
      </c>
      <c r="AU13" s="24">
        <f t="shared" si="9"/>
        <v>4</v>
      </c>
      <c r="AV13" s="24">
        <f t="shared" si="10"/>
        <v>7.5</v>
      </c>
      <c r="AW13" s="24">
        <f t="shared" si="11"/>
        <v>10</v>
      </c>
      <c r="AX13" s="24">
        <f t="shared" si="12"/>
        <v>5.5</v>
      </c>
      <c r="AY13" s="33"/>
      <c r="AZ13" s="33">
        <v>1</v>
      </c>
      <c r="BA13" s="33">
        <v>2</v>
      </c>
      <c r="BB13" s="33">
        <v>4</v>
      </c>
      <c r="BC13" s="33">
        <v>7.5</v>
      </c>
      <c r="BD13" s="33">
        <v>10</v>
      </c>
      <c r="BE13" s="33">
        <f t="shared" si="13"/>
        <v>1</v>
      </c>
      <c r="BF13" s="33">
        <f t="shared" si="14"/>
        <v>2</v>
      </c>
      <c r="BG13" s="33">
        <f t="shared" si="15"/>
        <v>3.5</v>
      </c>
      <c r="BH13" s="33">
        <f t="shared" si="16"/>
        <v>2.5</v>
      </c>
      <c r="BI13" s="33"/>
      <c r="BJ13" s="33" t="s">
        <v>114</v>
      </c>
      <c r="BK13" s="33">
        <v>1</v>
      </c>
      <c r="BL13" s="33">
        <v>1</v>
      </c>
      <c r="BM13" s="33">
        <v>2</v>
      </c>
      <c r="BN13" s="33">
        <v>3.5</v>
      </c>
      <c r="BO13" s="33">
        <v>2.5</v>
      </c>
    </row>
    <row r="14" spans="1:67" ht="120" customHeight="1" x14ac:dyDescent="0.15">
      <c r="A14" s="57"/>
      <c r="B14" s="13" t="s">
        <v>74</v>
      </c>
      <c r="C14" s="4">
        <v>9</v>
      </c>
      <c r="D14" s="4">
        <v>10</v>
      </c>
      <c r="E14" s="4">
        <v>9</v>
      </c>
      <c r="F14" s="4">
        <v>3</v>
      </c>
      <c r="G14" s="4">
        <v>8</v>
      </c>
      <c r="H14" s="4">
        <v>4</v>
      </c>
      <c r="I14" s="4">
        <v>6</v>
      </c>
      <c r="J14" s="4">
        <v>3</v>
      </c>
      <c r="K14" s="4">
        <v>10</v>
      </c>
      <c r="L14" s="4">
        <v>8</v>
      </c>
      <c r="M14" s="4">
        <v>4</v>
      </c>
      <c r="N14" s="4">
        <v>8</v>
      </c>
      <c r="O14" s="4">
        <v>9</v>
      </c>
      <c r="P14" s="4">
        <v>6</v>
      </c>
      <c r="Q14" s="4">
        <v>2</v>
      </c>
      <c r="R14" s="4">
        <v>7</v>
      </c>
      <c r="S14" s="4">
        <v>9</v>
      </c>
      <c r="T14" s="4">
        <v>10</v>
      </c>
      <c r="U14" s="4">
        <v>9</v>
      </c>
      <c r="V14" s="4">
        <v>9</v>
      </c>
      <c r="W14" s="4">
        <v>5</v>
      </c>
      <c r="X14" s="4">
        <v>8</v>
      </c>
      <c r="Y14" s="4">
        <v>9</v>
      </c>
      <c r="Z14" s="4">
        <v>10</v>
      </c>
      <c r="AA14" s="4">
        <v>7</v>
      </c>
      <c r="AB14" s="4">
        <v>8</v>
      </c>
      <c r="AC14" s="4">
        <v>9</v>
      </c>
      <c r="AD14" s="4">
        <v>6</v>
      </c>
      <c r="AE14" s="4">
        <v>10</v>
      </c>
      <c r="AF14" s="4">
        <v>8</v>
      </c>
      <c r="AG14" s="4">
        <v>8</v>
      </c>
      <c r="AH14" s="4">
        <v>8</v>
      </c>
      <c r="AI14" s="4">
        <v>9</v>
      </c>
      <c r="AJ14" s="4">
        <v>6</v>
      </c>
      <c r="AK14" s="4">
        <v>10</v>
      </c>
      <c r="AL14" s="28">
        <f t="shared" si="0"/>
        <v>7.5428571428571427</v>
      </c>
      <c r="AM14" s="28">
        <f t="shared" si="1"/>
        <v>8</v>
      </c>
      <c r="AN14" s="24">
        <f t="shared" si="2"/>
        <v>9</v>
      </c>
      <c r="AO14" s="24">
        <f t="shared" si="3"/>
        <v>2.2405731559640922</v>
      </c>
      <c r="AP14" s="24">
        <f t="shared" si="4"/>
        <v>5.0201680672268916</v>
      </c>
      <c r="AQ14" s="24">
        <f t="shared" si="5"/>
        <v>10</v>
      </c>
      <c r="AR14" s="24">
        <f t="shared" si="6"/>
        <v>2</v>
      </c>
      <c r="AS14" s="24">
        <f t="shared" si="7"/>
        <v>8</v>
      </c>
      <c r="AT14" s="24">
        <f t="shared" si="8"/>
        <v>6</v>
      </c>
      <c r="AU14" s="24">
        <f t="shared" si="9"/>
        <v>8</v>
      </c>
      <c r="AV14" s="24">
        <f t="shared" si="10"/>
        <v>9</v>
      </c>
      <c r="AW14" s="24">
        <f t="shared" si="11"/>
        <v>10</v>
      </c>
      <c r="AX14" s="24">
        <f t="shared" si="12"/>
        <v>3</v>
      </c>
      <c r="AY14" s="33"/>
      <c r="AZ14" s="33">
        <v>2</v>
      </c>
      <c r="BA14" s="33">
        <v>6</v>
      </c>
      <c r="BB14" s="33">
        <v>8</v>
      </c>
      <c r="BC14" s="33">
        <v>9</v>
      </c>
      <c r="BD14" s="33">
        <v>10</v>
      </c>
      <c r="BE14" s="33">
        <f t="shared" si="13"/>
        <v>4</v>
      </c>
      <c r="BF14" s="33">
        <f t="shared" si="14"/>
        <v>2</v>
      </c>
      <c r="BG14" s="33">
        <f t="shared" si="15"/>
        <v>1</v>
      </c>
      <c r="BH14" s="33">
        <f t="shared" si="16"/>
        <v>1</v>
      </c>
      <c r="BI14" s="33"/>
      <c r="BJ14" s="33" t="s">
        <v>115</v>
      </c>
      <c r="BK14" s="33">
        <v>2</v>
      </c>
      <c r="BL14" s="33">
        <v>4</v>
      </c>
      <c r="BM14" s="33">
        <v>2</v>
      </c>
      <c r="BN14" s="33">
        <v>1</v>
      </c>
      <c r="BO14" s="33">
        <v>1</v>
      </c>
    </row>
    <row r="15" spans="1:67" ht="120" customHeight="1" x14ac:dyDescent="0.15">
      <c r="A15" s="57"/>
      <c r="B15" s="13" t="s">
        <v>73</v>
      </c>
      <c r="C15" s="4">
        <v>2</v>
      </c>
      <c r="D15" s="4">
        <v>5</v>
      </c>
      <c r="E15" s="4">
        <v>4</v>
      </c>
      <c r="F15" s="4">
        <v>6</v>
      </c>
      <c r="G15" s="4">
        <v>4</v>
      </c>
      <c r="H15" s="4">
        <v>5</v>
      </c>
      <c r="I15" s="4">
        <v>5</v>
      </c>
      <c r="J15" s="4">
        <v>7</v>
      </c>
      <c r="K15" s="4">
        <v>3</v>
      </c>
      <c r="L15" s="4">
        <v>7</v>
      </c>
      <c r="M15" s="4">
        <v>7</v>
      </c>
      <c r="N15" s="4">
        <v>2</v>
      </c>
      <c r="O15" s="4">
        <v>3</v>
      </c>
      <c r="P15" s="4">
        <v>9</v>
      </c>
      <c r="Q15" s="4">
        <v>2</v>
      </c>
      <c r="R15" s="4">
        <v>4</v>
      </c>
      <c r="S15" s="4">
        <v>5</v>
      </c>
      <c r="T15" s="4">
        <v>2</v>
      </c>
      <c r="U15" s="4">
        <v>5</v>
      </c>
      <c r="V15" s="4">
        <v>1</v>
      </c>
      <c r="W15" s="4">
        <v>8</v>
      </c>
      <c r="X15" s="4">
        <v>7</v>
      </c>
      <c r="Y15" s="4">
        <v>3</v>
      </c>
      <c r="Z15" s="4">
        <v>7</v>
      </c>
      <c r="AA15" s="4">
        <v>1</v>
      </c>
      <c r="AB15" s="4">
        <v>2</v>
      </c>
      <c r="AC15" s="4">
        <v>2</v>
      </c>
      <c r="AD15" s="4">
        <v>3</v>
      </c>
      <c r="AE15" s="4">
        <v>1</v>
      </c>
      <c r="AF15" s="4">
        <v>7</v>
      </c>
      <c r="AG15" s="4">
        <v>10</v>
      </c>
      <c r="AH15" s="4">
        <v>3</v>
      </c>
      <c r="AI15" s="4">
        <v>2</v>
      </c>
      <c r="AJ15" s="4">
        <v>5</v>
      </c>
      <c r="AK15" s="4">
        <v>3</v>
      </c>
      <c r="AL15" s="28">
        <f t="shared" si="0"/>
        <v>4.3428571428571425</v>
      </c>
      <c r="AM15" s="28">
        <f t="shared" si="1"/>
        <v>4</v>
      </c>
      <c r="AN15" s="24">
        <f t="shared" si="2"/>
        <v>2</v>
      </c>
      <c r="AO15" s="24">
        <f t="shared" si="3"/>
        <v>2.4125024491649514</v>
      </c>
      <c r="AP15" s="24">
        <f t="shared" si="4"/>
        <v>5.8201680672268896</v>
      </c>
      <c r="AQ15" s="24">
        <f t="shared" si="5"/>
        <v>10</v>
      </c>
      <c r="AR15" s="24">
        <f t="shared" si="6"/>
        <v>1</v>
      </c>
      <c r="AS15" s="24">
        <f t="shared" si="7"/>
        <v>9</v>
      </c>
      <c r="AT15" s="24">
        <f t="shared" si="8"/>
        <v>2</v>
      </c>
      <c r="AU15" s="24">
        <f t="shared" si="9"/>
        <v>4</v>
      </c>
      <c r="AV15" s="24">
        <f t="shared" si="10"/>
        <v>6.5</v>
      </c>
      <c r="AW15" s="24">
        <f t="shared" si="11"/>
        <v>10</v>
      </c>
      <c r="AX15" s="24">
        <f t="shared" si="12"/>
        <v>4.5</v>
      </c>
      <c r="AY15" s="33"/>
      <c r="AZ15" s="33">
        <v>1</v>
      </c>
      <c r="BA15" s="33">
        <v>2</v>
      </c>
      <c r="BB15" s="33">
        <v>4</v>
      </c>
      <c r="BC15" s="33">
        <v>6.5</v>
      </c>
      <c r="BD15" s="33">
        <v>10</v>
      </c>
      <c r="BE15" s="33">
        <f t="shared" si="13"/>
        <v>1</v>
      </c>
      <c r="BF15" s="33">
        <f t="shared" si="14"/>
        <v>2</v>
      </c>
      <c r="BG15" s="33">
        <f t="shared" si="15"/>
        <v>2.5</v>
      </c>
      <c r="BH15" s="33">
        <f t="shared" si="16"/>
        <v>3.5</v>
      </c>
      <c r="BI15" s="33"/>
      <c r="BJ15" s="33" t="s">
        <v>116</v>
      </c>
      <c r="BK15" s="33">
        <v>1</v>
      </c>
      <c r="BL15" s="33">
        <v>1</v>
      </c>
      <c r="BM15" s="33">
        <v>2</v>
      </c>
      <c r="BN15" s="33">
        <v>2.5</v>
      </c>
      <c r="BO15" s="33">
        <v>3.5</v>
      </c>
    </row>
    <row r="16" spans="1:67" ht="120" customHeight="1" x14ac:dyDescent="0.15">
      <c r="A16" s="55">
        <v>6</v>
      </c>
      <c r="B16" s="13" t="s">
        <v>75</v>
      </c>
      <c r="C16" s="4">
        <v>4</v>
      </c>
      <c r="D16" s="4">
        <v>9</v>
      </c>
      <c r="E16" s="4">
        <v>10</v>
      </c>
      <c r="F16" s="4">
        <v>8</v>
      </c>
      <c r="G16" s="4">
        <v>10</v>
      </c>
      <c r="H16" s="4">
        <v>9</v>
      </c>
      <c r="I16" s="4">
        <v>9</v>
      </c>
      <c r="J16" s="4">
        <v>10</v>
      </c>
      <c r="K16" s="4">
        <v>10</v>
      </c>
      <c r="L16" s="4">
        <v>10</v>
      </c>
      <c r="M16" s="4">
        <v>10</v>
      </c>
      <c r="N16" s="4">
        <v>10</v>
      </c>
      <c r="O16" s="4">
        <v>10</v>
      </c>
      <c r="P16" s="4">
        <v>6</v>
      </c>
      <c r="Q16" s="4">
        <v>6</v>
      </c>
      <c r="R16" s="4">
        <v>9</v>
      </c>
      <c r="S16" s="4">
        <v>10</v>
      </c>
      <c r="T16" s="4">
        <v>10</v>
      </c>
      <c r="U16" s="4">
        <v>6</v>
      </c>
      <c r="V16" s="4">
        <v>10</v>
      </c>
      <c r="W16" s="4">
        <v>7</v>
      </c>
      <c r="X16" s="4">
        <v>10</v>
      </c>
      <c r="Y16" s="4">
        <v>10</v>
      </c>
      <c r="Z16" s="4">
        <v>10</v>
      </c>
      <c r="AA16" s="4">
        <v>10</v>
      </c>
      <c r="AB16" s="4">
        <v>7</v>
      </c>
      <c r="AC16" s="4">
        <v>6</v>
      </c>
      <c r="AD16" s="4">
        <v>10</v>
      </c>
      <c r="AE16" s="4">
        <v>10</v>
      </c>
      <c r="AF16" s="4">
        <v>9</v>
      </c>
      <c r="AG16" s="4">
        <v>10</v>
      </c>
      <c r="AH16" s="4">
        <v>5</v>
      </c>
      <c r="AI16" s="4">
        <v>8</v>
      </c>
      <c r="AJ16" s="4">
        <v>10</v>
      </c>
      <c r="AK16" s="4">
        <v>10</v>
      </c>
      <c r="AL16" s="28">
        <f t="shared" si="0"/>
        <v>8.8000000000000007</v>
      </c>
      <c r="AM16" s="28">
        <f t="shared" si="1"/>
        <v>10</v>
      </c>
      <c r="AN16" s="24">
        <f t="shared" si="2"/>
        <v>10</v>
      </c>
      <c r="AO16" s="24">
        <f t="shared" si="3"/>
        <v>1.7623513704540232</v>
      </c>
      <c r="AP16" s="24">
        <f t="shared" si="4"/>
        <v>3.1058823529411739</v>
      </c>
      <c r="AQ16" s="24">
        <f t="shared" si="5"/>
        <v>10</v>
      </c>
      <c r="AR16" s="24">
        <f t="shared" si="6"/>
        <v>4</v>
      </c>
      <c r="AS16" s="24">
        <f t="shared" si="7"/>
        <v>6</v>
      </c>
      <c r="AT16" s="24">
        <f t="shared" si="8"/>
        <v>8</v>
      </c>
      <c r="AU16" s="24">
        <f t="shared" si="9"/>
        <v>10</v>
      </c>
      <c r="AV16" s="24">
        <f t="shared" si="10"/>
        <v>10</v>
      </c>
      <c r="AW16" s="24">
        <f t="shared" si="11"/>
        <v>10</v>
      </c>
      <c r="AX16" s="24">
        <f t="shared" si="12"/>
        <v>2</v>
      </c>
      <c r="AY16" s="33"/>
      <c r="AZ16" s="33">
        <v>4</v>
      </c>
      <c r="BA16" s="33">
        <v>8</v>
      </c>
      <c r="BB16" s="33">
        <v>10</v>
      </c>
      <c r="BC16" s="33">
        <v>10</v>
      </c>
      <c r="BD16" s="33">
        <v>10</v>
      </c>
      <c r="BE16" s="33">
        <f t="shared" si="13"/>
        <v>4</v>
      </c>
      <c r="BF16" s="33">
        <f t="shared" si="14"/>
        <v>2</v>
      </c>
      <c r="BG16" s="33">
        <f t="shared" si="15"/>
        <v>0</v>
      </c>
      <c r="BH16" s="33">
        <f t="shared" si="16"/>
        <v>0</v>
      </c>
      <c r="BI16" s="33"/>
      <c r="BJ16" s="33" t="s">
        <v>117</v>
      </c>
      <c r="BK16" s="33">
        <v>4</v>
      </c>
      <c r="BL16" s="33">
        <v>4</v>
      </c>
      <c r="BM16" s="33">
        <v>2</v>
      </c>
      <c r="BN16" s="33">
        <v>0</v>
      </c>
      <c r="BO16" s="33">
        <v>0</v>
      </c>
    </row>
    <row r="17" spans="1:67" ht="120" customHeight="1" x14ac:dyDescent="0.15">
      <c r="A17" s="55"/>
      <c r="B17" s="13" t="s">
        <v>76</v>
      </c>
      <c r="C17" s="4">
        <v>4</v>
      </c>
      <c r="D17" s="4">
        <v>10</v>
      </c>
      <c r="E17" s="4">
        <v>10</v>
      </c>
      <c r="F17" s="4">
        <v>8</v>
      </c>
      <c r="G17" s="4">
        <v>10</v>
      </c>
      <c r="H17" s="4">
        <v>2</v>
      </c>
      <c r="I17" s="4">
        <v>9</v>
      </c>
      <c r="J17" s="4">
        <v>9</v>
      </c>
      <c r="K17" s="4">
        <v>10</v>
      </c>
      <c r="L17" s="4">
        <v>10</v>
      </c>
      <c r="M17" s="4">
        <v>10</v>
      </c>
      <c r="N17" s="4">
        <v>10</v>
      </c>
      <c r="O17" s="4">
        <v>10</v>
      </c>
      <c r="P17" s="4">
        <v>8</v>
      </c>
      <c r="Q17" s="4">
        <v>6</v>
      </c>
      <c r="R17" s="4">
        <v>7</v>
      </c>
      <c r="S17" s="4">
        <v>10</v>
      </c>
      <c r="T17" s="4">
        <v>10</v>
      </c>
      <c r="U17" s="4">
        <v>6</v>
      </c>
      <c r="V17" s="4">
        <v>10</v>
      </c>
      <c r="W17" s="4">
        <v>8</v>
      </c>
      <c r="X17" s="4">
        <v>10</v>
      </c>
      <c r="Y17" s="4">
        <v>10</v>
      </c>
      <c r="Z17" s="4">
        <v>9</v>
      </c>
      <c r="AA17" s="4">
        <v>10</v>
      </c>
      <c r="AB17" s="4">
        <v>8</v>
      </c>
      <c r="AC17" s="4">
        <v>6</v>
      </c>
      <c r="AD17" s="4">
        <v>10</v>
      </c>
      <c r="AE17" s="4">
        <v>10</v>
      </c>
      <c r="AF17" s="4">
        <v>9</v>
      </c>
      <c r="AG17" s="4">
        <v>6</v>
      </c>
      <c r="AH17" s="4">
        <v>5</v>
      </c>
      <c r="AI17" s="4">
        <v>8</v>
      </c>
      <c r="AJ17" s="4">
        <v>10</v>
      </c>
      <c r="AK17" s="4">
        <v>10</v>
      </c>
      <c r="AL17" s="28">
        <f t="shared" si="0"/>
        <v>8.5142857142857142</v>
      </c>
      <c r="AM17" s="28">
        <f t="shared" si="1"/>
        <v>10</v>
      </c>
      <c r="AN17" s="24">
        <f t="shared" si="2"/>
        <v>10</v>
      </c>
      <c r="AO17" s="24">
        <f t="shared" si="3"/>
        <v>2.0632844828435219</v>
      </c>
      <c r="AP17" s="24">
        <f t="shared" si="4"/>
        <v>4.2571428571428598</v>
      </c>
      <c r="AQ17" s="24">
        <f t="shared" si="5"/>
        <v>10</v>
      </c>
      <c r="AR17" s="24">
        <f t="shared" si="6"/>
        <v>2</v>
      </c>
      <c r="AS17" s="24">
        <f t="shared" si="7"/>
        <v>8</v>
      </c>
      <c r="AT17" s="24">
        <f t="shared" si="8"/>
        <v>8</v>
      </c>
      <c r="AU17" s="24">
        <f t="shared" si="9"/>
        <v>10</v>
      </c>
      <c r="AV17" s="24">
        <f t="shared" si="10"/>
        <v>10</v>
      </c>
      <c r="AW17" s="24">
        <f t="shared" si="11"/>
        <v>10</v>
      </c>
      <c r="AX17" s="24">
        <f t="shared" si="12"/>
        <v>2</v>
      </c>
      <c r="AY17" s="33"/>
      <c r="AZ17" s="33">
        <v>2</v>
      </c>
      <c r="BA17" s="33">
        <v>8</v>
      </c>
      <c r="BB17" s="33">
        <v>10</v>
      </c>
      <c r="BC17" s="33">
        <v>10</v>
      </c>
      <c r="BD17" s="33">
        <v>10</v>
      </c>
      <c r="BE17" s="33">
        <f t="shared" si="13"/>
        <v>6</v>
      </c>
      <c r="BF17" s="33">
        <f t="shared" si="14"/>
        <v>2</v>
      </c>
      <c r="BG17" s="33">
        <f t="shared" si="15"/>
        <v>0</v>
      </c>
      <c r="BH17" s="33">
        <f t="shared" si="16"/>
        <v>0</v>
      </c>
      <c r="BI17" s="33"/>
      <c r="BJ17" s="33" t="s">
        <v>118</v>
      </c>
      <c r="BK17" s="33">
        <v>2</v>
      </c>
      <c r="BL17" s="33">
        <v>6</v>
      </c>
      <c r="BM17" s="33">
        <v>2</v>
      </c>
      <c r="BN17" s="33">
        <v>0</v>
      </c>
      <c r="BO17" s="33">
        <v>0</v>
      </c>
    </row>
    <row r="18" spans="1:67" ht="120" customHeight="1" x14ac:dyDescent="0.15">
      <c r="A18" s="55">
        <v>7</v>
      </c>
      <c r="B18" s="13" t="s">
        <v>77</v>
      </c>
      <c r="C18" s="4">
        <v>6</v>
      </c>
      <c r="D18" s="4">
        <v>10</v>
      </c>
      <c r="E18" s="4">
        <v>10</v>
      </c>
      <c r="F18" s="4">
        <v>9</v>
      </c>
      <c r="G18" s="4">
        <v>10</v>
      </c>
      <c r="H18" s="4">
        <v>7</v>
      </c>
      <c r="I18" s="4">
        <v>10</v>
      </c>
      <c r="J18" s="4">
        <v>6</v>
      </c>
      <c r="K18" s="4">
        <v>10</v>
      </c>
      <c r="L18" s="4">
        <v>10</v>
      </c>
      <c r="M18" s="4">
        <v>10</v>
      </c>
      <c r="N18" s="4">
        <v>10</v>
      </c>
      <c r="O18" s="4">
        <v>10</v>
      </c>
      <c r="P18" s="4">
        <v>8</v>
      </c>
      <c r="Q18" s="4">
        <v>9</v>
      </c>
      <c r="R18" s="4">
        <v>10</v>
      </c>
      <c r="S18" s="4">
        <v>10</v>
      </c>
      <c r="T18" s="4">
        <v>10</v>
      </c>
      <c r="U18" s="4">
        <v>10</v>
      </c>
      <c r="V18" s="4">
        <v>10</v>
      </c>
      <c r="W18" s="4">
        <v>10</v>
      </c>
      <c r="X18" s="4">
        <v>10</v>
      </c>
      <c r="Y18" s="4">
        <v>9</v>
      </c>
      <c r="Z18" s="4">
        <v>10</v>
      </c>
      <c r="AA18" s="4">
        <v>9</v>
      </c>
      <c r="AB18" s="4">
        <v>10</v>
      </c>
      <c r="AC18" s="4">
        <v>9</v>
      </c>
      <c r="AD18" s="4">
        <v>9</v>
      </c>
      <c r="AE18" s="4">
        <v>10</v>
      </c>
      <c r="AF18" s="4">
        <v>8</v>
      </c>
      <c r="AG18" s="4">
        <v>10</v>
      </c>
      <c r="AH18" s="4">
        <v>8</v>
      </c>
      <c r="AI18" s="4">
        <v>9</v>
      </c>
      <c r="AJ18" s="4">
        <v>7</v>
      </c>
      <c r="AK18" s="4">
        <v>10</v>
      </c>
      <c r="AL18" s="28">
        <f t="shared" si="0"/>
        <v>9.2285714285714278</v>
      </c>
      <c r="AM18" s="28">
        <f t="shared" si="1"/>
        <v>10</v>
      </c>
      <c r="AN18" s="24">
        <f t="shared" si="2"/>
        <v>10</v>
      </c>
      <c r="AO18" s="24">
        <f t="shared" si="3"/>
        <v>1.190296905267366</v>
      </c>
      <c r="AP18" s="24">
        <f t="shared" si="4"/>
        <v>1.416806722689069</v>
      </c>
      <c r="AQ18" s="24">
        <f t="shared" si="5"/>
        <v>10</v>
      </c>
      <c r="AR18" s="24">
        <f t="shared" si="6"/>
        <v>6</v>
      </c>
      <c r="AS18" s="24">
        <f t="shared" si="7"/>
        <v>4</v>
      </c>
      <c r="AT18" s="24">
        <f t="shared" si="8"/>
        <v>9</v>
      </c>
      <c r="AU18" s="24">
        <f t="shared" si="9"/>
        <v>10</v>
      </c>
      <c r="AV18" s="24">
        <f t="shared" si="10"/>
        <v>10</v>
      </c>
      <c r="AW18" s="24">
        <f t="shared" si="11"/>
        <v>10</v>
      </c>
      <c r="AX18" s="24">
        <f t="shared" si="12"/>
        <v>1</v>
      </c>
      <c r="AY18" s="33"/>
      <c r="AZ18" s="33">
        <v>6</v>
      </c>
      <c r="BA18" s="33">
        <v>9</v>
      </c>
      <c r="BB18" s="33">
        <v>10</v>
      </c>
      <c r="BC18" s="33">
        <v>10</v>
      </c>
      <c r="BD18" s="33">
        <v>10</v>
      </c>
      <c r="BE18" s="33">
        <f t="shared" si="13"/>
        <v>3</v>
      </c>
      <c r="BF18" s="33">
        <f t="shared" si="14"/>
        <v>1</v>
      </c>
      <c r="BG18" s="33">
        <f t="shared" si="15"/>
        <v>0</v>
      </c>
      <c r="BH18" s="33">
        <f t="shared" si="16"/>
        <v>0</v>
      </c>
      <c r="BI18" s="33"/>
      <c r="BJ18" s="33" t="s">
        <v>119</v>
      </c>
      <c r="BK18" s="33">
        <v>6</v>
      </c>
      <c r="BL18" s="33">
        <v>3</v>
      </c>
      <c r="BM18" s="33">
        <v>1</v>
      </c>
      <c r="BN18" s="33">
        <v>0</v>
      </c>
      <c r="BO18" s="33">
        <v>0</v>
      </c>
    </row>
    <row r="19" spans="1:67" ht="120" customHeight="1" x14ac:dyDescent="0.15">
      <c r="A19" s="57"/>
      <c r="B19" s="13" t="s">
        <v>78</v>
      </c>
      <c r="C19" s="4">
        <v>8</v>
      </c>
      <c r="D19" s="4">
        <v>10</v>
      </c>
      <c r="E19" s="4">
        <v>9</v>
      </c>
      <c r="F19" s="4">
        <v>5</v>
      </c>
      <c r="G19" s="4">
        <v>9</v>
      </c>
      <c r="H19" s="4">
        <v>7</v>
      </c>
      <c r="I19" s="4">
        <v>10</v>
      </c>
      <c r="J19" s="4">
        <v>4</v>
      </c>
      <c r="K19" s="4">
        <v>10</v>
      </c>
      <c r="L19" s="4">
        <v>8</v>
      </c>
      <c r="M19" s="4">
        <v>10</v>
      </c>
      <c r="N19" s="4">
        <v>10</v>
      </c>
      <c r="O19" s="4">
        <v>8</v>
      </c>
      <c r="P19" s="4">
        <v>5</v>
      </c>
      <c r="Q19" s="4">
        <v>9</v>
      </c>
      <c r="R19" s="4">
        <v>9</v>
      </c>
      <c r="S19" s="4">
        <v>10</v>
      </c>
      <c r="T19" s="4">
        <v>10</v>
      </c>
      <c r="U19" s="4">
        <v>10</v>
      </c>
      <c r="V19" s="4">
        <v>10</v>
      </c>
      <c r="W19" s="4">
        <v>8</v>
      </c>
      <c r="X19" s="4">
        <v>8</v>
      </c>
      <c r="Y19" s="4">
        <v>9</v>
      </c>
      <c r="Z19" s="4">
        <v>10</v>
      </c>
      <c r="AA19" s="4">
        <v>9</v>
      </c>
      <c r="AB19" s="4">
        <v>10</v>
      </c>
      <c r="AC19" s="4">
        <v>9</v>
      </c>
      <c r="AD19" s="4">
        <v>9</v>
      </c>
      <c r="AE19" s="4">
        <v>10</v>
      </c>
      <c r="AF19" s="4">
        <v>9</v>
      </c>
      <c r="AG19" s="4">
        <v>2</v>
      </c>
      <c r="AH19" s="4">
        <v>10</v>
      </c>
      <c r="AI19" s="4">
        <v>9</v>
      </c>
      <c r="AJ19" s="4">
        <v>9</v>
      </c>
      <c r="AK19" s="4">
        <v>10</v>
      </c>
      <c r="AL19" s="28">
        <f t="shared" si="0"/>
        <v>8.6285714285714281</v>
      </c>
      <c r="AM19" s="28">
        <f t="shared" si="1"/>
        <v>9</v>
      </c>
      <c r="AN19" s="24">
        <f t="shared" si="2"/>
        <v>10</v>
      </c>
      <c r="AO19" s="24">
        <f t="shared" si="3"/>
        <v>1.9110470534071442</v>
      </c>
      <c r="AP19" s="24">
        <f t="shared" si="4"/>
        <v>3.6521008403361281</v>
      </c>
      <c r="AQ19" s="24">
        <f t="shared" si="5"/>
        <v>10</v>
      </c>
      <c r="AR19" s="24">
        <f t="shared" si="6"/>
        <v>2</v>
      </c>
      <c r="AS19" s="24">
        <f t="shared" si="7"/>
        <v>8</v>
      </c>
      <c r="AT19" s="24">
        <f t="shared" si="8"/>
        <v>8</v>
      </c>
      <c r="AU19" s="24">
        <f t="shared" si="9"/>
        <v>9</v>
      </c>
      <c r="AV19" s="24">
        <f t="shared" si="10"/>
        <v>10</v>
      </c>
      <c r="AW19" s="24">
        <f t="shared" si="11"/>
        <v>10</v>
      </c>
      <c r="AX19" s="24">
        <f t="shared" si="12"/>
        <v>2</v>
      </c>
      <c r="AY19" s="33"/>
      <c r="AZ19" s="33">
        <v>2</v>
      </c>
      <c r="BA19" s="33">
        <v>8</v>
      </c>
      <c r="BB19" s="33">
        <v>9</v>
      </c>
      <c r="BC19" s="33">
        <v>10</v>
      </c>
      <c r="BD19" s="33">
        <v>10</v>
      </c>
      <c r="BE19" s="33">
        <f t="shared" si="13"/>
        <v>6</v>
      </c>
      <c r="BF19" s="33">
        <f t="shared" si="14"/>
        <v>1</v>
      </c>
      <c r="BG19" s="33">
        <f t="shared" si="15"/>
        <v>1</v>
      </c>
      <c r="BH19" s="33">
        <f t="shared" si="16"/>
        <v>0</v>
      </c>
      <c r="BI19" s="33"/>
      <c r="BJ19" s="33" t="s">
        <v>120</v>
      </c>
      <c r="BK19" s="33">
        <v>2</v>
      </c>
      <c r="BL19" s="33">
        <v>6</v>
      </c>
      <c r="BM19" s="33">
        <v>1</v>
      </c>
      <c r="BN19" s="33">
        <v>1</v>
      </c>
      <c r="BO19" s="33">
        <v>0</v>
      </c>
    </row>
    <row r="20" spans="1:67" ht="120" customHeight="1" x14ac:dyDescent="0.15">
      <c r="A20" s="55">
        <v>8</v>
      </c>
      <c r="B20" s="13" t="s">
        <v>79</v>
      </c>
      <c r="C20" s="4">
        <v>8</v>
      </c>
      <c r="D20" s="4">
        <v>9</v>
      </c>
      <c r="E20" s="4">
        <v>8</v>
      </c>
      <c r="F20" s="4">
        <v>6</v>
      </c>
      <c r="G20" s="4">
        <v>10</v>
      </c>
      <c r="H20" s="4">
        <v>4</v>
      </c>
      <c r="I20" s="4">
        <v>9</v>
      </c>
      <c r="J20" s="4">
        <v>7</v>
      </c>
      <c r="K20" s="4">
        <v>8</v>
      </c>
      <c r="L20" s="4">
        <v>4</v>
      </c>
      <c r="M20" s="4">
        <v>10</v>
      </c>
      <c r="N20" s="4">
        <v>9</v>
      </c>
      <c r="O20" s="4">
        <v>9</v>
      </c>
      <c r="P20" s="4">
        <v>7</v>
      </c>
      <c r="Q20" s="4">
        <v>7</v>
      </c>
      <c r="R20" s="4">
        <v>8</v>
      </c>
      <c r="S20" s="4">
        <v>9</v>
      </c>
      <c r="T20" s="4">
        <v>10</v>
      </c>
      <c r="U20" s="4">
        <v>10</v>
      </c>
      <c r="V20" s="4">
        <v>5</v>
      </c>
      <c r="W20" s="4">
        <v>3</v>
      </c>
      <c r="X20" s="4">
        <v>7</v>
      </c>
      <c r="Y20" s="4">
        <v>7</v>
      </c>
      <c r="Z20" s="4">
        <v>9</v>
      </c>
      <c r="AA20" s="4">
        <v>10</v>
      </c>
      <c r="AB20" s="4">
        <v>3</v>
      </c>
      <c r="AC20" s="4">
        <v>8</v>
      </c>
      <c r="AD20" s="4">
        <v>8</v>
      </c>
      <c r="AE20" s="4">
        <v>9</v>
      </c>
      <c r="AF20" s="4">
        <v>7</v>
      </c>
      <c r="AG20" s="4">
        <v>10</v>
      </c>
      <c r="AH20" s="4">
        <v>8</v>
      </c>
      <c r="AI20" s="4">
        <v>6</v>
      </c>
      <c r="AJ20" s="4">
        <v>9</v>
      </c>
      <c r="AK20" s="4">
        <v>10</v>
      </c>
      <c r="AL20" s="28">
        <f t="shared" si="0"/>
        <v>7.7428571428571429</v>
      </c>
      <c r="AM20" s="28">
        <f t="shared" si="1"/>
        <v>8</v>
      </c>
      <c r="AN20" s="24">
        <f t="shared" si="2"/>
        <v>9</v>
      </c>
      <c r="AO20" s="24">
        <f t="shared" si="3"/>
        <v>2.0196513552191764</v>
      </c>
      <c r="AP20" s="24">
        <f t="shared" si="4"/>
        <v>4.0789915966386561</v>
      </c>
      <c r="AQ20" s="24">
        <f t="shared" si="5"/>
        <v>10</v>
      </c>
      <c r="AR20" s="24">
        <f t="shared" si="6"/>
        <v>3</v>
      </c>
      <c r="AS20" s="24">
        <f t="shared" si="7"/>
        <v>7</v>
      </c>
      <c r="AT20" s="24">
        <f t="shared" si="8"/>
        <v>7</v>
      </c>
      <c r="AU20" s="24">
        <f t="shared" si="9"/>
        <v>8</v>
      </c>
      <c r="AV20" s="24">
        <f t="shared" si="10"/>
        <v>9</v>
      </c>
      <c r="AW20" s="24">
        <f t="shared" si="11"/>
        <v>10</v>
      </c>
      <c r="AX20" s="24">
        <f t="shared" si="12"/>
        <v>2</v>
      </c>
      <c r="AY20" s="33"/>
      <c r="AZ20" s="33">
        <v>3</v>
      </c>
      <c r="BA20" s="33">
        <v>7</v>
      </c>
      <c r="BB20" s="33">
        <v>8</v>
      </c>
      <c r="BC20" s="33">
        <v>9</v>
      </c>
      <c r="BD20" s="33">
        <v>10</v>
      </c>
      <c r="BE20" s="33">
        <f t="shared" si="13"/>
        <v>4</v>
      </c>
      <c r="BF20" s="33">
        <f t="shared" si="14"/>
        <v>1</v>
      </c>
      <c r="BG20" s="33">
        <f t="shared" si="15"/>
        <v>1</v>
      </c>
      <c r="BH20" s="33">
        <f t="shared" si="16"/>
        <v>1</v>
      </c>
      <c r="BI20" s="33"/>
      <c r="BJ20" s="33" t="s">
        <v>121</v>
      </c>
      <c r="BK20" s="33">
        <v>3</v>
      </c>
      <c r="BL20" s="33">
        <v>4</v>
      </c>
      <c r="BM20" s="33">
        <v>1</v>
      </c>
      <c r="BN20" s="33">
        <v>1</v>
      </c>
      <c r="BO20" s="33">
        <v>1</v>
      </c>
    </row>
    <row r="21" spans="1:67" ht="120" customHeight="1" x14ac:dyDescent="0.15">
      <c r="A21" s="57"/>
      <c r="B21" s="13" t="s">
        <v>80</v>
      </c>
      <c r="C21" s="4">
        <v>5</v>
      </c>
      <c r="D21" s="4">
        <v>10</v>
      </c>
      <c r="E21" s="4">
        <v>5</v>
      </c>
      <c r="F21" s="4">
        <v>4</v>
      </c>
      <c r="G21" s="4">
        <v>9</v>
      </c>
      <c r="H21" s="4">
        <v>5</v>
      </c>
      <c r="I21" s="4">
        <v>7</v>
      </c>
      <c r="J21" s="4">
        <v>3</v>
      </c>
      <c r="K21" s="4">
        <v>9</v>
      </c>
      <c r="L21" s="4">
        <v>3</v>
      </c>
      <c r="M21" s="4">
        <v>10</v>
      </c>
      <c r="N21" s="4">
        <v>7</v>
      </c>
      <c r="O21" s="4">
        <v>10</v>
      </c>
      <c r="P21" s="4">
        <v>9</v>
      </c>
      <c r="Q21" s="4">
        <v>7</v>
      </c>
      <c r="R21" s="4">
        <v>7</v>
      </c>
      <c r="S21" s="4">
        <v>7</v>
      </c>
      <c r="T21" s="4">
        <v>9</v>
      </c>
      <c r="U21" s="4">
        <v>10</v>
      </c>
      <c r="V21" s="4">
        <v>10</v>
      </c>
      <c r="W21" s="4">
        <v>8</v>
      </c>
      <c r="X21" s="4">
        <v>3</v>
      </c>
      <c r="Y21" s="4">
        <v>8</v>
      </c>
      <c r="Z21" s="4">
        <v>8</v>
      </c>
      <c r="AA21" s="4">
        <v>3</v>
      </c>
      <c r="AB21" s="4">
        <v>4</v>
      </c>
      <c r="AC21" s="4">
        <v>3</v>
      </c>
      <c r="AD21" s="4">
        <v>7</v>
      </c>
      <c r="AE21" s="4">
        <v>8</v>
      </c>
      <c r="AF21" s="4">
        <v>8</v>
      </c>
      <c r="AG21" s="4">
        <v>2</v>
      </c>
      <c r="AH21" s="4">
        <v>9</v>
      </c>
      <c r="AI21" s="4">
        <v>8</v>
      </c>
      <c r="AJ21" s="4">
        <v>6</v>
      </c>
      <c r="AK21" s="4">
        <v>3</v>
      </c>
      <c r="AL21" s="28">
        <f t="shared" si="0"/>
        <v>6.6857142857142859</v>
      </c>
      <c r="AM21" s="28">
        <f t="shared" si="1"/>
        <v>7</v>
      </c>
      <c r="AN21" s="24">
        <f t="shared" si="2"/>
        <v>7</v>
      </c>
      <c r="AO21" s="24">
        <f t="shared" si="3"/>
        <v>2.5410908793553331</v>
      </c>
      <c r="AP21" s="24">
        <f t="shared" si="4"/>
        <v>6.4571428571428591</v>
      </c>
      <c r="AQ21" s="24">
        <f t="shared" si="5"/>
        <v>10</v>
      </c>
      <c r="AR21" s="24">
        <f t="shared" si="6"/>
        <v>2</v>
      </c>
      <c r="AS21" s="24">
        <f t="shared" si="7"/>
        <v>8</v>
      </c>
      <c r="AT21" s="24">
        <f t="shared" si="8"/>
        <v>4.5</v>
      </c>
      <c r="AU21" s="24">
        <f t="shared" si="9"/>
        <v>7</v>
      </c>
      <c r="AV21" s="24">
        <f t="shared" si="10"/>
        <v>9</v>
      </c>
      <c r="AW21" s="24">
        <f t="shared" si="11"/>
        <v>10</v>
      </c>
      <c r="AX21" s="24">
        <f t="shared" si="12"/>
        <v>4.5</v>
      </c>
      <c r="AY21" s="33"/>
      <c r="AZ21" s="33">
        <v>2</v>
      </c>
      <c r="BA21" s="33">
        <v>4.5</v>
      </c>
      <c r="BB21" s="33">
        <v>7</v>
      </c>
      <c r="BC21" s="33">
        <v>9</v>
      </c>
      <c r="BD21" s="33">
        <v>10</v>
      </c>
      <c r="BE21" s="33">
        <f t="shared" si="13"/>
        <v>2.5</v>
      </c>
      <c r="BF21" s="33">
        <f t="shared" si="14"/>
        <v>2.5</v>
      </c>
      <c r="BG21" s="33">
        <f t="shared" si="15"/>
        <v>2</v>
      </c>
      <c r="BH21" s="33">
        <f t="shared" si="16"/>
        <v>1</v>
      </c>
      <c r="BI21" s="33"/>
      <c r="BJ21" s="33" t="s">
        <v>122</v>
      </c>
      <c r="BK21" s="33">
        <v>2</v>
      </c>
      <c r="BL21" s="33">
        <v>2.5</v>
      </c>
      <c r="BM21" s="33">
        <v>2.5</v>
      </c>
      <c r="BN21" s="33">
        <v>2</v>
      </c>
      <c r="BO21" s="33">
        <v>1</v>
      </c>
    </row>
    <row r="22" spans="1:67" ht="120" customHeight="1" x14ac:dyDescent="0.15">
      <c r="A22" s="57"/>
      <c r="B22" s="13" t="s">
        <v>81</v>
      </c>
      <c r="C22" s="4">
        <v>4</v>
      </c>
      <c r="D22" s="4">
        <v>6</v>
      </c>
      <c r="E22" s="4">
        <v>5</v>
      </c>
      <c r="F22" s="4">
        <v>3</v>
      </c>
      <c r="G22" s="4">
        <v>10</v>
      </c>
      <c r="H22" s="4">
        <v>7</v>
      </c>
      <c r="I22" s="4">
        <v>7</v>
      </c>
      <c r="J22" s="4">
        <v>3</v>
      </c>
      <c r="K22" s="4">
        <v>10</v>
      </c>
      <c r="L22" s="4">
        <v>3</v>
      </c>
      <c r="M22" s="4">
        <v>10</v>
      </c>
      <c r="N22" s="4">
        <v>7</v>
      </c>
      <c r="O22" s="4">
        <v>9</v>
      </c>
      <c r="P22" s="4">
        <v>9</v>
      </c>
      <c r="Q22" s="4">
        <v>2</v>
      </c>
      <c r="R22" s="4">
        <v>6</v>
      </c>
      <c r="S22" s="4">
        <v>7</v>
      </c>
      <c r="T22" s="4">
        <v>10</v>
      </c>
      <c r="U22" s="4">
        <v>10</v>
      </c>
      <c r="V22" s="4">
        <v>4</v>
      </c>
      <c r="W22" s="4">
        <v>5</v>
      </c>
      <c r="X22" s="4">
        <v>3</v>
      </c>
      <c r="Y22" s="4">
        <v>8</v>
      </c>
      <c r="Z22" s="4">
        <v>9</v>
      </c>
      <c r="AA22" s="4">
        <v>1</v>
      </c>
      <c r="AB22" s="4">
        <v>2</v>
      </c>
      <c r="AC22" s="4">
        <v>3</v>
      </c>
      <c r="AD22" s="4">
        <v>8</v>
      </c>
      <c r="AE22" s="4">
        <v>8</v>
      </c>
      <c r="AF22" s="4">
        <v>9</v>
      </c>
      <c r="AG22" s="4">
        <v>2</v>
      </c>
      <c r="AH22" s="4">
        <v>5</v>
      </c>
      <c r="AI22" s="4">
        <v>8</v>
      </c>
      <c r="AJ22" s="4">
        <v>6</v>
      </c>
      <c r="AK22" s="4">
        <v>4</v>
      </c>
      <c r="AL22" s="28">
        <f t="shared" si="0"/>
        <v>6.0857142857142854</v>
      </c>
      <c r="AM22" s="28">
        <f t="shared" si="1"/>
        <v>6</v>
      </c>
      <c r="AN22" s="24">
        <f t="shared" si="2"/>
        <v>3</v>
      </c>
      <c r="AO22" s="24">
        <f t="shared" si="3"/>
        <v>2.8114412106021835</v>
      </c>
      <c r="AP22" s="24">
        <f t="shared" si="4"/>
        <v>7.9042016806722719</v>
      </c>
      <c r="AQ22" s="24">
        <f t="shared" si="5"/>
        <v>10</v>
      </c>
      <c r="AR22" s="24">
        <f t="shared" si="6"/>
        <v>1</v>
      </c>
      <c r="AS22" s="24">
        <f t="shared" si="7"/>
        <v>9</v>
      </c>
      <c r="AT22" s="24">
        <f t="shared" si="8"/>
        <v>3.5</v>
      </c>
      <c r="AU22" s="24">
        <f t="shared" si="9"/>
        <v>6</v>
      </c>
      <c r="AV22" s="24">
        <f t="shared" si="10"/>
        <v>8.5</v>
      </c>
      <c r="AW22" s="24">
        <f t="shared" si="11"/>
        <v>10</v>
      </c>
      <c r="AX22" s="24">
        <f t="shared" si="12"/>
        <v>5</v>
      </c>
      <c r="AY22" s="33"/>
      <c r="AZ22" s="33">
        <v>1</v>
      </c>
      <c r="BA22" s="33">
        <v>3.5</v>
      </c>
      <c r="BB22" s="33">
        <v>6</v>
      </c>
      <c r="BC22" s="33">
        <v>8.5</v>
      </c>
      <c r="BD22" s="33">
        <v>10</v>
      </c>
      <c r="BE22" s="33">
        <f t="shared" si="13"/>
        <v>2.5</v>
      </c>
      <c r="BF22" s="33">
        <f t="shared" si="14"/>
        <v>2.5</v>
      </c>
      <c r="BG22" s="33">
        <f t="shared" si="15"/>
        <v>2.5</v>
      </c>
      <c r="BH22" s="33">
        <f t="shared" si="16"/>
        <v>1.5</v>
      </c>
      <c r="BI22" s="33"/>
      <c r="BJ22" s="33" t="s">
        <v>123</v>
      </c>
      <c r="BK22" s="33">
        <v>1</v>
      </c>
      <c r="BL22" s="33">
        <v>2.5</v>
      </c>
      <c r="BM22" s="33">
        <v>2.5</v>
      </c>
      <c r="BN22" s="33">
        <v>2.5</v>
      </c>
      <c r="BO22" s="33">
        <v>1.5</v>
      </c>
    </row>
    <row r="58" spans="65:65" ht="14" x14ac:dyDescent="0.15">
      <c r="BM58" t="s">
        <v>129</v>
      </c>
    </row>
  </sheetData>
  <mergeCells count="41">
    <mergeCell ref="A20:A22"/>
    <mergeCell ref="AW1:AW4"/>
    <mergeCell ref="A7:A8"/>
    <mergeCell ref="A9:A11"/>
    <mergeCell ref="A13:A15"/>
    <mergeCell ref="A16:A17"/>
    <mergeCell ref="A18:A19"/>
    <mergeCell ref="A5:A6"/>
    <mergeCell ref="AQ1:AQ4"/>
    <mergeCell ref="AR1:AR4"/>
    <mergeCell ref="AS1:AS4"/>
    <mergeCell ref="AT1:AT4"/>
    <mergeCell ref="A1:B1"/>
    <mergeCell ref="AL1:AL4"/>
    <mergeCell ref="AM1:AM4"/>
    <mergeCell ref="AN1:AN4"/>
    <mergeCell ref="AO1:AO4"/>
    <mergeCell ref="AP1:AP4"/>
    <mergeCell ref="BI1:BI4"/>
    <mergeCell ref="AX1:AX4"/>
    <mergeCell ref="A2:B2"/>
    <mergeCell ref="A3:B3"/>
    <mergeCell ref="A4:B4"/>
    <mergeCell ref="AU1:AU4"/>
    <mergeCell ref="AV1:AV4"/>
    <mergeCell ref="AY1:AY4"/>
    <mergeCell ref="BM1:BM4"/>
    <mergeCell ref="BN1:BN4"/>
    <mergeCell ref="BO1:BO4"/>
    <mergeCell ref="AZ1:AZ4"/>
    <mergeCell ref="BA1:BA4"/>
    <mergeCell ref="BB1:BB4"/>
    <mergeCell ref="BC1:BC4"/>
    <mergeCell ref="BD1:BD4"/>
    <mergeCell ref="BE1:BE4"/>
    <mergeCell ref="BF1:BF4"/>
    <mergeCell ref="BG1:BG4"/>
    <mergeCell ref="BH1:BH4"/>
    <mergeCell ref="BJ1:BJ4"/>
    <mergeCell ref="BK1:BK4"/>
    <mergeCell ref="BL1:BL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37"/>
  <sheetViews>
    <sheetView showGridLines="0" zoomScale="65" zoomScaleNormal="110" workbookViewId="0">
      <pane ySplit="2" topLeftCell="A3" activePane="bottomLeft" state="frozen"/>
      <selection pane="bottomLeft" activeCell="AP14" sqref="AP14"/>
    </sheetView>
  </sheetViews>
  <sheetFormatPr baseColWidth="10" defaultColWidth="8.33203125" defaultRowHeight="20" customHeight="1" x14ac:dyDescent="0.15"/>
  <cols>
    <col min="1" max="1" width="8.33203125" style="1"/>
    <col min="2" max="2" width="26" style="1" customWidth="1"/>
    <col min="3" max="3" width="4.6640625" style="1" customWidth="1"/>
    <col min="4" max="4" width="7.33203125" style="1" customWidth="1"/>
    <col min="5" max="12" width="50.83203125" style="1" customWidth="1"/>
    <col min="13" max="13" width="73" style="1" hidden="1" customWidth="1"/>
    <col min="14" max="14" width="45" style="1" hidden="1" customWidth="1"/>
    <col min="15" max="15" width="100.83203125" style="2" hidden="1" customWidth="1"/>
    <col min="16" max="25" width="50.83203125" style="3" customWidth="1"/>
    <col min="26" max="16384" width="8.33203125" style="1"/>
  </cols>
  <sheetData>
    <row r="1" spans="1:30" ht="20" customHeight="1" x14ac:dyDescent="0.15">
      <c r="A1" s="69" t="s">
        <v>62</v>
      </c>
      <c r="B1" s="70" t="s">
        <v>0</v>
      </c>
      <c r="C1" s="70" t="s">
        <v>1</v>
      </c>
      <c r="D1" s="70" t="s">
        <v>2</v>
      </c>
      <c r="E1" s="55">
        <v>1</v>
      </c>
      <c r="F1" s="55"/>
      <c r="G1" s="55">
        <v>2</v>
      </c>
      <c r="H1" s="55"/>
      <c r="I1" s="55">
        <v>3</v>
      </c>
      <c r="J1" s="55"/>
      <c r="K1" s="55"/>
      <c r="L1" s="10">
        <v>4</v>
      </c>
      <c r="M1" s="9"/>
      <c r="N1" s="9"/>
      <c r="O1" s="11" t="s">
        <v>63</v>
      </c>
      <c r="P1" s="55">
        <v>5</v>
      </c>
      <c r="Q1" s="57"/>
      <c r="R1" s="57"/>
      <c r="S1" s="55">
        <v>6</v>
      </c>
      <c r="T1" s="55"/>
      <c r="U1" s="55">
        <v>7</v>
      </c>
      <c r="V1" s="57"/>
      <c r="W1" s="55">
        <v>8</v>
      </c>
      <c r="X1" s="57"/>
      <c r="Y1" s="57"/>
      <c r="Z1" s="68" t="s">
        <v>1</v>
      </c>
      <c r="AA1" s="68" t="s">
        <v>2</v>
      </c>
      <c r="AB1" s="63" t="s">
        <v>82</v>
      </c>
      <c r="AC1" s="68" t="s">
        <v>1</v>
      </c>
      <c r="AD1" s="63" t="s">
        <v>82</v>
      </c>
    </row>
    <row r="2" spans="1:30" s="2" customFormat="1" ht="60" customHeight="1" x14ac:dyDescent="0.15">
      <c r="A2" s="69"/>
      <c r="B2" s="70"/>
      <c r="C2" s="70"/>
      <c r="D2" s="70"/>
      <c r="E2" s="12" t="s">
        <v>64</v>
      </c>
      <c r="F2" s="12" t="s">
        <v>65</v>
      </c>
      <c r="G2" s="12" t="s">
        <v>66</v>
      </c>
      <c r="H2" s="12" t="s">
        <v>67</v>
      </c>
      <c r="I2" s="12" t="s">
        <v>68</v>
      </c>
      <c r="J2" s="12" t="s">
        <v>69</v>
      </c>
      <c r="K2" s="12" t="s">
        <v>70</v>
      </c>
      <c r="L2" s="12" t="s">
        <v>71</v>
      </c>
      <c r="M2" s="12" t="s">
        <v>3</v>
      </c>
      <c r="N2" s="12" t="s">
        <v>4</v>
      </c>
      <c r="O2" s="12" t="s">
        <v>5</v>
      </c>
      <c r="P2" s="13" t="s">
        <v>72</v>
      </c>
      <c r="Q2" s="13" t="s">
        <v>74</v>
      </c>
      <c r="R2" s="13" t="s">
        <v>73</v>
      </c>
      <c r="S2" s="13" t="s">
        <v>75</v>
      </c>
      <c r="T2" s="13" t="s">
        <v>76</v>
      </c>
      <c r="U2" s="13" t="s">
        <v>77</v>
      </c>
      <c r="V2" s="13" t="s">
        <v>78</v>
      </c>
      <c r="W2" s="13" t="s">
        <v>79</v>
      </c>
      <c r="X2" s="13" t="s">
        <v>80</v>
      </c>
      <c r="Y2" s="13" t="s">
        <v>81</v>
      </c>
      <c r="Z2" s="68"/>
      <c r="AA2" s="68"/>
      <c r="AB2" s="63"/>
      <c r="AC2" s="68"/>
      <c r="AD2" s="63"/>
    </row>
    <row r="3" spans="1:30" ht="40" customHeight="1" x14ac:dyDescent="0.15">
      <c r="A3" s="4">
        <v>1</v>
      </c>
      <c r="B3" s="5" t="s">
        <v>6</v>
      </c>
      <c r="C3" s="4">
        <v>22</v>
      </c>
      <c r="D3" s="6" t="s">
        <v>11</v>
      </c>
      <c r="E3" s="4">
        <v>10</v>
      </c>
      <c r="F3" s="4">
        <v>6</v>
      </c>
      <c r="G3" s="4">
        <v>1</v>
      </c>
      <c r="H3" s="4">
        <v>8</v>
      </c>
      <c r="I3" s="4">
        <v>10</v>
      </c>
      <c r="J3" s="4">
        <v>1</v>
      </c>
      <c r="K3" s="4">
        <v>2</v>
      </c>
      <c r="L3" s="4">
        <v>10</v>
      </c>
      <c r="M3" s="6" t="s">
        <v>7</v>
      </c>
      <c r="N3" s="6" t="s">
        <v>7</v>
      </c>
      <c r="O3" s="8" t="s">
        <v>29</v>
      </c>
      <c r="P3" s="4">
        <v>2</v>
      </c>
      <c r="Q3" s="4">
        <v>9</v>
      </c>
      <c r="R3" s="4">
        <v>2</v>
      </c>
      <c r="S3" s="4">
        <v>4</v>
      </c>
      <c r="T3" s="4">
        <v>4</v>
      </c>
      <c r="U3" s="4">
        <v>6</v>
      </c>
      <c r="V3" s="4">
        <v>8</v>
      </c>
      <c r="W3" s="4">
        <v>8</v>
      </c>
      <c r="X3" s="4">
        <v>5</v>
      </c>
      <c r="Y3" s="4">
        <v>4</v>
      </c>
      <c r="Z3" s="34">
        <v>22</v>
      </c>
      <c r="AA3" s="35" t="s">
        <v>11</v>
      </c>
      <c r="AB3" s="36">
        <v>5.5555555555555554</v>
      </c>
      <c r="AC3" s="34">
        <v>22</v>
      </c>
      <c r="AD3" s="36">
        <v>5.5555555555555554</v>
      </c>
    </row>
    <row r="4" spans="1:30" ht="40" customHeight="1" x14ac:dyDescent="0.15">
      <c r="A4" s="4">
        <v>2</v>
      </c>
      <c r="B4" s="5" t="s">
        <v>10</v>
      </c>
      <c r="C4" s="4">
        <v>25</v>
      </c>
      <c r="D4" s="6" t="s">
        <v>8</v>
      </c>
      <c r="E4" s="4">
        <v>7</v>
      </c>
      <c r="F4" s="4">
        <v>9</v>
      </c>
      <c r="G4" s="4">
        <v>6</v>
      </c>
      <c r="H4" s="4">
        <v>10</v>
      </c>
      <c r="I4" s="4">
        <v>7</v>
      </c>
      <c r="J4" s="4">
        <v>10</v>
      </c>
      <c r="K4" s="4">
        <v>7</v>
      </c>
      <c r="L4" s="4">
        <v>10</v>
      </c>
      <c r="M4" s="6" t="s">
        <v>7</v>
      </c>
      <c r="N4" s="6" t="s">
        <v>7</v>
      </c>
      <c r="O4" s="7"/>
      <c r="P4" s="4">
        <v>4</v>
      </c>
      <c r="Q4" s="4">
        <v>10</v>
      </c>
      <c r="R4" s="4">
        <v>5</v>
      </c>
      <c r="S4" s="4">
        <v>9</v>
      </c>
      <c r="T4" s="4">
        <v>10</v>
      </c>
      <c r="U4" s="4">
        <v>10</v>
      </c>
      <c r="V4" s="4">
        <v>10</v>
      </c>
      <c r="W4" s="4">
        <v>9</v>
      </c>
      <c r="X4" s="4">
        <v>10</v>
      </c>
      <c r="Y4" s="4">
        <v>6</v>
      </c>
      <c r="Z4" s="34">
        <v>25</v>
      </c>
      <c r="AA4" s="35" t="s">
        <v>8</v>
      </c>
      <c r="AB4" s="36">
        <v>8.2777777777777786</v>
      </c>
      <c r="AC4" s="34">
        <v>25</v>
      </c>
      <c r="AD4" s="36">
        <v>8.2777777777777786</v>
      </c>
    </row>
    <row r="5" spans="1:30" ht="40" customHeight="1" x14ac:dyDescent="0.15">
      <c r="A5" s="4">
        <v>3</v>
      </c>
      <c r="B5" s="5" t="s">
        <v>12</v>
      </c>
      <c r="C5" s="4">
        <v>29</v>
      </c>
      <c r="D5" s="6" t="s">
        <v>8</v>
      </c>
      <c r="E5" s="4">
        <v>8</v>
      </c>
      <c r="F5" s="4">
        <v>8</v>
      </c>
      <c r="G5" s="4">
        <v>5</v>
      </c>
      <c r="H5" s="4">
        <v>8</v>
      </c>
      <c r="I5" s="4">
        <v>9</v>
      </c>
      <c r="J5" s="4">
        <v>8</v>
      </c>
      <c r="K5" s="4">
        <v>5</v>
      </c>
      <c r="L5" s="4">
        <v>5</v>
      </c>
      <c r="M5" s="6" t="s">
        <v>7</v>
      </c>
      <c r="N5" s="6" t="s">
        <v>7</v>
      </c>
      <c r="O5" s="7"/>
      <c r="P5" s="4">
        <v>3</v>
      </c>
      <c r="Q5" s="4">
        <v>9</v>
      </c>
      <c r="R5" s="4">
        <v>4</v>
      </c>
      <c r="S5" s="4">
        <v>10</v>
      </c>
      <c r="T5" s="4">
        <v>10</v>
      </c>
      <c r="U5" s="4">
        <v>10</v>
      </c>
      <c r="V5" s="4">
        <v>9</v>
      </c>
      <c r="W5" s="4">
        <v>8</v>
      </c>
      <c r="X5" s="4">
        <v>5</v>
      </c>
      <c r="Y5" s="4">
        <v>5</v>
      </c>
      <c r="Z5" s="34">
        <v>29</v>
      </c>
      <c r="AA5" s="35" t="s">
        <v>8</v>
      </c>
      <c r="AB5" s="36">
        <v>7.166666666666667</v>
      </c>
      <c r="AC5" s="34">
        <v>29</v>
      </c>
      <c r="AD5" s="36">
        <v>7.166666666666667</v>
      </c>
    </row>
    <row r="6" spans="1:30" ht="40" customHeight="1" x14ac:dyDescent="0.15">
      <c r="A6" s="4">
        <v>4</v>
      </c>
      <c r="B6" s="5" t="s">
        <v>14</v>
      </c>
      <c r="C6" s="4">
        <v>29</v>
      </c>
      <c r="D6" s="6" t="s">
        <v>8</v>
      </c>
      <c r="E6" s="4">
        <v>8</v>
      </c>
      <c r="F6" s="4">
        <v>4</v>
      </c>
      <c r="G6" s="4">
        <v>6</v>
      </c>
      <c r="H6" s="4">
        <v>8</v>
      </c>
      <c r="I6" s="4">
        <v>4</v>
      </c>
      <c r="J6" s="4">
        <v>9</v>
      </c>
      <c r="K6" s="4">
        <v>7</v>
      </c>
      <c r="L6" s="4">
        <v>10</v>
      </c>
      <c r="M6" s="6" t="s">
        <v>7</v>
      </c>
      <c r="N6" s="6" t="s">
        <v>7</v>
      </c>
      <c r="O6" s="7"/>
      <c r="P6" s="4">
        <v>5</v>
      </c>
      <c r="Q6" s="4">
        <v>3</v>
      </c>
      <c r="R6" s="4">
        <v>6</v>
      </c>
      <c r="S6" s="4">
        <v>8</v>
      </c>
      <c r="T6" s="4">
        <v>8</v>
      </c>
      <c r="U6" s="4">
        <v>9</v>
      </c>
      <c r="V6" s="4">
        <v>5</v>
      </c>
      <c r="W6" s="4">
        <v>6</v>
      </c>
      <c r="X6" s="4">
        <v>4</v>
      </c>
      <c r="Y6" s="4">
        <v>3</v>
      </c>
      <c r="Z6" s="34">
        <v>29</v>
      </c>
      <c r="AA6" s="35" t="s">
        <v>8</v>
      </c>
      <c r="AB6" s="36">
        <v>6.2777777777777777</v>
      </c>
      <c r="AC6" s="34">
        <v>29</v>
      </c>
      <c r="AD6" s="36">
        <v>6.2777777777777777</v>
      </c>
    </row>
    <row r="7" spans="1:30" ht="40" customHeight="1" x14ac:dyDescent="0.15">
      <c r="A7" s="4">
        <v>5</v>
      </c>
      <c r="B7" s="5" t="s">
        <v>15</v>
      </c>
      <c r="C7" s="4">
        <v>30</v>
      </c>
      <c r="D7" s="6" t="s">
        <v>8</v>
      </c>
      <c r="E7" s="4">
        <v>3</v>
      </c>
      <c r="F7" s="4">
        <v>8</v>
      </c>
      <c r="G7" s="4">
        <v>7</v>
      </c>
      <c r="H7" s="4">
        <v>7</v>
      </c>
      <c r="I7" s="4">
        <v>8</v>
      </c>
      <c r="J7" s="4">
        <v>8</v>
      </c>
      <c r="K7" s="4">
        <v>7</v>
      </c>
      <c r="L7" s="4">
        <v>5</v>
      </c>
      <c r="M7" s="6" t="s">
        <v>7</v>
      </c>
      <c r="N7" s="6" t="s">
        <v>7</v>
      </c>
      <c r="O7" s="7"/>
      <c r="P7" s="4">
        <v>3</v>
      </c>
      <c r="Q7" s="4">
        <v>4</v>
      </c>
      <c r="R7" s="4">
        <v>5</v>
      </c>
      <c r="S7" s="4">
        <v>9</v>
      </c>
      <c r="T7" s="4">
        <v>2</v>
      </c>
      <c r="U7" s="4">
        <v>7</v>
      </c>
      <c r="V7" s="4">
        <v>7</v>
      </c>
      <c r="W7" s="4">
        <v>4</v>
      </c>
      <c r="X7" s="4">
        <v>5</v>
      </c>
      <c r="Y7" s="4">
        <v>7</v>
      </c>
      <c r="Z7" s="34">
        <v>30</v>
      </c>
      <c r="AA7" s="35" t="s">
        <v>8</v>
      </c>
      <c r="AB7" s="36">
        <v>5.8888888888888893</v>
      </c>
      <c r="AC7" s="34">
        <v>30</v>
      </c>
      <c r="AD7" s="36">
        <v>5.8888888888888893</v>
      </c>
    </row>
    <row r="8" spans="1:30" ht="40" customHeight="1" x14ac:dyDescent="0.15">
      <c r="A8" s="4">
        <v>6</v>
      </c>
      <c r="B8" s="5" t="s">
        <v>18</v>
      </c>
      <c r="C8" s="4">
        <v>30</v>
      </c>
      <c r="D8" s="6" t="s">
        <v>11</v>
      </c>
      <c r="E8" s="4">
        <v>8</v>
      </c>
      <c r="F8" s="4">
        <v>9</v>
      </c>
      <c r="G8" s="4">
        <v>9</v>
      </c>
      <c r="H8" s="4">
        <v>9</v>
      </c>
      <c r="I8" s="4">
        <v>8</v>
      </c>
      <c r="J8" s="4">
        <v>9</v>
      </c>
      <c r="K8" s="4">
        <v>7</v>
      </c>
      <c r="L8" s="4">
        <v>7</v>
      </c>
      <c r="M8" s="6" t="s">
        <v>7</v>
      </c>
      <c r="N8" s="6" t="s">
        <v>7</v>
      </c>
      <c r="O8" s="7"/>
      <c r="P8" s="4">
        <v>1</v>
      </c>
      <c r="Q8" s="4">
        <v>8</v>
      </c>
      <c r="R8" s="4">
        <v>4</v>
      </c>
      <c r="S8" s="4">
        <v>10</v>
      </c>
      <c r="T8" s="4">
        <v>10</v>
      </c>
      <c r="U8" s="4">
        <v>10</v>
      </c>
      <c r="V8" s="4">
        <v>9</v>
      </c>
      <c r="W8" s="4">
        <v>10</v>
      </c>
      <c r="X8" s="4">
        <v>9</v>
      </c>
      <c r="Y8" s="4">
        <v>10</v>
      </c>
      <c r="Z8" s="34">
        <v>30</v>
      </c>
      <c r="AA8" s="35" t="s">
        <v>11</v>
      </c>
      <c r="AB8" s="36">
        <v>8.1666666666666661</v>
      </c>
      <c r="AC8" s="34">
        <v>30</v>
      </c>
      <c r="AD8" s="36">
        <v>8.1666666666666661</v>
      </c>
    </row>
    <row r="9" spans="1:30" ht="40" customHeight="1" x14ac:dyDescent="0.15">
      <c r="A9" s="4">
        <v>7</v>
      </c>
      <c r="B9" s="5" t="s">
        <v>20</v>
      </c>
      <c r="C9" s="4">
        <v>30</v>
      </c>
      <c r="D9" s="6" t="s">
        <v>8</v>
      </c>
      <c r="E9" s="4">
        <v>9</v>
      </c>
      <c r="F9" s="4">
        <v>8</v>
      </c>
      <c r="G9" s="4">
        <v>10</v>
      </c>
      <c r="H9" s="4">
        <v>10</v>
      </c>
      <c r="I9" s="4">
        <v>7</v>
      </c>
      <c r="J9" s="4">
        <v>10</v>
      </c>
      <c r="K9" s="4">
        <v>10</v>
      </c>
      <c r="L9" s="4">
        <v>8</v>
      </c>
      <c r="M9" s="6" t="s">
        <v>7</v>
      </c>
      <c r="N9" s="6" t="s">
        <v>7</v>
      </c>
      <c r="O9" s="8" t="s">
        <v>26</v>
      </c>
      <c r="P9" s="4">
        <v>7</v>
      </c>
      <c r="Q9" s="4">
        <v>6</v>
      </c>
      <c r="R9" s="4">
        <v>5</v>
      </c>
      <c r="S9" s="4">
        <v>9</v>
      </c>
      <c r="T9" s="4">
        <v>9</v>
      </c>
      <c r="U9" s="4">
        <v>10</v>
      </c>
      <c r="V9" s="4">
        <v>10</v>
      </c>
      <c r="W9" s="4">
        <v>9</v>
      </c>
      <c r="X9" s="4">
        <v>7</v>
      </c>
      <c r="Y9" s="4">
        <v>7</v>
      </c>
      <c r="Z9" s="34">
        <v>30</v>
      </c>
      <c r="AA9" s="35" t="s">
        <v>8</v>
      </c>
      <c r="AB9" s="36">
        <v>8.3888888888888893</v>
      </c>
      <c r="AC9" s="34">
        <v>30</v>
      </c>
      <c r="AD9" s="36">
        <v>8.3888888888888893</v>
      </c>
    </row>
    <row r="10" spans="1:30" ht="40" customHeight="1" x14ac:dyDescent="0.15">
      <c r="A10" s="4">
        <v>8</v>
      </c>
      <c r="B10" s="5" t="s">
        <v>22</v>
      </c>
      <c r="C10" s="4">
        <v>31</v>
      </c>
      <c r="D10" s="6" t="s">
        <v>8</v>
      </c>
      <c r="E10" s="4">
        <v>10</v>
      </c>
      <c r="F10" s="4">
        <v>7</v>
      </c>
      <c r="G10" s="4">
        <v>10</v>
      </c>
      <c r="H10" s="4">
        <v>10</v>
      </c>
      <c r="I10" s="4">
        <v>8</v>
      </c>
      <c r="J10" s="4">
        <v>3</v>
      </c>
      <c r="K10" s="4">
        <v>7</v>
      </c>
      <c r="L10" s="4">
        <v>10</v>
      </c>
      <c r="M10" s="6" t="s">
        <v>7</v>
      </c>
      <c r="N10" s="6" t="s">
        <v>7</v>
      </c>
      <c r="O10" s="7"/>
      <c r="P10" s="4">
        <v>1</v>
      </c>
      <c r="Q10" s="4">
        <v>8</v>
      </c>
      <c r="R10" s="4">
        <v>7</v>
      </c>
      <c r="S10" s="4">
        <v>10</v>
      </c>
      <c r="T10" s="4">
        <v>10</v>
      </c>
      <c r="U10" s="4">
        <v>10</v>
      </c>
      <c r="V10" s="4">
        <v>8</v>
      </c>
      <c r="W10" s="4">
        <v>4</v>
      </c>
      <c r="X10" s="4">
        <v>3</v>
      </c>
      <c r="Y10" s="4">
        <v>3</v>
      </c>
      <c r="Z10" s="34">
        <v>31</v>
      </c>
      <c r="AA10" s="35" t="s">
        <v>8</v>
      </c>
      <c r="AB10" s="36">
        <v>7.166666666666667</v>
      </c>
      <c r="AC10" s="34">
        <v>31</v>
      </c>
      <c r="AD10" s="36">
        <v>7.166666666666667</v>
      </c>
    </row>
    <row r="11" spans="1:30" ht="40" customHeight="1" x14ac:dyDescent="0.15">
      <c r="A11" s="4">
        <v>9</v>
      </c>
      <c r="B11" s="5" t="s">
        <v>23</v>
      </c>
      <c r="C11" s="4">
        <v>31</v>
      </c>
      <c r="D11" s="6" t="s">
        <v>11</v>
      </c>
      <c r="E11" s="4">
        <v>10</v>
      </c>
      <c r="F11" s="4">
        <v>8</v>
      </c>
      <c r="G11" s="4">
        <v>9</v>
      </c>
      <c r="H11" s="4">
        <v>8</v>
      </c>
      <c r="I11" s="4">
        <v>10</v>
      </c>
      <c r="J11" s="4">
        <v>6</v>
      </c>
      <c r="K11" s="4">
        <v>8</v>
      </c>
      <c r="L11" s="4">
        <v>10</v>
      </c>
      <c r="M11" s="6" t="s">
        <v>7</v>
      </c>
      <c r="N11" s="6" t="s">
        <v>7</v>
      </c>
      <c r="O11" s="7"/>
      <c r="P11" s="4">
        <v>8</v>
      </c>
      <c r="Q11" s="4">
        <v>3</v>
      </c>
      <c r="R11" s="4">
        <v>7</v>
      </c>
      <c r="S11" s="4">
        <v>10</v>
      </c>
      <c r="T11" s="4">
        <v>9</v>
      </c>
      <c r="U11" s="4">
        <v>6</v>
      </c>
      <c r="V11" s="4">
        <v>4</v>
      </c>
      <c r="W11" s="4">
        <v>7</v>
      </c>
      <c r="X11" s="4">
        <v>3</v>
      </c>
      <c r="Y11" s="4">
        <v>3</v>
      </c>
      <c r="Z11" s="34">
        <v>31</v>
      </c>
      <c r="AA11" s="35" t="s">
        <v>11</v>
      </c>
      <c r="AB11" s="36">
        <v>7.166666666666667</v>
      </c>
      <c r="AC11" s="34">
        <v>31</v>
      </c>
      <c r="AD11" s="36">
        <v>7.166666666666667</v>
      </c>
    </row>
    <row r="12" spans="1:30" ht="40" customHeight="1" x14ac:dyDescent="0.15">
      <c r="A12" s="4">
        <v>10</v>
      </c>
      <c r="B12" s="5" t="s">
        <v>25</v>
      </c>
      <c r="C12" s="4">
        <v>31</v>
      </c>
      <c r="D12" s="6" t="s">
        <v>11</v>
      </c>
      <c r="E12" s="4">
        <v>10</v>
      </c>
      <c r="F12" s="4">
        <v>9</v>
      </c>
      <c r="G12" s="4">
        <v>9</v>
      </c>
      <c r="H12" s="4">
        <v>6</v>
      </c>
      <c r="I12" s="4">
        <v>5</v>
      </c>
      <c r="J12" s="4">
        <v>9</v>
      </c>
      <c r="K12" s="4">
        <v>7</v>
      </c>
      <c r="L12" s="4">
        <v>8</v>
      </c>
      <c r="M12" s="6" t="s">
        <v>7</v>
      </c>
      <c r="N12" s="6" t="s">
        <v>7</v>
      </c>
      <c r="O12" s="7"/>
      <c r="P12" s="4">
        <v>2</v>
      </c>
      <c r="Q12" s="4">
        <v>10</v>
      </c>
      <c r="R12" s="4">
        <v>3</v>
      </c>
      <c r="S12" s="4">
        <v>10</v>
      </c>
      <c r="T12" s="4">
        <v>10</v>
      </c>
      <c r="U12" s="4">
        <v>10</v>
      </c>
      <c r="V12" s="4">
        <v>10</v>
      </c>
      <c r="W12" s="4">
        <v>8</v>
      </c>
      <c r="X12" s="4">
        <v>9</v>
      </c>
      <c r="Y12" s="4">
        <v>10</v>
      </c>
      <c r="Z12" s="34">
        <v>31</v>
      </c>
      <c r="AA12" s="35" t="s">
        <v>11</v>
      </c>
      <c r="AB12" s="36">
        <v>8.0555555555555554</v>
      </c>
      <c r="AC12" s="34">
        <v>31</v>
      </c>
      <c r="AD12" s="36">
        <v>8.0555555555555554</v>
      </c>
    </row>
    <row r="13" spans="1:30" ht="40" customHeight="1" x14ac:dyDescent="0.15">
      <c r="A13" s="4">
        <v>11</v>
      </c>
      <c r="B13" s="5" t="s">
        <v>27</v>
      </c>
      <c r="C13" s="4">
        <v>32</v>
      </c>
      <c r="D13" s="6" t="s">
        <v>8</v>
      </c>
      <c r="E13" s="4">
        <v>8</v>
      </c>
      <c r="F13" s="4">
        <v>8</v>
      </c>
      <c r="G13" s="4">
        <v>8</v>
      </c>
      <c r="H13" s="4">
        <v>8</v>
      </c>
      <c r="I13" s="4">
        <v>6</v>
      </c>
      <c r="J13" s="4">
        <v>7</v>
      </c>
      <c r="K13" s="4">
        <v>7</v>
      </c>
      <c r="L13" s="4">
        <v>7</v>
      </c>
      <c r="M13" s="6" t="s">
        <v>7</v>
      </c>
      <c r="N13" s="6" t="s">
        <v>7</v>
      </c>
      <c r="O13" s="8" t="s">
        <v>9</v>
      </c>
      <c r="P13" s="4">
        <v>8</v>
      </c>
      <c r="Q13" s="4">
        <v>4</v>
      </c>
      <c r="R13" s="4">
        <v>7</v>
      </c>
      <c r="S13" s="4">
        <v>10</v>
      </c>
      <c r="T13" s="4">
        <v>10</v>
      </c>
      <c r="U13" s="4">
        <v>10</v>
      </c>
      <c r="V13" s="4">
        <v>10</v>
      </c>
      <c r="W13" s="4">
        <v>10</v>
      </c>
      <c r="X13" s="4">
        <v>10</v>
      </c>
      <c r="Y13" s="4">
        <v>10</v>
      </c>
      <c r="Z13" s="34">
        <v>32</v>
      </c>
      <c r="AA13" s="35" t="s">
        <v>8</v>
      </c>
      <c r="AB13" s="36">
        <v>8.2222222222222214</v>
      </c>
      <c r="AC13" s="34">
        <v>32</v>
      </c>
      <c r="AD13" s="36">
        <v>8.2222222222222214</v>
      </c>
    </row>
    <row r="14" spans="1:30" ht="40" customHeight="1" x14ac:dyDescent="0.15">
      <c r="A14" s="4">
        <v>12</v>
      </c>
      <c r="B14" s="5" t="s">
        <v>28</v>
      </c>
      <c r="C14" s="4">
        <v>33</v>
      </c>
      <c r="D14" s="6" t="s">
        <v>8</v>
      </c>
      <c r="E14" s="4">
        <v>8</v>
      </c>
      <c r="F14" s="4">
        <v>8</v>
      </c>
      <c r="G14" s="4">
        <v>9</v>
      </c>
      <c r="H14" s="4">
        <v>5</v>
      </c>
      <c r="I14" s="4">
        <v>8</v>
      </c>
      <c r="J14" s="4">
        <v>10</v>
      </c>
      <c r="K14" s="4">
        <v>9</v>
      </c>
      <c r="L14" s="4">
        <v>9</v>
      </c>
      <c r="M14" s="6" t="s">
        <v>7</v>
      </c>
      <c r="N14" s="6" t="s">
        <v>7</v>
      </c>
      <c r="O14" s="8" t="s">
        <v>34</v>
      </c>
      <c r="P14" s="4">
        <v>5</v>
      </c>
      <c r="Q14" s="4">
        <v>9</v>
      </c>
      <c r="R14" s="4">
        <v>3</v>
      </c>
      <c r="S14" s="4">
        <v>10</v>
      </c>
      <c r="T14" s="4">
        <v>10</v>
      </c>
      <c r="U14" s="4">
        <v>10</v>
      </c>
      <c r="V14" s="4">
        <v>8</v>
      </c>
      <c r="W14" s="4">
        <v>9</v>
      </c>
      <c r="X14" s="4">
        <v>10</v>
      </c>
      <c r="Y14" s="4">
        <v>9</v>
      </c>
      <c r="Z14" s="34">
        <v>33</v>
      </c>
      <c r="AA14" s="35" t="s">
        <v>8</v>
      </c>
      <c r="AB14" s="36">
        <v>8.2777777777777786</v>
      </c>
      <c r="AC14" s="34">
        <v>33</v>
      </c>
      <c r="AD14" s="36">
        <v>8.2777777777777786</v>
      </c>
    </row>
    <row r="15" spans="1:30" ht="40" customHeight="1" x14ac:dyDescent="0.15">
      <c r="A15" s="4">
        <v>13</v>
      </c>
      <c r="B15" s="5" t="s">
        <v>30</v>
      </c>
      <c r="C15" s="4">
        <v>33</v>
      </c>
      <c r="D15" s="6" t="s">
        <v>11</v>
      </c>
      <c r="E15" s="4">
        <v>9</v>
      </c>
      <c r="F15" s="4">
        <v>6</v>
      </c>
      <c r="G15" s="4">
        <v>10</v>
      </c>
      <c r="H15" s="4">
        <v>10</v>
      </c>
      <c r="I15" s="4">
        <v>8</v>
      </c>
      <c r="J15" s="4">
        <v>10</v>
      </c>
      <c r="K15" s="4">
        <v>9</v>
      </c>
      <c r="L15" s="4">
        <v>10</v>
      </c>
      <c r="M15" s="6" t="s">
        <v>7</v>
      </c>
      <c r="N15" s="6" t="s">
        <v>7</v>
      </c>
      <c r="O15" s="7"/>
      <c r="P15" s="4">
        <v>2</v>
      </c>
      <c r="Q15" s="4">
        <v>8</v>
      </c>
      <c r="R15" s="4">
        <v>2</v>
      </c>
      <c r="S15" s="4">
        <v>10</v>
      </c>
      <c r="T15" s="4">
        <v>10</v>
      </c>
      <c r="U15" s="4">
        <v>10</v>
      </c>
      <c r="V15" s="4">
        <v>10</v>
      </c>
      <c r="W15" s="4">
        <v>9</v>
      </c>
      <c r="X15" s="4">
        <v>7</v>
      </c>
      <c r="Y15" s="4">
        <v>7</v>
      </c>
      <c r="Z15" s="34">
        <v>33</v>
      </c>
      <c r="AA15" s="35" t="s">
        <v>11</v>
      </c>
      <c r="AB15" s="36">
        <v>8.1666666666666661</v>
      </c>
      <c r="AC15" s="34">
        <v>33</v>
      </c>
      <c r="AD15" s="36">
        <v>8.1666666666666661</v>
      </c>
    </row>
    <row r="16" spans="1:30" ht="40" customHeight="1" x14ac:dyDescent="0.15">
      <c r="A16" s="4">
        <v>14</v>
      </c>
      <c r="B16" s="5" t="s">
        <v>31</v>
      </c>
      <c r="C16" s="4">
        <v>36</v>
      </c>
      <c r="D16" s="6" t="s">
        <v>11</v>
      </c>
      <c r="E16" s="4">
        <v>8</v>
      </c>
      <c r="F16" s="4">
        <v>6</v>
      </c>
      <c r="G16" s="4">
        <v>7</v>
      </c>
      <c r="H16" s="4">
        <v>9</v>
      </c>
      <c r="I16" s="4">
        <v>8</v>
      </c>
      <c r="J16" s="4">
        <v>6</v>
      </c>
      <c r="K16" s="4">
        <v>9</v>
      </c>
      <c r="L16" s="4">
        <v>10</v>
      </c>
      <c r="M16" s="6" t="s">
        <v>7</v>
      </c>
      <c r="N16" s="6" t="s">
        <v>7</v>
      </c>
      <c r="O16" s="8" t="s">
        <v>24</v>
      </c>
      <c r="P16" s="4">
        <v>9</v>
      </c>
      <c r="Q16" s="4">
        <v>6</v>
      </c>
      <c r="R16" s="4">
        <v>9</v>
      </c>
      <c r="S16" s="4">
        <v>6</v>
      </c>
      <c r="T16" s="4">
        <v>8</v>
      </c>
      <c r="U16" s="4">
        <v>8</v>
      </c>
      <c r="V16" s="4">
        <v>5</v>
      </c>
      <c r="W16" s="4">
        <v>7</v>
      </c>
      <c r="X16" s="4">
        <v>9</v>
      </c>
      <c r="Y16" s="4">
        <v>9</v>
      </c>
      <c r="Z16" s="34">
        <v>36</v>
      </c>
      <c r="AA16" s="35" t="s">
        <v>11</v>
      </c>
      <c r="AB16" s="36">
        <v>7.7222222222222223</v>
      </c>
      <c r="AC16" s="34">
        <v>36</v>
      </c>
      <c r="AD16" s="36">
        <v>7.7222222222222223</v>
      </c>
    </row>
    <row r="17" spans="1:30" ht="40" customHeight="1" x14ac:dyDescent="0.15">
      <c r="A17" s="4">
        <v>15</v>
      </c>
      <c r="B17" s="5" t="s">
        <v>33</v>
      </c>
      <c r="C17" s="4">
        <v>37</v>
      </c>
      <c r="D17" s="6" t="s">
        <v>8</v>
      </c>
      <c r="E17" s="4">
        <v>8</v>
      </c>
      <c r="F17" s="4">
        <v>8</v>
      </c>
      <c r="G17" s="4">
        <v>9</v>
      </c>
      <c r="H17" s="4">
        <v>8</v>
      </c>
      <c r="I17" s="4">
        <v>9</v>
      </c>
      <c r="J17" s="4">
        <v>9</v>
      </c>
      <c r="K17" s="4">
        <v>9</v>
      </c>
      <c r="L17" s="4">
        <v>9</v>
      </c>
      <c r="M17" s="6" t="s">
        <v>7</v>
      </c>
      <c r="N17" s="6" t="s">
        <v>7</v>
      </c>
      <c r="O17" s="8" t="s">
        <v>44</v>
      </c>
      <c r="P17" s="4">
        <v>2</v>
      </c>
      <c r="Q17" s="4">
        <v>2</v>
      </c>
      <c r="R17" s="4">
        <v>2</v>
      </c>
      <c r="S17" s="4">
        <v>6</v>
      </c>
      <c r="T17" s="4">
        <v>6</v>
      </c>
      <c r="U17" s="4">
        <v>9</v>
      </c>
      <c r="V17" s="4">
        <v>9</v>
      </c>
      <c r="W17" s="4">
        <v>7</v>
      </c>
      <c r="X17" s="4">
        <v>7</v>
      </c>
      <c r="Y17" s="4">
        <v>2</v>
      </c>
      <c r="Z17" s="34">
        <v>37</v>
      </c>
      <c r="AA17" s="35" t="s">
        <v>8</v>
      </c>
      <c r="AB17" s="36">
        <v>6.7222222222222223</v>
      </c>
      <c r="AC17" s="34">
        <v>37</v>
      </c>
      <c r="AD17" s="36">
        <v>6.7222222222222223</v>
      </c>
    </row>
    <row r="18" spans="1:30" ht="40" customHeight="1" x14ac:dyDescent="0.15">
      <c r="A18" s="4">
        <v>16</v>
      </c>
      <c r="B18" s="5" t="s">
        <v>35</v>
      </c>
      <c r="C18" s="4">
        <v>38</v>
      </c>
      <c r="D18" s="6" t="s">
        <v>8</v>
      </c>
      <c r="E18" s="4">
        <v>9</v>
      </c>
      <c r="F18" s="4">
        <v>9</v>
      </c>
      <c r="G18" s="4">
        <v>8</v>
      </c>
      <c r="H18" s="4">
        <v>9</v>
      </c>
      <c r="I18" s="4">
        <v>10</v>
      </c>
      <c r="J18" s="4">
        <v>9</v>
      </c>
      <c r="K18" s="4">
        <v>8</v>
      </c>
      <c r="L18" s="4">
        <v>10</v>
      </c>
      <c r="M18" s="6" t="s">
        <v>7</v>
      </c>
      <c r="N18" s="6" t="s">
        <v>7</v>
      </c>
      <c r="O18" s="7"/>
      <c r="P18" s="4">
        <v>9</v>
      </c>
      <c r="Q18" s="4">
        <v>9</v>
      </c>
      <c r="R18" s="4">
        <v>5</v>
      </c>
      <c r="S18" s="4">
        <v>10</v>
      </c>
      <c r="T18" s="4">
        <v>10</v>
      </c>
      <c r="U18" s="4">
        <v>10</v>
      </c>
      <c r="V18" s="4">
        <v>10</v>
      </c>
      <c r="W18" s="4">
        <v>9</v>
      </c>
      <c r="X18" s="4">
        <v>7</v>
      </c>
      <c r="Y18" s="4">
        <v>7</v>
      </c>
      <c r="Z18" s="34">
        <v>38</v>
      </c>
      <c r="AA18" s="35" t="s">
        <v>8</v>
      </c>
      <c r="AB18" s="36">
        <v>8.7777777777777786</v>
      </c>
      <c r="AC18" s="34">
        <v>38</v>
      </c>
      <c r="AD18" s="36">
        <v>8.7777777777777786</v>
      </c>
    </row>
    <row r="19" spans="1:30" ht="40" customHeight="1" x14ac:dyDescent="0.15">
      <c r="A19" s="4">
        <v>17</v>
      </c>
      <c r="B19" s="5" t="s">
        <v>36</v>
      </c>
      <c r="C19" s="4">
        <v>38</v>
      </c>
      <c r="D19" s="6" t="s">
        <v>11</v>
      </c>
      <c r="E19" s="4">
        <v>9</v>
      </c>
      <c r="F19" s="4">
        <v>6</v>
      </c>
      <c r="G19" s="4">
        <v>7</v>
      </c>
      <c r="H19" s="4">
        <v>9</v>
      </c>
      <c r="I19" s="4">
        <v>7</v>
      </c>
      <c r="J19" s="4">
        <v>8</v>
      </c>
      <c r="K19" s="4">
        <v>9</v>
      </c>
      <c r="L19" s="4">
        <v>8</v>
      </c>
      <c r="M19" s="6" t="s">
        <v>7</v>
      </c>
      <c r="N19" s="6" t="s">
        <v>7</v>
      </c>
      <c r="O19" s="7"/>
      <c r="P19" s="4">
        <v>4</v>
      </c>
      <c r="Q19" s="4">
        <v>7</v>
      </c>
      <c r="R19" s="4">
        <v>4</v>
      </c>
      <c r="S19" s="4">
        <v>9</v>
      </c>
      <c r="T19" s="4">
        <v>7</v>
      </c>
      <c r="U19" s="4">
        <v>10</v>
      </c>
      <c r="V19" s="4">
        <v>9</v>
      </c>
      <c r="W19" s="4">
        <v>8</v>
      </c>
      <c r="X19" s="4">
        <v>7</v>
      </c>
      <c r="Y19" s="4">
        <v>6</v>
      </c>
      <c r="Z19" s="34">
        <v>38</v>
      </c>
      <c r="AA19" s="35" t="s">
        <v>11</v>
      </c>
      <c r="AB19" s="36">
        <v>7.4444444444444446</v>
      </c>
      <c r="AC19" s="34">
        <v>38</v>
      </c>
      <c r="AD19" s="36">
        <v>7.4444444444444446</v>
      </c>
    </row>
    <row r="20" spans="1:30" ht="40" customHeight="1" x14ac:dyDescent="0.15">
      <c r="A20" s="4">
        <v>18</v>
      </c>
      <c r="B20" s="5" t="s">
        <v>37</v>
      </c>
      <c r="C20" s="4">
        <v>39</v>
      </c>
      <c r="D20" s="6" t="s">
        <v>8</v>
      </c>
      <c r="E20" s="4">
        <v>9</v>
      </c>
      <c r="F20" s="4">
        <v>10</v>
      </c>
      <c r="G20" s="4">
        <v>10</v>
      </c>
      <c r="H20" s="4">
        <v>10</v>
      </c>
      <c r="I20" s="4">
        <v>10</v>
      </c>
      <c r="J20" s="4">
        <v>10</v>
      </c>
      <c r="K20" s="4">
        <v>10</v>
      </c>
      <c r="L20" s="4">
        <v>10</v>
      </c>
      <c r="M20" s="6" t="s">
        <v>7</v>
      </c>
      <c r="N20" s="6" t="s">
        <v>7</v>
      </c>
      <c r="O20" s="7"/>
      <c r="P20" s="4">
        <v>2</v>
      </c>
      <c r="Q20" s="4">
        <v>10</v>
      </c>
      <c r="R20" s="4">
        <v>2</v>
      </c>
      <c r="S20" s="4">
        <v>10</v>
      </c>
      <c r="T20" s="4">
        <v>10</v>
      </c>
      <c r="U20" s="4">
        <v>10</v>
      </c>
      <c r="V20" s="4">
        <v>10</v>
      </c>
      <c r="W20" s="4">
        <v>10</v>
      </c>
      <c r="X20" s="4">
        <v>9</v>
      </c>
      <c r="Y20" s="4">
        <v>10</v>
      </c>
      <c r="Z20" s="34">
        <v>39</v>
      </c>
      <c r="AA20" s="35" t="s">
        <v>8</v>
      </c>
      <c r="AB20" s="36">
        <v>9</v>
      </c>
      <c r="AC20" s="34">
        <v>39</v>
      </c>
      <c r="AD20" s="36">
        <v>9</v>
      </c>
    </row>
    <row r="21" spans="1:30" ht="40" customHeight="1" x14ac:dyDescent="0.15">
      <c r="A21" s="4">
        <v>19</v>
      </c>
      <c r="B21" s="5" t="s">
        <v>40</v>
      </c>
      <c r="C21" s="4">
        <v>41</v>
      </c>
      <c r="D21" s="6" t="s">
        <v>8</v>
      </c>
      <c r="E21" s="4">
        <v>8</v>
      </c>
      <c r="F21" s="4">
        <v>8</v>
      </c>
      <c r="G21" s="4">
        <v>6</v>
      </c>
      <c r="H21" s="4">
        <v>6</v>
      </c>
      <c r="I21" s="4">
        <v>5</v>
      </c>
      <c r="J21" s="4">
        <v>7</v>
      </c>
      <c r="K21" s="4">
        <v>8</v>
      </c>
      <c r="L21" s="4">
        <v>8</v>
      </c>
      <c r="M21" s="6" t="s">
        <v>7</v>
      </c>
      <c r="N21" s="6" t="s">
        <v>7</v>
      </c>
      <c r="O21" s="7"/>
      <c r="P21" s="4">
        <v>10</v>
      </c>
      <c r="Q21" s="4">
        <v>9</v>
      </c>
      <c r="R21" s="4">
        <v>5</v>
      </c>
      <c r="S21" s="4">
        <v>6</v>
      </c>
      <c r="T21" s="4">
        <v>6</v>
      </c>
      <c r="U21" s="4">
        <v>10</v>
      </c>
      <c r="V21" s="4">
        <v>10</v>
      </c>
      <c r="W21" s="4">
        <v>10</v>
      </c>
      <c r="X21" s="4">
        <v>10</v>
      </c>
      <c r="Y21" s="4">
        <v>10</v>
      </c>
      <c r="Z21" s="34">
        <v>41</v>
      </c>
      <c r="AA21" s="35" t="s">
        <v>8</v>
      </c>
      <c r="AB21" s="36">
        <v>7.8888888888888893</v>
      </c>
      <c r="AC21" s="34">
        <v>41</v>
      </c>
      <c r="AD21" s="36">
        <v>7.8888888888888893</v>
      </c>
    </row>
    <row r="22" spans="1:30" ht="40" customHeight="1" x14ac:dyDescent="0.15">
      <c r="A22" s="4">
        <v>20</v>
      </c>
      <c r="B22" s="5" t="s">
        <v>42</v>
      </c>
      <c r="C22" s="4">
        <v>41</v>
      </c>
      <c r="D22" s="6" t="s">
        <v>8</v>
      </c>
      <c r="E22" s="4">
        <v>2</v>
      </c>
      <c r="F22" s="4">
        <v>6</v>
      </c>
      <c r="G22" s="4">
        <v>10</v>
      </c>
      <c r="H22" s="4">
        <v>10</v>
      </c>
      <c r="I22" s="4">
        <v>8</v>
      </c>
      <c r="J22" s="4">
        <v>10</v>
      </c>
      <c r="K22" s="4">
        <v>10</v>
      </c>
      <c r="L22" s="4">
        <v>5</v>
      </c>
      <c r="M22" s="6" t="s">
        <v>7</v>
      </c>
      <c r="N22" s="6" t="s">
        <v>7</v>
      </c>
      <c r="O22" s="8" t="s">
        <v>21</v>
      </c>
      <c r="P22" s="4">
        <v>7</v>
      </c>
      <c r="Q22" s="4">
        <v>9</v>
      </c>
      <c r="R22" s="4">
        <v>1</v>
      </c>
      <c r="S22" s="4">
        <v>10</v>
      </c>
      <c r="T22" s="4">
        <v>10</v>
      </c>
      <c r="U22" s="4">
        <v>10</v>
      </c>
      <c r="V22" s="4">
        <v>10</v>
      </c>
      <c r="W22" s="4">
        <v>5</v>
      </c>
      <c r="X22" s="4">
        <v>10</v>
      </c>
      <c r="Y22" s="4">
        <v>4</v>
      </c>
      <c r="Z22" s="34">
        <v>41</v>
      </c>
      <c r="AA22" s="35" t="s">
        <v>8</v>
      </c>
      <c r="AB22" s="36">
        <v>7.6111111111111107</v>
      </c>
      <c r="AC22" s="34">
        <v>41</v>
      </c>
      <c r="AD22" s="36">
        <v>7.6111111111111107</v>
      </c>
    </row>
    <row r="23" spans="1:30" ht="40" customHeight="1" x14ac:dyDescent="0.15">
      <c r="A23" s="4">
        <v>21</v>
      </c>
      <c r="B23" s="5" t="s">
        <v>43</v>
      </c>
      <c r="C23" s="4">
        <v>42</v>
      </c>
      <c r="D23" s="6" t="s">
        <v>8</v>
      </c>
      <c r="E23" s="4">
        <v>7</v>
      </c>
      <c r="F23" s="4">
        <v>7</v>
      </c>
      <c r="G23" s="4">
        <v>9</v>
      </c>
      <c r="H23" s="4">
        <v>6</v>
      </c>
      <c r="I23" s="4">
        <v>8</v>
      </c>
      <c r="J23" s="4">
        <v>8</v>
      </c>
      <c r="K23" s="4">
        <v>6</v>
      </c>
      <c r="L23" s="4">
        <v>9</v>
      </c>
      <c r="M23" s="6" t="s">
        <v>7</v>
      </c>
      <c r="N23" s="6" t="s">
        <v>7</v>
      </c>
      <c r="O23" s="7"/>
      <c r="P23" s="4">
        <v>7</v>
      </c>
      <c r="Q23" s="4">
        <v>5</v>
      </c>
      <c r="R23" s="4">
        <v>8</v>
      </c>
      <c r="S23" s="4">
        <v>7</v>
      </c>
      <c r="T23" s="4">
        <v>8</v>
      </c>
      <c r="U23" s="4">
        <v>10</v>
      </c>
      <c r="V23" s="4">
        <v>8</v>
      </c>
      <c r="W23" s="4">
        <v>3</v>
      </c>
      <c r="X23" s="4">
        <v>8</v>
      </c>
      <c r="Y23" s="4">
        <v>5</v>
      </c>
      <c r="Z23" s="34">
        <v>42</v>
      </c>
      <c r="AA23" s="35" t="s">
        <v>8</v>
      </c>
      <c r="AB23" s="36">
        <v>7.166666666666667</v>
      </c>
      <c r="AC23" s="34">
        <v>42</v>
      </c>
      <c r="AD23" s="36">
        <v>7.166666666666667</v>
      </c>
    </row>
    <row r="24" spans="1:30" ht="40" customHeight="1" x14ac:dyDescent="0.15">
      <c r="A24" s="4">
        <v>22</v>
      </c>
      <c r="B24" s="5" t="s">
        <v>45</v>
      </c>
      <c r="C24" s="4">
        <v>42</v>
      </c>
      <c r="D24" s="6" t="s">
        <v>8</v>
      </c>
      <c r="E24" s="4">
        <v>8</v>
      </c>
      <c r="F24" s="4">
        <v>9</v>
      </c>
      <c r="G24" s="4">
        <v>7</v>
      </c>
      <c r="H24" s="4">
        <v>6</v>
      </c>
      <c r="I24" s="4">
        <v>2</v>
      </c>
      <c r="J24" s="4">
        <v>8</v>
      </c>
      <c r="K24" s="4">
        <v>8</v>
      </c>
      <c r="L24" s="4">
        <v>2</v>
      </c>
      <c r="M24" s="6" t="s">
        <v>7</v>
      </c>
      <c r="N24" s="6" t="s">
        <v>7</v>
      </c>
      <c r="O24" s="8" t="s">
        <v>17</v>
      </c>
      <c r="P24" s="4">
        <v>3</v>
      </c>
      <c r="Q24" s="4">
        <v>8</v>
      </c>
      <c r="R24" s="4">
        <v>7</v>
      </c>
      <c r="S24" s="4">
        <v>10</v>
      </c>
      <c r="T24" s="4">
        <v>10</v>
      </c>
      <c r="U24" s="4">
        <v>10</v>
      </c>
      <c r="V24" s="4">
        <v>8</v>
      </c>
      <c r="W24" s="4">
        <v>7</v>
      </c>
      <c r="X24" s="4">
        <v>3</v>
      </c>
      <c r="Y24" s="4">
        <v>3</v>
      </c>
      <c r="Z24" s="34">
        <v>42</v>
      </c>
      <c r="AA24" s="35" t="s">
        <v>8</v>
      </c>
      <c r="AB24" s="36">
        <v>6.6111111111111107</v>
      </c>
      <c r="AC24" s="34">
        <v>42</v>
      </c>
      <c r="AD24" s="36">
        <v>6.6111111111111107</v>
      </c>
    </row>
    <row r="25" spans="1:30" ht="40" customHeight="1" x14ac:dyDescent="0.15">
      <c r="A25" s="4">
        <v>23</v>
      </c>
      <c r="B25" s="5" t="s">
        <v>46</v>
      </c>
      <c r="C25" s="4">
        <v>43</v>
      </c>
      <c r="D25" s="6" t="s">
        <v>8</v>
      </c>
      <c r="E25" s="4">
        <v>7</v>
      </c>
      <c r="F25" s="4">
        <v>10</v>
      </c>
      <c r="G25" s="4">
        <v>10</v>
      </c>
      <c r="H25" s="4">
        <v>10</v>
      </c>
      <c r="I25" s="4">
        <v>7</v>
      </c>
      <c r="J25" s="4">
        <v>8</v>
      </c>
      <c r="K25" s="4">
        <v>10</v>
      </c>
      <c r="L25" s="4">
        <v>10</v>
      </c>
      <c r="M25" s="6" t="s">
        <v>7</v>
      </c>
      <c r="N25" s="6" t="s">
        <v>7</v>
      </c>
      <c r="O25" s="8" t="s">
        <v>39</v>
      </c>
      <c r="P25" s="4">
        <v>4</v>
      </c>
      <c r="Q25" s="4">
        <v>9</v>
      </c>
      <c r="R25" s="4">
        <v>3</v>
      </c>
      <c r="S25" s="4">
        <v>10</v>
      </c>
      <c r="T25" s="4">
        <v>10</v>
      </c>
      <c r="U25" s="4">
        <v>9</v>
      </c>
      <c r="V25" s="4">
        <v>9</v>
      </c>
      <c r="W25" s="4">
        <v>7</v>
      </c>
      <c r="X25" s="4">
        <v>8</v>
      </c>
      <c r="Y25" s="4">
        <v>8</v>
      </c>
      <c r="Z25" s="34">
        <v>43</v>
      </c>
      <c r="AA25" s="35" t="s">
        <v>8</v>
      </c>
      <c r="AB25" s="36">
        <v>8.2777777777777786</v>
      </c>
      <c r="AC25" s="34">
        <v>43</v>
      </c>
      <c r="AD25" s="36">
        <v>8.2777777777777786</v>
      </c>
    </row>
    <row r="26" spans="1:30" ht="40" customHeight="1" x14ac:dyDescent="0.15">
      <c r="A26" s="4">
        <v>24</v>
      </c>
      <c r="B26" s="5" t="s">
        <v>48</v>
      </c>
      <c r="C26" s="4">
        <v>44</v>
      </c>
      <c r="D26" s="6" t="s">
        <v>8</v>
      </c>
      <c r="E26" s="4">
        <v>10</v>
      </c>
      <c r="F26" s="4">
        <v>9</v>
      </c>
      <c r="G26" s="4">
        <v>9</v>
      </c>
      <c r="H26" s="4">
        <v>9</v>
      </c>
      <c r="I26" s="4">
        <v>3</v>
      </c>
      <c r="J26" s="4">
        <v>9</v>
      </c>
      <c r="K26" s="4">
        <v>7</v>
      </c>
      <c r="L26" s="4">
        <v>10</v>
      </c>
      <c r="M26" s="6" t="s">
        <v>7</v>
      </c>
      <c r="N26" s="6" t="s">
        <v>7</v>
      </c>
      <c r="O26" s="8" t="s">
        <v>26</v>
      </c>
      <c r="P26" s="4">
        <v>1</v>
      </c>
      <c r="Q26" s="4">
        <v>10</v>
      </c>
      <c r="R26" s="4">
        <v>7</v>
      </c>
      <c r="S26" s="4">
        <v>10</v>
      </c>
      <c r="T26" s="4">
        <v>9</v>
      </c>
      <c r="U26" s="4">
        <v>10</v>
      </c>
      <c r="V26" s="4">
        <v>10</v>
      </c>
      <c r="W26" s="4">
        <v>9</v>
      </c>
      <c r="X26" s="4">
        <v>8</v>
      </c>
      <c r="Y26" s="4">
        <v>9</v>
      </c>
      <c r="Z26" s="34">
        <v>44</v>
      </c>
      <c r="AA26" s="35" t="s">
        <v>8</v>
      </c>
      <c r="AB26" s="36">
        <v>8.2777777777777786</v>
      </c>
      <c r="AC26" s="34">
        <v>44</v>
      </c>
      <c r="AD26" s="36">
        <v>8.2777777777777786</v>
      </c>
    </row>
    <row r="27" spans="1:30" ht="40" customHeight="1" x14ac:dyDescent="0.15">
      <c r="A27" s="4">
        <v>25</v>
      </c>
      <c r="B27" s="5" t="s">
        <v>49</v>
      </c>
      <c r="C27" s="4">
        <v>45</v>
      </c>
      <c r="D27" s="6" t="s">
        <v>11</v>
      </c>
      <c r="E27" s="4">
        <v>6</v>
      </c>
      <c r="F27" s="4">
        <v>10</v>
      </c>
      <c r="G27" s="4">
        <v>7</v>
      </c>
      <c r="H27" s="4">
        <v>9</v>
      </c>
      <c r="I27" s="4">
        <v>10</v>
      </c>
      <c r="J27" s="4">
        <v>10</v>
      </c>
      <c r="K27" s="4">
        <v>10</v>
      </c>
      <c r="L27" s="4">
        <v>10</v>
      </c>
      <c r="M27" s="6" t="s">
        <v>7</v>
      </c>
      <c r="N27" s="6" t="s">
        <v>7</v>
      </c>
      <c r="O27" s="8" t="s">
        <v>19</v>
      </c>
      <c r="P27" s="4">
        <v>8</v>
      </c>
      <c r="Q27" s="4">
        <v>7</v>
      </c>
      <c r="R27" s="4">
        <v>1</v>
      </c>
      <c r="S27" s="4">
        <v>10</v>
      </c>
      <c r="T27" s="4">
        <v>10</v>
      </c>
      <c r="U27" s="4">
        <v>9</v>
      </c>
      <c r="V27" s="4">
        <v>9</v>
      </c>
      <c r="W27" s="4">
        <v>10</v>
      </c>
      <c r="X27" s="4">
        <v>3</v>
      </c>
      <c r="Y27" s="4">
        <v>1</v>
      </c>
      <c r="Z27" s="34">
        <v>45</v>
      </c>
      <c r="AA27" s="35" t="s">
        <v>11</v>
      </c>
      <c r="AB27" s="36">
        <v>7.7777777777777777</v>
      </c>
      <c r="AC27" s="34">
        <v>45</v>
      </c>
      <c r="AD27" s="36">
        <v>7.7777777777777777</v>
      </c>
    </row>
    <row r="28" spans="1:30" ht="40" customHeight="1" x14ac:dyDescent="0.15">
      <c r="A28" s="4">
        <v>26</v>
      </c>
      <c r="B28" s="5" t="s">
        <v>50</v>
      </c>
      <c r="C28" s="4">
        <v>51</v>
      </c>
      <c r="D28" s="6" t="s">
        <v>8</v>
      </c>
      <c r="E28" s="4">
        <v>7</v>
      </c>
      <c r="F28" s="4">
        <v>8</v>
      </c>
      <c r="G28" s="4">
        <v>7</v>
      </c>
      <c r="H28" s="4">
        <v>6</v>
      </c>
      <c r="I28" s="4">
        <v>5</v>
      </c>
      <c r="J28" s="4">
        <v>7</v>
      </c>
      <c r="K28" s="4">
        <v>9</v>
      </c>
      <c r="L28" s="4">
        <v>7</v>
      </c>
      <c r="M28" s="6" t="s">
        <v>7</v>
      </c>
      <c r="N28" s="6" t="s">
        <v>7</v>
      </c>
      <c r="O28" s="8" t="s">
        <v>41</v>
      </c>
      <c r="P28" s="4">
        <v>3</v>
      </c>
      <c r="Q28" s="4">
        <v>8</v>
      </c>
      <c r="R28" s="4">
        <v>2</v>
      </c>
      <c r="S28" s="4">
        <v>7</v>
      </c>
      <c r="T28" s="4">
        <v>8</v>
      </c>
      <c r="U28" s="4">
        <v>10</v>
      </c>
      <c r="V28" s="4">
        <v>10</v>
      </c>
      <c r="W28" s="4">
        <v>3</v>
      </c>
      <c r="X28" s="4">
        <v>4</v>
      </c>
      <c r="Y28" s="4">
        <v>2</v>
      </c>
      <c r="Z28" s="34">
        <v>51</v>
      </c>
      <c r="AA28" s="35" t="s">
        <v>8</v>
      </c>
      <c r="AB28" s="36">
        <v>6.2777777777777777</v>
      </c>
      <c r="AC28" s="34">
        <v>51</v>
      </c>
      <c r="AD28" s="36">
        <v>6.2777777777777777</v>
      </c>
    </row>
    <row r="29" spans="1:30" ht="40" customHeight="1" x14ac:dyDescent="0.15">
      <c r="A29" s="4">
        <v>27</v>
      </c>
      <c r="B29" s="5" t="s">
        <v>51</v>
      </c>
      <c r="C29" s="4">
        <v>57</v>
      </c>
      <c r="D29" s="6" t="s">
        <v>8</v>
      </c>
      <c r="E29" s="4">
        <v>10</v>
      </c>
      <c r="F29" s="4">
        <v>8</v>
      </c>
      <c r="G29" s="4">
        <v>5</v>
      </c>
      <c r="H29" s="4">
        <v>5</v>
      </c>
      <c r="I29" s="4">
        <v>10</v>
      </c>
      <c r="J29" s="4">
        <v>7</v>
      </c>
      <c r="K29" s="4">
        <v>8</v>
      </c>
      <c r="L29" s="4">
        <v>10</v>
      </c>
      <c r="M29" s="6" t="s">
        <v>7</v>
      </c>
      <c r="N29" s="6" t="s">
        <v>7</v>
      </c>
      <c r="O29" s="8" t="s">
        <v>47</v>
      </c>
      <c r="P29" s="4">
        <v>3</v>
      </c>
      <c r="Q29" s="4">
        <v>9</v>
      </c>
      <c r="R29" s="4">
        <v>2</v>
      </c>
      <c r="S29" s="4">
        <v>6</v>
      </c>
      <c r="T29" s="4">
        <v>6</v>
      </c>
      <c r="U29" s="4">
        <v>9</v>
      </c>
      <c r="V29" s="4">
        <v>9</v>
      </c>
      <c r="W29" s="4">
        <v>8</v>
      </c>
      <c r="X29" s="4">
        <v>3</v>
      </c>
      <c r="Y29" s="4">
        <v>3</v>
      </c>
      <c r="Z29" s="34">
        <v>57</v>
      </c>
      <c r="AA29" s="35" t="s">
        <v>8</v>
      </c>
      <c r="AB29" s="36">
        <v>6.7222222222222223</v>
      </c>
      <c r="AC29" s="34">
        <v>57</v>
      </c>
      <c r="AD29" s="36">
        <v>6.7222222222222223</v>
      </c>
    </row>
    <row r="30" spans="1:30" ht="40" customHeight="1" x14ac:dyDescent="0.15">
      <c r="A30" s="4">
        <v>28</v>
      </c>
      <c r="B30" s="5" t="s">
        <v>52</v>
      </c>
      <c r="C30" s="4">
        <v>60</v>
      </c>
      <c r="D30" s="6" t="s">
        <v>8</v>
      </c>
      <c r="E30" s="4">
        <v>9</v>
      </c>
      <c r="F30" s="4">
        <v>9</v>
      </c>
      <c r="G30" s="4">
        <v>10</v>
      </c>
      <c r="H30" s="4">
        <v>9</v>
      </c>
      <c r="I30" s="4">
        <v>8</v>
      </c>
      <c r="J30" s="4">
        <v>10</v>
      </c>
      <c r="K30" s="4">
        <v>10</v>
      </c>
      <c r="L30" s="4">
        <v>9</v>
      </c>
      <c r="M30" s="6" t="s">
        <v>7</v>
      </c>
      <c r="N30" s="6" t="s">
        <v>7</v>
      </c>
      <c r="O30" s="8" t="s">
        <v>61</v>
      </c>
      <c r="P30" s="4">
        <v>1</v>
      </c>
      <c r="Q30" s="4">
        <v>10</v>
      </c>
      <c r="R30" s="4">
        <v>1</v>
      </c>
      <c r="S30" s="4">
        <v>10</v>
      </c>
      <c r="T30" s="4">
        <v>10</v>
      </c>
      <c r="U30" s="4">
        <v>10</v>
      </c>
      <c r="V30" s="4">
        <v>10</v>
      </c>
      <c r="W30" s="4">
        <v>9</v>
      </c>
      <c r="X30" s="4">
        <v>8</v>
      </c>
      <c r="Y30" s="4">
        <v>8</v>
      </c>
      <c r="Z30" s="34">
        <v>60</v>
      </c>
      <c r="AA30" s="35" t="s">
        <v>8</v>
      </c>
      <c r="AB30" s="36">
        <v>8.3888888888888893</v>
      </c>
      <c r="AC30" s="34">
        <v>60</v>
      </c>
      <c r="AD30" s="36">
        <v>8.3888888888888893</v>
      </c>
    </row>
    <row r="31" spans="1:30" ht="40" customHeight="1" x14ac:dyDescent="0.15">
      <c r="A31" s="4">
        <v>29</v>
      </c>
      <c r="B31" s="5" t="s">
        <v>53</v>
      </c>
      <c r="C31" s="4">
        <v>60</v>
      </c>
      <c r="D31" s="6" t="s">
        <v>11</v>
      </c>
      <c r="E31" s="4">
        <v>7</v>
      </c>
      <c r="F31" s="4">
        <v>8</v>
      </c>
      <c r="G31" s="4">
        <v>9</v>
      </c>
      <c r="H31" s="4">
        <v>9</v>
      </c>
      <c r="I31" s="4">
        <v>9</v>
      </c>
      <c r="J31" s="4">
        <v>8</v>
      </c>
      <c r="K31" s="4">
        <v>7</v>
      </c>
      <c r="L31" s="4">
        <v>9</v>
      </c>
      <c r="M31" s="6" t="s">
        <v>7</v>
      </c>
      <c r="N31" s="6" t="s">
        <v>7</v>
      </c>
      <c r="O31" s="8" t="s">
        <v>13</v>
      </c>
      <c r="P31" s="4">
        <v>4</v>
      </c>
      <c r="Q31" s="4">
        <v>6</v>
      </c>
      <c r="R31" s="4">
        <v>3</v>
      </c>
      <c r="S31" s="4">
        <v>10</v>
      </c>
      <c r="T31" s="4">
        <v>10</v>
      </c>
      <c r="U31" s="4">
        <v>9</v>
      </c>
      <c r="V31" s="4">
        <v>9</v>
      </c>
      <c r="W31" s="4">
        <v>8</v>
      </c>
      <c r="X31" s="4">
        <v>7</v>
      </c>
      <c r="Y31" s="4">
        <v>8</v>
      </c>
      <c r="Z31" s="34">
        <v>60</v>
      </c>
      <c r="AA31" s="35" t="s">
        <v>11</v>
      </c>
      <c r="AB31" s="36">
        <v>7.7777777777777777</v>
      </c>
      <c r="AC31" s="34">
        <v>60</v>
      </c>
      <c r="AD31" s="36">
        <v>7.7777777777777777</v>
      </c>
    </row>
    <row r="32" spans="1:30" ht="40" customHeight="1" x14ac:dyDescent="0.15">
      <c r="A32" s="4">
        <v>30</v>
      </c>
      <c r="B32" s="5" t="s">
        <v>54</v>
      </c>
      <c r="C32" s="4">
        <v>62</v>
      </c>
      <c r="D32" s="6" t="s">
        <v>8</v>
      </c>
      <c r="E32" s="4">
        <v>8</v>
      </c>
      <c r="F32" s="4">
        <v>10</v>
      </c>
      <c r="G32" s="4">
        <v>10</v>
      </c>
      <c r="H32" s="4">
        <v>10</v>
      </c>
      <c r="I32" s="4">
        <v>10</v>
      </c>
      <c r="J32" s="4">
        <v>10</v>
      </c>
      <c r="K32" s="4">
        <v>10</v>
      </c>
      <c r="L32" s="4">
        <v>7</v>
      </c>
      <c r="M32" s="6" t="s">
        <v>7</v>
      </c>
      <c r="N32" s="6" t="s">
        <v>7</v>
      </c>
      <c r="O32" s="7"/>
      <c r="P32" s="4">
        <v>10</v>
      </c>
      <c r="Q32" s="4">
        <v>8</v>
      </c>
      <c r="R32" s="4">
        <v>10</v>
      </c>
      <c r="S32" s="4">
        <v>10</v>
      </c>
      <c r="T32" s="4">
        <v>6</v>
      </c>
      <c r="U32" s="4">
        <v>10</v>
      </c>
      <c r="V32" s="4">
        <v>2</v>
      </c>
      <c r="W32" s="4">
        <v>10</v>
      </c>
      <c r="X32" s="4">
        <v>2</v>
      </c>
      <c r="Y32" s="4">
        <v>2</v>
      </c>
      <c r="Z32" s="34">
        <v>62</v>
      </c>
      <c r="AA32" s="35" t="s">
        <v>8</v>
      </c>
      <c r="AB32" s="36">
        <v>8.0555555555555554</v>
      </c>
      <c r="AC32" s="34">
        <v>62</v>
      </c>
      <c r="AD32" s="36">
        <v>8.0555555555555554</v>
      </c>
    </row>
    <row r="33" spans="1:30" ht="40" customHeight="1" x14ac:dyDescent="0.15">
      <c r="A33" s="4">
        <v>31</v>
      </c>
      <c r="B33" s="5" t="s">
        <v>55</v>
      </c>
      <c r="C33" s="4">
        <v>62</v>
      </c>
      <c r="D33" s="6" t="s">
        <v>11</v>
      </c>
      <c r="E33" s="4">
        <v>2</v>
      </c>
      <c r="F33" s="4">
        <v>8</v>
      </c>
      <c r="G33" s="4">
        <v>8</v>
      </c>
      <c r="H33" s="4">
        <v>8</v>
      </c>
      <c r="I33" s="4">
        <v>7</v>
      </c>
      <c r="J33" s="4">
        <v>7</v>
      </c>
      <c r="K33" s="4">
        <v>7</v>
      </c>
      <c r="L33" s="4">
        <v>8</v>
      </c>
      <c r="M33" s="6" t="s">
        <v>7</v>
      </c>
      <c r="N33" s="6" t="s">
        <v>7</v>
      </c>
      <c r="O33" s="8" t="s">
        <v>38</v>
      </c>
      <c r="P33" s="4">
        <v>7</v>
      </c>
      <c r="Q33" s="4">
        <v>8</v>
      </c>
      <c r="R33" s="4">
        <v>7</v>
      </c>
      <c r="S33" s="4">
        <v>9</v>
      </c>
      <c r="T33" s="4">
        <v>9</v>
      </c>
      <c r="U33" s="4">
        <v>8</v>
      </c>
      <c r="V33" s="4">
        <v>9</v>
      </c>
      <c r="W33" s="4">
        <v>7</v>
      </c>
      <c r="X33" s="4">
        <v>8</v>
      </c>
      <c r="Y33" s="4">
        <v>9</v>
      </c>
      <c r="Z33" s="34">
        <v>62</v>
      </c>
      <c r="AA33" s="35" t="s">
        <v>11</v>
      </c>
      <c r="AB33" s="36">
        <v>7.5555555555555554</v>
      </c>
      <c r="AC33" s="34">
        <v>62</v>
      </c>
      <c r="AD33" s="36">
        <v>7.5555555555555554</v>
      </c>
    </row>
    <row r="34" spans="1:30" ht="40" customHeight="1" x14ac:dyDescent="0.15">
      <c r="A34" s="4">
        <v>32</v>
      </c>
      <c r="B34" s="5" t="s">
        <v>56</v>
      </c>
      <c r="C34" s="4">
        <v>62</v>
      </c>
      <c r="D34" s="6" t="s">
        <v>8</v>
      </c>
      <c r="E34" s="4">
        <v>9</v>
      </c>
      <c r="F34" s="4">
        <v>9</v>
      </c>
      <c r="G34" s="4">
        <v>8</v>
      </c>
      <c r="H34" s="4">
        <v>9</v>
      </c>
      <c r="I34" s="4">
        <v>4</v>
      </c>
      <c r="J34" s="4">
        <v>8</v>
      </c>
      <c r="K34" s="4">
        <v>8</v>
      </c>
      <c r="L34" s="4">
        <v>10</v>
      </c>
      <c r="M34" s="6" t="s">
        <v>7</v>
      </c>
      <c r="N34" s="6" t="s">
        <v>7</v>
      </c>
      <c r="O34" s="7"/>
      <c r="P34" s="4">
        <v>4</v>
      </c>
      <c r="Q34" s="4">
        <v>8</v>
      </c>
      <c r="R34" s="4">
        <v>3</v>
      </c>
      <c r="S34" s="4">
        <v>5</v>
      </c>
      <c r="T34" s="4">
        <v>5</v>
      </c>
      <c r="U34" s="4">
        <v>8</v>
      </c>
      <c r="V34" s="4">
        <v>10</v>
      </c>
      <c r="W34" s="4">
        <v>8</v>
      </c>
      <c r="X34" s="4">
        <v>9</v>
      </c>
      <c r="Y34" s="4">
        <v>5</v>
      </c>
      <c r="Z34" s="34">
        <v>62</v>
      </c>
      <c r="AA34" s="35" t="s">
        <v>8</v>
      </c>
      <c r="AB34" s="36">
        <v>7.2222222222222223</v>
      </c>
      <c r="AC34" s="34">
        <v>62</v>
      </c>
      <c r="AD34" s="36">
        <v>7.2222222222222223</v>
      </c>
    </row>
    <row r="35" spans="1:30" ht="40" customHeight="1" x14ac:dyDescent="0.15">
      <c r="A35" s="4">
        <v>33</v>
      </c>
      <c r="B35" s="5" t="s">
        <v>57</v>
      </c>
      <c r="C35" s="4">
        <v>64</v>
      </c>
      <c r="D35" s="6" t="s">
        <v>11</v>
      </c>
      <c r="E35" s="4">
        <v>4</v>
      </c>
      <c r="F35" s="4">
        <v>9</v>
      </c>
      <c r="G35" s="4">
        <v>9</v>
      </c>
      <c r="H35" s="4">
        <v>10</v>
      </c>
      <c r="I35" s="4">
        <v>8</v>
      </c>
      <c r="J35" s="4">
        <v>9</v>
      </c>
      <c r="K35" s="4">
        <v>10</v>
      </c>
      <c r="L35" s="4">
        <v>9</v>
      </c>
      <c r="M35" s="6" t="s">
        <v>7</v>
      </c>
      <c r="N35" s="6" t="s">
        <v>7</v>
      </c>
      <c r="O35" s="8" t="s">
        <v>16</v>
      </c>
      <c r="P35" s="4">
        <v>2</v>
      </c>
      <c r="Q35" s="4">
        <v>9</v>
      </c>
      <c r="R35" s="4">
        <v>2</v>
      </c>
      <c r="S35" s="4">
        <v>8</v>
      </c>
      <c r="T35" s="4">
        <v>8</v>
      </c>
      <c r="U35" s="4">
        <v>9</v>
      </c>
      <c r="V35" s="4">
        <v>9</v>
      </c>
      <c r="W35" s="4">
        <v>6</v>
      </c>
      <c r="X35" s="4">
        <v>8</v>
      </c>
      <c r="Y35" s="4">
        <v>8</v>
      </c>
      <c r="Z35" s="34">
        <v>64</v>
      </c>
      <c r="AA35" s="35" t="s">
        <v>11</v>
      </c>
      <c r="AB35" s="36">
        <v>7.6111111111111107</v>
      </c>
      <c r="AC35" s="34">
        <v>64</v>
      </c>
      <c r="AD35" s="36">
        <v>7.6111111111111107</v>
      </c>
    </row>
    <row r="36" spans="1:30" ht="40" customHeight="1" x14ac:dyDescent="0.15">
      <c r="A36" s="4">
        <v>34</v>
      </c>
      <c r="B36" s="5" t="s">
        <v>58</v>
      </c>
      <c r="C36" s="4">
        <v>66</v>
      </c>
      <c r="D36" s="6" t="s">
        <v>11</v>
      </c>
      <c r="E36" s="4">
        <v>8</v>
      </c>
      <c r="F36" s="4">
        <v>7</v>
      </c>
      <c r="G36" s="4">
        <v>7</v>
      </c>
      <c r="H36" s="4">
        <v>8</v>
      </c>
      <c r="I36" s="4">
        <v>8</v>
      </c>
      <c r="J36" s="4">
        <v>9</v>
      </c>
      <c r="K36" s="4">
        <v>5</v>
      </c>
      <c r="L36" s="4">
        <v>5</v>
      </c>
      <c r="M36" s="6" t="s">
        <v>7</v>
      </c>
      <c r="N36" s="6" t="s">
        <v>7</v>
      </c>
      <c r="O36" s="8" t="s">
        <v>59</v>
      </c>
      <c r="P36" s="4">
        <v>8</v>
      </c>
      <c r="Q36" s="4">
        <v>6</v>
      </c>
      <c r="R36" s="4">
        <v>5</v>
      </c>
      <c r="S36" s="4">
        <v>10</v>
      </c>
      <c r="T36" s="4">
        <v>10</v>
      </c>
      <c r="U36" s="4">
        <v>7</v>
      </c>
      <c r="V36" s="4">
        <v>9</v>
      </c>
      <c r="W36" s="4">
        <v>9</v>
      </c>
      <c r="X36" s="4">
        <v>6</v>
      </c>
      <c r="Y36" s="4">
        <v>6</v>
      </c>
      <c r="Z36" s="34">
        <v>66</v>
      </c>
      <c r="AA36" s="35" t="s">
        <v>11</v>
      </c>
      <c r="AB36" s="36">
        <v>7.3888888888888893</v>
      </c>
      <c r="AC36" s="34">
        <v>66</v>
      </c>
      <c r="AD36" s="36">
        <v>7.3888888888888893</v>
      </c>
    </row>
    <row r="37" spans="1:30" ht="40" customHeight="1" x14ac:dyDescent="0.15">
      <c r="A37" s="4">
        <v>35</v>
      </c>
      <c r="B37" s="5" t="s">
        <v>60</v>
      </c>
      <c r="C37" s="4">
        <v>74</v>
      </c>
      <c r="D37" s="6" t="s">
        <v>11</v>
      </c>
      <c r="E37" s="4">
        <v>10</v>
      </c>
      <c r="F37" s="4">
        <v>9</v>
      </c>
      <c r="G37" s="4">
        <v>10</v>
      </c>
      <c r="H37" s="4">
        <v>10</v>
      </c>
      <c r="I37" s="4">
        <v>8</v>
      </c>
      <c r="J37" s="4">
        <v>10</v>
      </c>
      <c r="K37" s="4">
        <v>10</v>
      </c>
      <c r="L37" s="4">
        <v>7</v>
      </c>
      <c r="M37" s="6" t="s">
        <v>7</v>
      </c>
      <c r="N37" s="6" t="s">
        <v>7</v>
      </c>
      <c r="O37" s="8" t="s">
        <v>32</v>
      </c>
      <c r="P37" s="4">
        <v>8</v>
      </c>
      <c r="Q37" s="4">
        <v>10</v>
      </c>
      <c r="R37" s="4">
        <v>3</v>
      </c>
      <c r="S37" s="4">
        <v>10</v>
      </c>
      <c r="T37" s="4">
        <v>10</v>
      </c>
      <c r="U37" s="4">
        <v>10</v>
      </c>
      <c r="V37" s="4">
        <v>10</v>
      </c>
      <c r="W37" s="4">
        <v>10</v>
      </c>
      <c r="X37" s="4">
        <v>3</v>
      </c>
      <c r="Y37" s="4">
        <v>4</v>
      </c>
      <c r="Z37" s="34">
        <v>74</v>
      </c>
      <c r="AA37" s="35" t="s">
        <v>11</v>
      </c>
      <c r="AB37" s="36">
        <v>8.4444444444444446</v>
      </c>
      <c r="AC37" s="34">
        <v>74</v>
      </c>
      <c r="AD37" s="36">
        <v>8.4444444444444446</v>
      </c>
    </row>
  </sheetData>
  <sortState xmlns:xlrd2="http://schemas.microsoft.com/office/spreadsheetml/2017/richdata2" ref="C3:Y37">
    <sortCondition ref="C3:C37"/>
  </sortState>
  <mergeCells count="16">
    <mergeCell ref="AC1:AC2"/>
    <mergeCell ref="AD1:AD2"/>
    <mergeCell ref="A1:A2"/>
    <mergeCell ref="C1:C2"/>
    <mergeCell ref="D1:D2"/>
    <mergeCell ref="E1:F1"/>
    <mergeCell ref="G1:H1"/>
    <mergeCell ref="Z1:Z2"/>
    <mergeCell ref="AA1:AA2"/>
    <mergeCell ref="AB1:AB2"/>
    <mergeCell ref="B1:B2"/>
    <mergeCell ref="U1:V1"/>
    <mergeCell ref="W1:Y1"/>
    <mergeCell ref="I1:K1"/>
    <mergeCell ref="P1:R1"/>
    <mergeCell ref="S1:T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FE87-DCA2-C440-AA0D-32C6D8BFD44F}">
  <sheetPr>
    <pageSetUpPr fitToPage="1"/>
  </sheetPr>
  <dimension ref="A1:X38"/>
  <sheetViews>
    <sheetView showGridLines="0" zoomScale="92" zoomScaleNormal="92" workbookViewId="0">
      <pane ySplit="2" topLeftCell="A3" activePane="bottomLeft" state="frozen"/>
      <selection pane="bottomLeft" activeCell="F43" sqref="F43"/>
    </sheetView>
  </sheetViews>
  <sheetFormatPr baseColWidth="10" defaultColWidth="8.33203125" defaultRowHeight="20" customHeight="1" x14ac:dyDescent="0.15"/>
  <cols>
    <col min="1" max="1" width="8.33203125" style="1"/>
    <col min="2" max="2" width="26" style="1" customWidth="1"/>
    <col min="3" max="3" width="4.6640625" style="1" customWidth="1"/>
    <col min="4" max="4" width="7.33203125" style="1" customWidth="1"/>
    <col min="5" max="12" width="50.83203125" style="1" customWidth="1"/>
    <col min="13" max="22" width="50.83203125" style="3" customWidth="1"/>
    <col min="23" max="16384" width="8.33203125" style="1"/>
  </cols>
  <sheetData>
    <row r="1" spans="1:22" ht="20" customHeight="1" x14ac:dyDescent="0.15">
      <c r="A1" s="58" t="s">
        <v>62</v>
      </c>
      <c r="B1" s="60" t="s">
        <v>0</v>
      </c>
      <c r="C1" s="60" t="s">
        <v>1</v>
      </c>
      <c r="D1" s="60" t="s">
        <v>2</v>
      </c>
      <c r="E1" s="55">
        <v>1</v>
      </c>
      <c r="F1" s="55"/>
      <c r="G1" s="55">
        <v>2</v>
      </c>
      <c r="H1" s="55"/>
      <c r="I1" s="55">
        <v>3</v>
      </c>
      <c r="J1" s="55"/>
      <c r="K1" s="55"/>
      <c r="L1" s="10">
        <v>4</v>
      </c>
      <c r="M1" s="55">
        <v>5</v>
      </c>
      <c r="N1" s="57"/>
      <c r="O1" s="57"/>
      <c r="P1" s="55">
        <v>6</v>
      </c>
      <c r="Q1" s="55"/>
      <c r="R1" s="55">
        <v>7</v>
      </c>
      <c r="S1" s="57"/>
      <c r="T1" s="55">
        <v>8</v>
      </c>
      <c r="U1" s="57"/>
      <c r="V1" s="57"/>
    </row>
    <row r="2" spans="1:22" s="2" customFormat="1" ht="60" customHeight="1" x14ac:dyDescent="0.15">
      <c r="A2" s="59"/>
      <c r="B2" s="61"/>
      <c r="C2" s="61"/>
      <c r="D2" s="61"/>
      <c r="E2" s="12" t="s">
        <v>64</v>
      </c>
      <c r="F2" s="12" t="s">
        <v>65</v>
      </c>
      <c r="G2" s="12" t="s">
        <v>66</v>
      </c>
      <c r="H2" s="12" t="s">
        <v>67</v>
      </c>
      <c r="I2" s="12" t="s">
        <v>68</v>
      </c>
      <c r="J2" s="12" t="s">
        <v>69</v>
      </c>
      <c r="K2" s="12" t="s">
        <v>70</v>
      </c>
      <c r="L2" s="12" t="s">
        <v>71</v>
      </c>
      <c r="M2" s="13" t="s">
        <v>72</v>
      </c>
      <c r="N2" s="13" t="s">
        <v>74</v>
      </c>
      <c r="O2" s="13" t="s">
        <v>73</v>
      </c>
      <c r="P2" s="13" t="s">
        <v>75</v>
      </c>
      <c r="Q2" s="13" t="s">
        <v>76</v>
      </c>
      <c r="R2" s="13" t="s">
        <v>77</v>
      </c>
      <c r="S2" s="13" t="s">
        <v>78</v>
      </c>
      <c r="T2" s="13" t="s">
        <v>79</v>
      </c>
      <c r="U2" s="13" t="s">
        <v>80</v>
      </c>
      <c r="V2" s="13" t="s">
        <v>81</v>
      </c>
    </row>
    <row r="3" spans="1:22" ht="40" customHeight="1" x14ac:dyDescent="0.15">
      <c r="A3" s="4">
        <v>1</v>
      </c>
      <c r="B3" s="5" t="s">
        <v>6</v>
      </c>
      <c r="C3" s="4">
        <v>22</v>
      </c>
      <c r="D3" s="6" t="s">
        <v>11</v>
      </c>
      <c r="E3" s="4">
        <v>10</v>
      </c>
      <c r="F3" s="4">
        <v>6</v>
      </c>
      <c r="G3" s="4">
        <v>1</v>
      </c>
      <c r="H3" s="4">
        <v>8</v>
      </c>
      <c r="I3" s="4">
        <v>10</v>
      </c>
      <c r="J3" s="4">
        <v>1</v>
      </c>
      <c r="K3" s="4">
        <v>2</v>
      </c>
      <c r="L3" s="4">
        <v>10</v>
      </c>
      <c r="M3" s="4">
        <v>2</v>
      </c>
      <c r="N3" s="4">
        <v>9</v>
      </c>
      <c r="O3" s="4">
        <v>2</v>
      </c>
      <c r="P3" s="4">
        <v>4</v>
      </c>
      <c r="Q3" s="4">
        <v>4</v>
      </c>
      <c r="R3" s="4">
        <v>6</v>
      </c>
      <c r="S3" s="4">
        <v>8</v>
      </c>
      <c r="T3" s="4">
        <v>8</v>
      </c>
      <c r="U3" s="4">
        <v>5</v>
      </c>
      <c r="V3" s="4">
        <v>4</v>
      </c>
    </row>
    <row r="4" spans="1:22" ht="40" customHeight="1" x14ac:dyDescent="0.15">
      <c r="A4" s="4">
        <v>2</v>
      </c>
      <c r="B4" s="5" t="s">
        <v>10</v>
      </c>
      <c r="C4" s="4">
        <v>25</v>
      </c>
      <c r="D4" s="6" t="s">
        <v>8</v>
      </c>
      <c r="E4" s="4">
        <v>7</v>
      </c>
      <c r="F4" s="4">
        <v>9</v>
      </c>
      <c r="G4" s="4">
        <v>6</v>
      </c>
      <c r="H4" s="4">
        <v>10</v>
      </c>
      <c r="I4" s="4">
        <v>7</v>
      </c>
      <c r="J4" s="4">
        <v>10</v>
      </c>
      <c r="K4" s="4">
        <v>7</v>
      </c>
      <c r="L4" s="4">
        <v>10</v>
      </c>
      <c r="M4" s="4">
        <v>4</v>
      </c>
      <c r="N4" s="4">
        <v>10</v>
      </c>
      <c r="O4" s="4">
        <v>5</v>
      </c>
      <c r="P4" s="4">
        <v>9</v>
      </c>
      <c r="Q4" s="4">
        <v>10</v>
      </c>
      <c r="R4" s="4">
        <v>10</v>
      </c>
      <c r="S4" s="4">
        <v>10</v>
      </c>
      <c r="T4" s="4">
        <v>9</v>
      </c>
      <c r="U4" s="4">
        <v>10</v>
      </c>
      <c r="V4" s="4">
        <v>6</v>
      </c>
    </row>
    <row r="5" spans="1:22" ht="40" customHeight="1" x14ac:dyDescent="0.15">
      <c r="A5" s="4">
        <v>3</v>
      </c>
      <c r="B5" s="5" t="s">
        <v>12</v>
      </c>
      <c r="C5" s="4">
        <v>29</v>
      </c>
      <c r="D5" s="6" t="s">
        <v>8</v>
      </c>
      <c r="E5" s="4">
        <v>8</v>
      </c>
      <c r="F5" s="4">
        <v>8</v>
      </c>
      <c r="G5" s="4">
        <v>5</v>
      </c>
      <c r="H5" s="4">
        <v>8</v>
      </c>
      <c r="I5" s="4">
        <v>9</v>
      </c>
      <c r="J5" s="4">
        <v>8</v>
      </c>
      <c r="K5" s="4">
        <v>5</v>
      </c>
      <c r="L5" s="4">
        <v>5</v>
      </c>
      <c r="M5" s="4">
        <v>3</v>
      </c>
      <c r="N5" s="4">
        <v>9</v>
      </c>
      <c r="O5" s="4">
        <v>4</v>
      </c>
      <c r="P5" s="4">
        <v>10</v>
      </c>
      <c r="Q5" s="4">
        <v>10</v>
      </c>
      <c r="R5" s="4">
        <v>10</v>
      </c>
      <c r="S5" s="4">
        <v>9</v>
      </c>
      <c r="T5" s="4">
        <v>8</v>
      </c>
      <c r="U5" s="4">
        <v>5</v>
      </c>
      <c r="V5" s="4">
        <v>5</v>
      </c>
    </row>
    <row r="6" spans="1:22" ht="40" customHeight="1" x14ac:dyDescent="0.15">
      <c r="A6" s="4">
        <v>4</v>
      </c>
      <c r="B6" s="5" t="s">
        <v>14</v>
      </c>
      <c r="C6" s="4">
        <v>29</v>
      </c>
      <c r="D6" s="6" t="s">
        <v>8</v>
      </c>
      <c r="E6" s="4">
        <v>8</v>
      </c>
      <c r="F6" s="4">
        <v>4</v>
      </c>
      <c r="G6" s="4">
        <v>6</v>
      </c>
      <c r="H6" s="4">
        <v>8</v>
      </c>
      <c r="I6" s="4">
        <v>4</v>
      </c>
      <c r="J6" s="4">
        <v>9</v>
      </c>
      <c r="K6" s="4">
        <v>7</v>
      </c>
      <c r="L6" s="4">
        <v>10</v>
      </c>
      <c r="M6" s="4">
        <v>5</v>
      </c>
      <c r="N6" s="4">
        <v>3</v>
      </c>
      <c r="O6" s="4">
        <v>6</v>
      </c>
      <c r="P6" s="4">
        <v>8</v>
      </c>
      <c r="Q6" s="4">
        <v>8</v>
      </c>
      <c r="R6" s="4">
        <v>9</v>
      </c>
      <c r="S6" s="4">
        <v>5</v>
      </c>
      <c r="T6" s="4">
        <v>6</v>
      </c>
      <c r="U6" s="4">
        <v>4</v>
      </c>
      <c r="V6" s="4">
        <v>3</v>
      </c>
    </row>
    <row r="7" spans="1:22" ht="40" customHeight="1" x14ac:dyDescent="0.15">
      <c r="A7" s="4">
        <v>5</v>
      </c>
      <c r="B7" s="5" t="s">
        <v>15</v>
      </c>
      <c r="C7" s="4">
        <v>30</v>
      </c>
      <c r="D7" s="6" t="s">
        <v>8</v>
      </c>
      <c r="E7" s="4">
        <v>3</v>
      </c>
      <c r="F7" s="4">
        <v>8</v>
      </c>
      <c r="G7" s="4">
        <v>7</v>
      </c>
      <c r="H7" s="4">
        <v>7</v>
      </c>
      <c r="I7" s="4">
        <v>8</v>
      </c>
      <c r="J7" s="4">
        <v>8</v>
      </c>
      <c r="K7" s="4">
        <v>7</v>
      </c>
      <c r="L7" s="4">
        <v>5</v>
      </c>
      <c r="M7" s="4">
        <v>3</v>
      </c>
      <c r="N7" s="4">
        <v>4</v>
      </c>
      <c r="O7" s="4">
        <v>5</v>
      </c>
      <c r="P7" s="4">
        <v>9</v>
      </c>
      <c r="Q7" s="4">
        <v>2</v>
      </c>
      <c r="R7" s="4">
        <v>7</v>
      </c>
      <c r="S7" s="4">
        <v>7</v>
      </c>
      <c r="T7" s="4">
        <v>4</v>
      </c>
      <c r="U7" s="4">
        <v>5</v>
      </c>
      <c r="V7" s="4">
        <v>7</v>
      </c>
    </row>
    <row r="8" spans="1:22" ht="40" customHeight="1" x14ac:dyDescent="0.15">
      <c r="A8" s="4">
        <v>6</v>
      </c>
      <c r="B8" s="5" t="s">
        <v>18</v>
      </c>
      <c r="C8" s="4">
        <v>30</v>
      </c>
      <c r="D8" s="6" t="s">
        <v>11</v>
      </c>
      <c r="E8" s="4">
        <v>8</v>
      </c>
      <c r="F8" s="4">
        <v>9</v>
      </c>
      <c r="G8" s="4">
        <v>9</v>
      </c>
      <c r="H8" s="4">
        <v>9</v>
      </c>
      <c r="I8" s="4">
        <v>8</v>
      </c>
      <c r="J8" s="4">
        <v>9</v>
      </c>
      <c r="K8" s="4">
        <v>7</v>
      </c>
      <c r="L8" s="4">
        <v>7</v>
      </c>
      <c r="M8" s="4">
        <v>1</v>
      </c>
      <c r="N8" s="4">
        <v>8</v>
      </c>
      <c r="O8" s="4">
        <v>4</v>
      </c>
      <c r="P8" s="4">
        <v>10</v>
      </c>
      <c r="Q8" s="4">
        <v>10</v>
      </c>
      <c r="R8" s="4">
        <v>10</v>
      </c>
      <c r="S8" s="4">
        <v>9</v>
      </c>
      <c r="T8" s="4">
        <v>10</v>
      </c>
      <c r="U8" s="4">
        <v>9</v>
      </c>
      <c r="V8" s="4">
        <v>10</v>
      </c>
    </row>
    <row r="9" spans="1:22" ht="40" customHeight="1" x14ac:dyDescent="0.15">
      <c r="A9" s="4">
        <v>7</v>
      </c>
      <c r="B9" s="5" t="s">
        <v>20</v>
      </c>
      <c r="C9" s="4">
        <v>30</v>
      </c>
      <c r="D9" s="6" t="s">
        <v>8</v>
      </c>
      <c r="E9" s="4">
        <v>9</v>
      </c>
      <c r="F9" s="4">
        <v>8</v>
      </c>
      <c r="G9" s="4">
        <v>10</v>
      </c>
      <c r="H9" s="4">
        <v>10</v>
      </c>
      <c r="I9" s="4">
        <v>7</v>
      </c>
      <c r="J9" s="4">
        <v>10</v>
      </c>
      <c r="K9" s="4">
        <v>10</v>
      </c>
      <c r="L9" s="4">
        <v>8</v>
      </c>
      <c r="M9" s="4">
        <v>7</v>
      </c>
      <c r="N9" s="4">
        <v>6</v>
      </c>
      <c r="O9" s="4">
        <v>5</v>
      </c>
      <c r="P9" s="4">
        <v>9</v>
      </c>
      <c r="Q9" s="4">
        <v>9</v>
      </c>
      <c r="R9" s="4">
        <v>10</v>
      </c>
      <c r="S9" s="4">
        <v>10</v>
      </c>
      <c r="T9" s="4">
        <v>9</v>
      </c>
      <c r="U9" s="4">
        <v>7</v>
      </c>
      <c r="V9" s="4">
        <v>7</v>
      </c>
    </row>
    <row r="10" spans="1:22" ht="40" customHeight="1" x14ac:dyDescent="0.15">
      <c r="A10" s="4">
        <v>8</v>
      </c>
      <c r="B10" s="5" t="s">
        <v>22</v>
      </c>
      <c r="C10" s="4">
        <v>31</v>
      </c>
      <c r="D10" s="6" t="s">
        <v>8</v>
      </c>
      <c r="E10" s="4">
        <v>10</v>
      </c>
      <c r="F10" s="4">
        <v>7</v>
      </c>
      <c r="G10" s="4">
        <v>10</v>
      </c>
      <c r="H10" s="4">
        <v>10</v>
      </c>
      <c r="I10" s="4">
        <v>8</v>
      </c>
      <c r="J10" s="4">
        <v>3</v>
      </c>
      <c r="K10" s="4">
        <v>7</v>
      </c>
      <c r="L10" s="4">
        <v>10</v>
      </c>
      <c r="M10" s="4">
        <v>1</v>
      </c>
      <c r="N10" s="4">
        <v>8</v>
      </c>
      <c r="O10" s="4">
        <v>7</v>
      </c>
      <c r="P10" s="4">
        <v>10</v>
      </c>
      <c r="Q10" s="4">
        <v>10</v>
      </c>
      <c r="R10" s="4">
        <v>10</v>
      </c>
      <c r="S10" s="4">
        <v>8</v>
      </c>
      <c r="T10" s="4">
        <v>4</v>
      </c>
      <c r="U10" s="4">
        <v>3</v>
      </c>
      <c r="V10" s="4">
        <v>3</v>
      </c>
    </row>
    <row r="11" spans="1:22" ht="40" customHeight="1" x14ac:dyDescent="0.15">
      <c r="A11" s="4">
        <v>9</v>
      </c>
      <c r="B11" s="5" t="s">
        <v>23</v>
      </c>
      <c r="C11" s="4">
        <v>31</v>
      </c>
      <c r="D11" s="6" t="s">
        <v>11</v>
      </c>
      <c r="E11" s="4">
        <v>10</v>
      </c>
      <c r="F11" s="4">
        <v>8</v>
      </c>
      <c r="G11" s="4">
        <v>9</v>
      </c>
      <c r="H11" s="4">
        <v>8</v>
      </c>
      <c r="I11" s="4">
        <v>10</v>
      </c>
      <c r="J11" s="4">
        <v>6</v>
      </c>
      <c r="K11" s="4">
        <v>8</v>
      </c>
      <c r="L11" s="4">
        <v>10</v>
      </c>
      <c r="M11" s="4">
        <v>8</v>
      </c>
      <c r="N11" s="4">
        <v>3</v>
      </c>
      <c r="O11" s="4">
        <v>7</v>
      </c>
      <c r="P11" s="4">
        <v>10</v>
      </c>
      <c r="Q11" s="4">
        <v>9</v>
      </c>
      <c r="R11" s="4">
        <v>6</v>
      </c>
      <c r="S11" s="4">
        <v>4</v>
      </c>
      <c r="T11" s="4">
        <v>7</v>
      </c>
      <c r="U11" s="4">
        <v>3</v>
      </c>
      <c r="V11" s="4">
        <v>3</v>
      </c>
    </row>
    <row r="12" spans="1:22" ht="40" customHeight="1" x14ac:dyDescent="0.15">
      <c r="A12" s="4">
        <v>10</v>
      </c>
      <c r="B12" s="5" t="s">
        <v>25</v>
      </c>
      <c r="C12" s="4">
        <v>31</v>
      </c>
      <c r="D12" s="6" t="s">
        <v>11</v>
      </c>
      <c r="E12" s="4">
        <v>10</v>
      </c>
      <c r="F12" s="4">
        <v>9</v>
      </c>
      <c r="G12" s="4">
        <v>9</v>
      </c>
      <c r="H12" s="4">
        <v>6</v>
      </c>
      <c r="I12" s="4">
        <v>5</v>
      </c>
      <c r="J12" s="4">
        <v>9</v>
      </c>
      <c r="K12" s="4">
        <v>7</v>
      </c>
      <c r="L12" s="4">
        <v>8</v>
      </c>
      <c r="M12" s="4">
        <v>2</v>
      </c>
      <c r="N12" s="4">
        <v>10</v>
      </c>
      <c r="O12" s="4">
        <v>3</v>
      </c>
      <c r="P12" s="4">
        <v>10</v>
      </c>
      <c r="Q12" s="4">
        <v>10</v>
      </c>
      <c r="R12" s="4">
        <v>10</v>
      </c>
      <c r="S12" s="4">
        <v>10</v>
      </c>
      <c r="T12" s="4">
        <v>8</v>
      </c>
      <c r="U12" s="4">
        <v>9</v>
      </c>
      <c r="V12" s="4">
        <v>10</v>
      </c>
    </row>
    <row r="13" spans="1:22" ht="40" customHeight="1" x14ac:dyDescent="0.15">
      <c r="A13" s="4">
        <v>11</v>
      </c>
      <c r="B13" s="5" t="s">
        <v>27</v>
      </c>
      <c r="C13" s="4">
        <v>32</v>
      </c>
      <c r="D13" s="6" t="s">
        <v>8</v>
      </c>
      <c r="E13" s="4">
        <v>8</v>
      </c>
      <c r="F13" s="4">
        <v>8</v>
      </c>
      <c r="G13" s="4">
        <v>8</v>
      </c>
      <c r="H13" s="4">
        <v>8</v>
      </c>
      <c r="I13" s="4">
        <v>6</v>
      </c>
      <c r="J13" s="4">
        <v>7</v>
      </c>
      <c r="K13" s="4">
        <v>7</v>
      </c>
      <c r="L13" s="4">
        <v>7</v>
      </c>
      <c r="M13" s="4">
        <v>8</v>
      </c>
      <c r="N13" s="4">
        <v>4</v>
      </c>
      <c r="O13" s="4">
        <v>7</v>
      </c>
      <c r="P13" s="4">
        <v>10</v>
      </c>
      <c r="Q13" s="4">
        <v>10</v>
      </c>
      <c r="R13" s="4">
        <v>10</v>
      </c>
      <c r="S13" s="4">
        <v>10</v>
      </c>
      <c r="T13" s="4">
        <v>10</v>
      </c>
      <c r="U13" s="4">
        <v>10</v>
      </c>
      <c r="V13" s="4">
        <v>10</v>
      </c>
    </row>
    <row r="14" spans="1:22" ht="40" customHeight="1" x14ac:dyDescent="0.15">
      <c r="A14" s="4">
        <v>12</v>
      </c>
      <c r="B14" s="5" t="s">
        <v>28</v>
      </c>
      <c r="C14" s="4">
        <v>33</v>
      </c>
      <c r="D14" s="6" t="s">
        <v>8</v>
      </c>
      <c r="E14" s="4">
        <v>8</v>
      </c>
      <c r="F14" s="4">
        <v>8</v>
      </c>
      <c r="G14" s="4">
        <v>9</v>
      </c>
      <c r="H14" s="4">
        <v>5</v>
      </c>
      <c r="I14" s="4">
        <v>8</v>
      </c>
      <c r="J14" s="4">
        <v>10</v>
      </c>
      <c r="K14" s="4">
        <v>9</v>
      </c>
      <c r="L14" s="4">
        <v>9</v>
      </c>
      <c r="M14" s="4">
        <v>5</v>
      </c>
      <c r="N14" s="4">
        <v>9</v>
      </c>
      <c r="O14" s="4">
        <v>3</v>
      </c>
      <c r="P14" s="4">
        <v>10</v>
      </c>
      <c r="Q14" s="4">
        <v>10</v>
      </c>
      <c r="R14" s="4">
        <v>10</v>
      </c>
      <c r="S14" s="4">
        <v>8</v>
      </c>
      <c r="T14" s="4">
        <v>9</v>
      </c>
      <c r="U14" s="4">
        <v>10</v>
      </c>
      <c r="V14" s="4">
        <v>9</v>
      </c>
    </row>
    <row r="15" spans="1:22" ht="40" customHeight="1" x14ac:dyDescent="0.15">
      <c r="A15" s="4">
        <v>13</v>
      </c>
      <c r="B15" s="5" t="s">
        <v>30</v>
      </c>
      <c r="C15" s="4">
        <v>33</v>
      </c>
      <c r="D15" s="6" t="s">
        <v>11</v>
      </c>
      <c r="E15" s="4">
        <v>9</v>
      </c>
      <c r="F15" s="4">
        <v>6</v>
      </c>
      <c r="G15" s="4">
        <v>10</v>
      </c>
      <c r="H15" s="4">
        <v>10</v>
      </c>
      <c r="I15" s="4">
        <v>8</v>
      </c>
      <c r="J15" s="4">
        <v>10</v>
      </c>
      <c r="K15" s="4">
        <v>9</v>
      </c>
      <c r="L15" s="4">
        <v>10</v>
      </c>
      <c r="M15" s="4">
        <v>2</v>
      </c>
      <c r="N15" s="4">
        <v>8</v>
      </c>
      <c r="O15" s="4">
        <v>2</v>
      </c>
      <c r="P15" s="4">
        <v>10</v>
      </c>
      <c r="Q15" s="4">
        <v>10</v>
      </c>
      <c r="R15" s="4">
        <v>10</v>
      </c>
      <c r="S15" s="4">
        <v>10</v>
      </c>
      <c r="T15" s="4">
        <v>9</v>
      </c>
      <c r="U15" s="4">
        <v>7</v>
      </c>
      <c r="V15" s="4">
        <v>7</v>
      </c>
    </row>
    <row r="16" spans="1:22" ht="40" customHeight="1" x14ac:dyDescent="0.15">
      <c r="A16" s="4">
        <v>14</v>
      </c>
      <c r="B16" s="5" t="s">
        <v>31</v>
      </c>
      <c r="C16" s="4">
        <v>36</v>
      </c>
      <c r="D16" s="6" t="s">
        <v>11</v>
      </c>
      <c r="E16" s="4">
        <v>8</v>
      </c>
      <c r="F16" s="4">
        <v>6</v>
      </c>
      <c r="G16" s="4">
        <v>7</v>
      </c>
      <c r="H16" s="4">
        <v>9</v>
      </c>
      <c r="I16" s="4">
        <v>8</v>
      </c>
      <c r="J16" s="4">
        <v>6</v>
      </c>
      <c r="K16" s="4">
        <v>9</v>
      </c>
      <c r="L16" s="4">
        <v>10</v>
      </c>
      <c r="M16" s="4">
        <v>9</v>
      </c>
      <c r="N16" s="4">
        <v>6</v>
      </c>
      <c r="O16" s="4">
        <v>9</v>
      </c>
      <c r="P16" s="4">
        <v>6</v>
      </c>
      <c r="Q16" s="4">
        <v>8</v>
      </c>
      <c r="R16" s="4">
        <v>8</v>
      </c>
      <c r="S16" s="4">
        <v>5</v>
      </c>
      <c r="T16" s="4">
        <v>7</v>
      </c>
      <c r="U16" s="4">
        <v>9</v>
      </c>
      <c r="V16" s="4">
        <v>9</v>
      </c>
    </row>
    <row r="17" spans="1:22" ht="40" customHeight="1" x14ac:dyDescent="0.15">
      <c r="A17" s="4">
        <v>15</v>
      </c>
      <c r="B17" s="5" t="s">
        <v>33</v>
      </c>
      <c r="C17" s="4">
        <v>37</v>
      </c>
      <c r="D17" s="6" t="s">
        <v>8</v>
      </c>
      <c r="E17" s="4">
        <v>8</v>
      </c>
      <c r="F17" s="4">
        <v>8</v>
      </c>
      <c r="G17" s="4">
        <v>9</v>
      </c>
      <c r="H17" s="4">
        <v>8</v>
      </c>
      <c r="I17" s="4">
        <v>9</v>
      </c>
      <c r="J17" s="4">
        <v>9</v>
      </c>
      <c r="K17" s="4">
        <v>9</v>
      </c>
      <c r="L17" s="4">
        <v>9</v>
      </c>
      <c r="M17" s="4">
        <v>2</v>
      </c>
      <c r="N17" s="4">
        <v>2</v>
      </c>
      <c r="O17" s="4">
        <v>2</v>
      </c>
      <c r="P17" s="4">
        <v>6</v>
      </c>
      <c r="Q17" s="4">
        <v>6</v>
      </c>
      <c r="R17" s="4">
        <v>9</v>
      </c>
      <c r="S17" s="4">
        <v>9</v>
      </c>
      <c r="T17" s="4">
        <v>7</v>
      </c>
      <c r="U17" s="4">
        <v>7</v>
      </c>
      <c r="V17" s="4">
        <v>2</v>
      </c>
    </row>
    <row r="18" spans="1:22" ht="40" customHeight="1" x14ac:dyDescent="0.15">
      <c r="A18" s="4">
        <v>16</v>
      </c>
      <c r="B18" s="5" t="s">
        <v>35</v>
      </c>
      <c r="C18" s="4">
        <v>38</v>
      </c>
      <c r="D18" s="6" t="s">
        <v>8</v>
      </c>
      <c r="E18" s="4">
        <v>9</v>
      </c>
      <c r="F18" s="4">
        <v>9</v>
      </c>
      <c r="G18" s="4">
        <v>8</v>
      </c>
      <c r="H18" s="4">
        <v>9</v>
      </c>
      <c r="I18" s="4">
        <v>10</v>
      </c>
      <c r="J18" s="4">
        <v>9</v>
      </c>
      <c r="K18" s="4">
        <v>8</v>
      </c>
      <c r="L18" s="4">
        <v>10</v>
      </c>
      <c r="M18" s="4">
        <v>9</v>
      </c>
      <c r="N18" s="4">
        <v>9</v>
      </c>
      <c r="O18" s="4">
        <v>5</v>
      </c>
      <c r="P18" s="4">
        <v>10</v>
      </c>
      <c r="Q18" s="4">
        <v>10</v>
      </c>
      <c r="R18" s="4">
        <v>10</v>
      </c>
      <c r="S18" s="4">
        <v>10</v>
      </c>
      <c r="T18" s="4">
        <v>9</v>
      </c>
      <c r="U18" s="4">
        <v>7</v>
      </c>
      <c r="V18" s="4">
        <v>7</v>
      </c>
    </row>
    <row r="19" spans="1:22" ht="40" customHeight="1" x14ac:dyDescent="0.15">
      <c r="A19" s="4">
        <v>17</v>
      </c>
      <c r="B19" s="5" t="s">
        <v>36</v>
      </c>
      <c r="C19" s="4">
        <v>38</v>
      </c>
      <c r="D19" s="6" t="s">
        <v>11</v>
      </c>
      <c r="E19" s="4">
        <v>9</v>
      </c>
      <c r="F19" s="4">
        <v>6</v>
      </c>
      <c r="G19" s="4">
        <v>7</v>
      </c>
      <c r="H19" s="4">
        <v>9</v>
      </c>
      <c r="I19" s="4">
        <v>7</v>
      </c>
      <c r="J19" s="4">
        <v>8</v>
      </c>
      <c r="K19" s="4">
        <v>9</v>
      </c>
      <c r="L19" s="4">
        <v>8</v>
      </c>
      <c r="M19" s="4">
        <v>4</v>
      </c>
      <c r="N19" s="4">
        <v>7</v>
      </c>
      <c r="O19" s="4">
        <v>4</v>
      </c>
      <c r="P19" s="4">
        <v>9</v>
      </c>
      <c r="Q19" s="4">
        <v>7</v>
      </c>
      <c r="R19" s="4">
        <v>10</v>
      </c>
      <c r="S19" s="4">
        <v>9</v>
      </c>
      <c r="T19" s="4">
        <v>8</v>
      </c>
      <c r="U19" s="4">
        <v>7</v>
      </c>
      <c r="V19" s="4">
        <v>6</v>
      </c>
    </row>
    <row r="20" spans="1:22" ht="40" customHeight="1" x14ac:dyDescent="0.15">
      <c r="A20" s="4">
        <v>18</v>
      </c>
      <c r="B20" s="5" t="s">
        <v>37</v>
      </c>
      <c r="C20" s="4">
        <v>39</v>
      </c>
      <c r="D20" s="6" t="s">
        <v>8</v>
      </c>
      <c r="E20" s="4">
        <v>9</v>
      </c>
      <c r="F20" s="4">
        <v>10</v>
      </c>
      <c r="G20" s="4">
        <v>10</v>
      </c>
      <c r="H20" s="4">
        <v>10</v>
      </c>
      <c r="I20" s="4">
        <v>10</v>
      </c>
      <c r="J20" s="4">
        <v>10</v>
      </c>
      <c r="K20" s="4">
        <v>10</v>
      </c>
      <c r="L20" s="4">
        <v>10</v>
      </c>
      <c r="M20" s="4">
        <v>2</v>
      </c>
      <c r="N20" s="4">
        <v>10</v>
      </c>
      <c r="O20" s="4">
        <v>2</v>
      </c>
      <c r="P20" s="4">
        <v>10</v>
      </c>
      <c r="Q20" s="4">
        <v>10</v>
      </c>
      <c r="R20" s="4">
        <v>10</v>
      </c>
      <c r="S20" s="4">
        <v>10</v>
      </c>
      <c r="T20" s="4">
        <v>10</v>
      </c>
      <c r="U20" s="4">
        <v>9</v>
      </c>
      <c r="V20" s="4">
        <v>10</v>
      </c>
    </row>
    <row r="21" spans="1:22" ht="40" customHeight="1" x14ac:dyDescent="0.15">
      <c r="A21" s="4">
        <v>19</v>
      </c>
      <c r="B21" s="5" t="s">
        <v>40</v>
      </c>
      <c r="C21" s="4">
        <v>41</v>
      </c>
      <c r="D21" s="6" t="s">
        <v>8</v>
      </c>
      <c r="E21" s="4">
        <v>8</v>
      </c>
      <c r="F21" s="4">
        <v>8</v>
      </c>
      <c r="G21" s="4">
        <v>6</v>
      </c>
      <c r="H21" s="4">
        <v>6</v>
      </c>
      <c r="I21" s="4">
        <v>5</v>
      </c>
      <c r="J21" s="4">
        <v>7</v>
      </c>
      <c r="K21" s="4">
        <v>8</v>
      </c>
      <c r="L21" s="4">
        <v>8</v>
      </c>
      <c r="M21" s="4">
        <v>10</v>
      </c>
      <c r="N21" s="4">
        <v>9</v>
      </c>
      <c r="O21" s="4">
        <v>5</v>
      </c>
      <c r="P21" s="4">
        <v>6</v>
      </c>
      <c r="Q21" s="4">
        <v>6</v>
      </c>
      <c r="R21" s="4">
        <v>10</v>
      </c>
      <c r="S21" s="4">
        <v>10</v>
      </c>
      <c r="T21" s="4">
        <v>10</v>
      </c>
      <c r="U21" s="4">
        <v>10</v>
      </c>
      <c r="V21" s="4">
        <v>10</v>
      </c>
    </row>
    <row r="22" spans="1:22" ht="40" customHeight="1" x14ac:dyDescent="0.15">
      <c r="A22" s="4">
        <v>20</v>
      </c>
      <c r="B22" s="5" t="s">
        <v>42</v>
      </c>
      <c r="C22" s="4">
        <v>41</v>
      </c>
      <c r="D22" s="6" t="s">
        <v>8</v>
      </c>
      <c r="E22" s="4">
        <v>2</v>
      </c>
      <c r="F22" s="4">
        <v>6</v>
      </c>
      <c r="G22" s="4">
        <v>10</v>
      </c>
      <c r="H22" s="4">
        <v>10</v>
      </c>
      <c r="I22" s="4">
        <v>8</v>
      </c>
      <c r="J22" s="4">
        <v>10</v>
      </c>
      <c r="K22" s="4">
        <v>10</v>
      </c>
      <c r="L22" s="4">
        <v>5</v>
      </c>
      <c r="M22" s="4">
        <v>7</v>
      </c>
      <c r="N22" s="4">
        <v>9</v>
      </c>
      <c r="O22" s="4">
        <v>1</v>
      </c>
      <c r="P22" s="4">
        <v>10</v>
      </c>
      <c r="Q22" s="4">
        <v>10</v>
      </c>
      <c r="R22" s="4">
        <v>10</v>
      </c>
      <c r="S22" s="4">
        <v>10</v>
      </c>
      <c r="T22" s="4">
        <v>5</v>
      </c>
      <c r="U22" s="4">
        <v>10</v>
      </c>
      <c r="V22" s="4">
        <v>4</v>
      </c>
    </row>
    <row r="23" spans="1:22" ht="40" customHeight="1" x14ac:dyDescent="0.15">
      <c r="A23" s="4">
        <v>21</v>
      </c>
      <c r="B23" s="5" t="s">
        <v>43</v>
      </c>
      <c r="C23" s="4">
        <v>42</v>
      </c>
      <c r="D23" s="6" t="s">
        <v>8</v>
      </c>
      <c r="E23" s="4">
        <v>7</v>
      </c>
      <c r="F23" s="4">
        <v>7</v>
      </c>
      <c r="G23" s="4">
        <v>9</v>
      </c>
      <c r="H23" s="4">
        <v>6</v>
      </c>
      <c r="I23" s="4">
        <v>8</v>
      </c>
      <c r="J23" s="4">
        <v>8</v>
      </c>
      <c r="K23" s="4">
        <v>6</v>
      </c>
      <c r="L23" s="4">
        <v>9</v>
      </c>
      <c r="M23" s="4">
        <v>7</v>
      </c>
      <c r="N23" s="4">
        <v>5</v>
      </c>
      <c r="O23" s="4">
        <v>8</v>
      </c>
      <c r="P23" s="4">
        <v>7</v>
      </c>
      <c r="Q23" s="4">
        <v>8</v>
      </c>
      <c r="R23" s="4">
        <v>10</v>
      </c>
      <c r="S23" s="4">
        <v>8</v>
      </c>
      <c r="T23" s="4">
        <v>3</v>
      </c>
      <c r="U23" s="4">
        <v>8</v>
      </c>
      <c r="V23" s="4">
        <v>5</v>
      </c>
    </row>
    <row r="24" spans="1:22" ht="40" customHeight="1" x14ac:dyDescent="0.15">
      <c r="A24" s="4">
        <v>22</v>
      </c>
      <c r="B24" s="5" t="s">
        <v>45</v>
      </c>
      <c r="C24" s="4">
        <v>42</v>
      </c>
      <c r="D24" s="6" t="s">
        <v>8</v>
      </c>
      <c r="E24" s="4">
        <v>8</v>
      </c>
      <c r="F24" s="4">
        <v>9</v>
      </c>
      <c r="G24" s="4">
        <v>7</v>
      </c>
      <c r="H24" s="4">
        <v>6</v>
      </c>
      <c r="I24" s="4">
        <v>2</v>
      </c>
      <c r="J24" s="4">
        <v>8</v>
      </c>
      <c r="K24" s="4">
        <v>8</v>
      </c>
      <c r="L24" s="4">
        <v>2</v>
      </c>
      <c r="M24" s="4">
        <v>3</v>
      </c>
      <c r="N24" s="4">
        <v>8</v>
      </c>
      <c r="O24" s="4">
        <v>7</v>
      </c>
      <c r="P24" s="4">
        <v>10</v>
      </c>
      <c r="Q24" s="4">
        <v>10</v>
      </c>
      <c r="R24" s="4">
        <v>10</v>
      </c>
      <c r="S24" s="4">
        <v>8</v>
      </c>
      <c r="T24" s="4">
        <v>7</v>
      </c>
      <c r="U24" s="4">
        <v>3</v>
      </c>
      <c r="V24" s="4">
        <v>3</v>
      </c>
    </row>
    <row r="25" spans="1:22" ht="40" customHeight="1" x14ac:dyDescent="0.15">
      <c r="A25" s="4">
        <v>23</v>
      </c>
      <c r="B25" s="5" t="s">
        <v>46</v>
      </c>
      <c r="C25" s="4">
        <v>43</v>
      </c>
      <c r="D25" s="6" t="s">
        <v>8</v>
      </c>
      <c r="E25" s="4">
        <v>7</v>
      </c>
      <c r="F25" s="4">
        <v>10</v>
      </c>
      <c r="G25" s="4">
        <v>10</v>
      </c>
      <c r="H25" s="4">
        <v>10</v>
      </c>
      <c r="I25" s="4">
        <v>7</v>
      </c>
      <c r="J25" s="4">
        <v>8</v>
      </c>
      <c r="K25" s="4">
        <v>10</v>
      </c>
      <c r="L25" s="4">
        <v>10</v>
      </c>
      <c r="M25" s="4">
        <v>4</v>
      </c>
      <c r="N25" s="4">
        <v>9</v>
      </c>
      <c r="O25" s="4">
        <v>3</v>
      </c>
      <c r="P25" s="4">
        <v>10</v>
      </c>
      <c r="Q25" s="4">
        <v>10</v>
      </c>
      <c r="R25" s="4">
        <v>9</v>
      </c>
      <c r="S25" s="4">
        <v>9</v>
      </c>
      <c r="T25" s="4">
        <v>7</v>
      </c>
      <c r="U25" s="4">
        <v>8</v>
      </c>
      <c r="V25" s="4">
        <v>8</v>
      </c>
    </row>
    <row r="26" spans="1:22" ht="40" customHeight="1" x14ac:dyDescent="0.15">
      <c r="A26" s="4">
        <v>24</v>
      </c>
      <c r="B26" s="5" t="s">
        <v>48</v>
      </c>
      <c r="C26" s="4">
        <v>44</v>
      </c>
      <c r="D26" s="6" t="s">
        <v>8</v>
      </c>
      <c r="E26" s="4">
        <v>10</v>
      </c>
      <c r="F26" s="4">
        <v>9</v>
      </c>
      <c r="G26" s="4">
        <v>9</v>
      </c>
      <c r="H26" s="4">
        <v>9</v>
      </c>
      <c r="I26" s="4">
        <v>3</v>
      </c>
      <c r="J26" s="4">
        <v>9</v>
      </c>
      <c r="K26" s="4">
        <v>7</v>
      </c>
      <c r="L26" s="4">
        <v>10</v>
      </c>
      <c r="M26" s="4">
        <v>1</v>
      </c>
      <c r="N26" s="4">
        <v>10</v>
      </c>
      <c r="O26" s="4">
        <v>7</v>
      </c>
      <c r="P26" s="4">
        <v>10</v>
      </c>
      <c r="Q26" s="4">
        <v>9</v>
      </c>
      <c r="R26" s="4">
        <v>10</v>
      </c>
      <c r="S26" s="4">
        <v>10</v>
      </c>
      <c r="T26" s="4">
        <v>9</v>
      </c>
      <c r="U26" s="4">
        <v>8</v>
      </c>
      <c r="V26" s="4">
        <v>9</v>
      </c>
    </row>
    <row r="27" spans="1:22" ht="40" customHeight="1" x14ac:dyDescent="0.15">
      <c r="A27" s="4">
        <v>25</v>
      </c>
      <c r="B27" s="5" t="s">
        <v>49</v>
      </c>
      <c r="C27" s="4">
        <v>45</v>
      </c>
      <c r="D27" s="6" t="s">
        <v>11</v>
      </c>
      <c r="E27" s="4">
        <v>6</v>
      </c>
      <c r="F27" s="4">
        <v>10</v>
      </c>
      <c r="G27" s="4">
        <v>7</v>
      </c>
      <c r="H27" s="4">
        <v>9</v>
      </c>
      <c r="I27" s="4">
        <v>10</v>
      </c>
      <c r="J27" s="4">
        <v>10</v>
      </c>
      <c r="K27" s="4">
        <v>10</v>
      </c>
      <c r="L27" s="4">
        <v>10</v>
      </c>
      <c r="M27" s="4">
        <v>8</v>
      </c>
      <c r="N27" s="4">
        <v>7</v>
      </c>
      <c r="O27" s="4">
        <v>1</v>
      </c>
      <c r="P27" s="4">
        <v>10</v>
      </c>
      <c r="Q27" s="4">
        <v>10</v>
      </c>
      <c r="R27" s="4">
        <v>9</v>
      </c>
      <c r="S27" s="4">
        <v>9</v>
      </c>
      <c r="T27" s="4">
        <v>10</v>
      </c>
      <c r="U27" s="4">
        <v>3</v>
      </c>
      <c r="V27" s="4">
        <v>1</v>
      </c>
    </row>
    <row r="28" spans="1:22" ht="40" customHeight="1" x14ac:dyDescent="0.15">
      <c r="A28" s="4">
        <v>26</v>
      </c>
      <c r="B28" s="5" t="s">
        <v>50</v>
      </c>
      <c r="C28" s="4">
        <v>51</v>
      </c>
      <c r="D28" s="6" t="s">
        <v>8</v>
      </c>
      <c r="E28" s="4">
        <v>7</v>
      </c>
      <c r="F28" s="4">
        <v>8</v>
      </c>
      <c r="G28" s="4">
        <v>7</v>
      </c>
      <c r="H28" s="4">
        <v>6</v>
      </c>
      <c r="I28" s="4">
        <v>5</v>
      </c>
      <c r="J28" s="4">
        <v>7</v>
      </c>
      <c r="K28" s="4">
        <v>9</v>
      </c>
      <c r="L28" s="4">
        <v>7</v>
      </c>
      <c r="M28" s="4">
        <v>3</v>
      </c>
      <c r="N28" s="4">
        <v>8</v>
      </c>
      <c r="O28" s="4">
        <v>2</v>
      </c>
      <c r="P28" s="4">
        <v>7</v>
      </c>
      <c r="Q28" s="4">
        <v>8</v>
      </c>
      <c r="R28" s="4">
        <v>10</v>
      </c>
      <c r="S28" s="4">
        <v>10</v>
      </c>
      <c r="T28" s="4">
        <v>3</v>
      </c>
      <c r="U28" s="4">
        <v>4</v>
      </c>
      <c r="V28" s="4">
        <v>2</v>
      </c>
    </row>
    <row r="29" spans="1:22" ht="40" customHeight="1" x14ac:dyDescent="0.15">
      <c r="A29" s="4">
        <v>27</v>
      </c>
      <c r="B29" s="5" t="s">
        <v>51</v>
      </c>
      <c r="C29" s="4">
        <v>57</v>
      </c>
      <c r="D29" s="6" t="s">
        <v>8</v>
      </c>
      <c r="E29" s="4">
        <v>10</v>
      </c>
      <c r="F29" s="4">
        <v>8</v>
      </c>
      <c r="G29" s="4">
        <v>5</v>
      </c>
      <c r="H29" s="4">
        <v>5</v>
      </c>
      <c r="I29" s="4">
        <v>10</v>
      </c>
      <c r="J29" s="4">
        <v>7</v>
      </c>
      <c r="K29" s="4">
        <v>8</v>
      </c>
      <c r="L29" s="4">
        <v>10</v>
      </c>
      <c r="M29" s="4">
        <v>3</v>
      </c>
      <c r="N29" s="4">
        <v>9</v>
      </c>
      <c r="O29" s="4">
        <v>2</v>
      </c>
      <c r="P29" s="4">
        <v>6</v>
      </c>
      <c r="Q29" s="4">
        <v>6</v>
      </c>
      <c r="R29" s="4">
        <v>9</v>
      </c>
      <c r="S29" s="4">
        <v>9</v>
      </c>
      <c r="T29" s="4">
        <v>8</v>
      </c>
      <c r="U29" s="4">
        <v>3</v>
      </c>
      <c r="V29" s="4">
        <v>3</v>
      </c>
    </row>
    <row r="30" spans="1:22" ht="40" customHeight="1" x14ac:dyDescent="0.15">
      <c r="A30" s="4">
        <v>28</v>
      </c>
      <c r="B30" s="5" t="s">
        <v>52</v>
      </c>
      <c r="C30" s="4">
        <v>60</v>
      </c>
      <c r="D30" s="6" t="s">
        <v>8</v>
      </c>
      <c r="E30" s="4">
        <v>9</v>
      </c>
      <c r="F30" s="4">
        <v>9</v>
      </c>
      <c r="G30" s="4">
        <v>10</v>
      </c>
      <c r="H30" s="4">
        <v>9</v>
      </c>
      <c r="I30" s="4">
        <v>8</v>
      </c>
      <c r="J30" s="4">
        <v>10</v>
      </c>
      <c r="K30" s="4">
        <v>10</v>
      </c>
      <c r="L30" s="4">
        <v>9</v>
      </c>
      <c r="M30" s="4">
        <v>1</v>
      </c>
      <c r="N30" s="4">
        <v>10</v>
      </c>
      <c r="O30" s="4">
        <v>1</v>
      </c>
      <c r="P30" s="4">
        <v>10</v>
      </c>
      <c r="Q30" s="4">
        <v>10</v>
      </c>
      <c r="R30" s="4">
        <v>10</v>
      </c>
      <c r="S30" s="4">
        <v>10</v>
      </c>
      <c r="T30" s="4">
        <v>9</v>
      </c>
      <c r="U30" s="4">
        <v>8</v>
      </c>
      <c r="V30" s="4">
        <v>8</v>
      </c>
    </row>
    <row r="31" spans="1:22" ht="40" customHeight="1" x14ac:dyDescent="0.15">
      <c r="A31" s="4">
        <v>29</v>
      </c>
      <c r="B31" s="5" t="s">
        <v>53</v>
      </c>
      <c r="C31" s="4">
        <v>60</v>
      </c>
      <c r="D31" s="6" t="s">
        <v>11</v>
      </c>
      <c r="E31" s="4">
        <v>7</v>
      </c>
      <c r="F31" s="4">
        <v>8</v>
      </c>
      <c r="G31" s="4">
        <v>9</v>
      </c>
      <c r="H31" s="4">
        <v>9</v>
      </c>
      <c r="I31" s="4">
        <v>9</v>
      </c>
      <c r="J31" s="4">
        <v>8</v>
      </c>
      <c r="K31" s="4">
        <v>7</v>
      </c>
      <c r="L31" s="4">
        <v>9</v>
      </c>
      <c r="M31" s="4">
        <v>4</v>
      </c>
      <c r="N31" s="4">
        <v>6</v>
      </c>
      <c r="O31" s="4">
        <v>3</v>
      </c>
      <c r="P31" s="4">
        <v>10</v>
      </c>
      <c r="Q31" s="4">
        <v>10</v>
      </c>
      <c r="R31" s="4">
        <v>9</v>
      </c>
      <c r="S31" s="4">
        <v>9</v>
      </c>
      <c r="T31" s="4">
        <v>8</v>
      </c>
      <c r="U31" s="4">
        <v>7</v>
      </c>
      <c r="V31" s="4">
        <v>8</v>
      </c>
    </row>
    <row r="32" spans="1:22" ht="40" customHeight="1" x14ac:dyDescent="0.15">
      <c r="A32" s="4">
        <v>30</v>
      </c>
      <c r="B32" s="5" t="s">
        <v>54</v>
      </c>
      <c r="C32" s="4">
        <v>62</v>
      </c>
      <c r="D32" s="6" t="s">
        <v>8</v>
      </c>
      <c r="E32" s="4">
        <v>8</v>
      </c>
      <c r="F32" s="4">
        <v>10</v>
      </c>
      <c r="G32" s="4">
        <v>10</v>
      </c>
      <c r="H32" s="4">
        <v>10</v>
      </c>
      <c r="I32" s="4">
        <v>10</v>
      </c>
      <c r="J32" s="4">
        <v>10</v>
      </c>
      <c r="K32" s="4">
        <v>10</v>
      </c>
      <c r="L32" s="4">
        <v>7</v>
      </c>
      <c r="M32" s="4">
        <v>10</v>
      </c>
      <c r="N32" s="4">
        <v>8</v>
      </c>
      <c r="O32" s="4">
        <v>10</v>
      </c>
      <c r="P32" s="4">
        <v>10</v>
      </c>
      <c r="Q32" s="4">
        <v>6</v>
      </c>
      <c r="R32" s="4">
        <v>10</v>
      </c>
      <c r="S32" s="4">
        <v>2</v>
      </c>
      <c r="T32" s="4">
        <v>10</v>
      </c>
      <c r="U32" s="4">
        <v>2</v>
      </c>
      <c r="V32" s="4">
        <v>2</v>
      </c>
    </row>
    <row r="33" spans="1:24" ht="40" customHeight="1" x14ac:dyDescent="0.15">
      <c r="A33" s="4">
        <v>31</v>
      </c>
      <c r="B33" s="5" t="s">
        <v>55</v>
      </c>
      <c r="C33" s="4">
        <v>62</v>
      </c>
      <c r="D33" s="6" t="s">
        <v>11</v>
      </c>
      <c r="E33" s="4">
        <v>2</v>
      </c>
      <c r="F33" s="4">
        <v>8</v>
      </c>
      <c r="G33" s="4">
        <v>8</v>
      </c>
      <c r="H33" s="4">
        <v>8</v>
      </c>
      <c r="I33" s="4">
        <v>7</v>
      </c>
      <c r="J33" s="4">
        <v>7</v>
      </c>
      <c r="K33" s="4">
        <v>7</v>
      </c>
      <c r="L33" s="4">
        <v>8</v>
      </c>
      <c r="M33" s="4">
        <v>7</v>
      </c>
      <c r="N33" s="4">
        <v>8</v>
      </c>
      <c r="O33" s="4">
        <v>7</v>
      </c>
      <c r="P33" s="4">
        <v>9</v>
      </c>
      <c r="Q33" s="4">
        <v>9</v>
      </c>
      <c r="R33" s="4">
        <v>8</v>
      </c>
      <c r="S33" s="4">
        <v>9</v>
      </c>
      <c r="T33" s="4">
        <v>7</v>
      </c>
      <c r="U33" s="4">
        <v>8</v>
      </c>
      <c r="V33" s="4">
        <v>9</v>
      </c>
    </row>
    <row r="34" spans="1:24" ht="40" customHeight="1" x14ac:dyDescent="0.15">
      <c r="A34" s="4">
        <v>32</v>
      </c>
      <c r="B34" s="5" t="s">
        <v>56</v>
      </c>
      <c r="C34" s="4">
        <v>62</v>
      </c>
      <c r="D34" s="6" t="s">
        <v>8</v>
      </c>
      <c r="E34" s="4">
        <v>9</v>
      </c>
      <c r="F34" s="4">
        <v>9</v>
      </c>
      <c r="G34" s="4">
        <v>8</v>
      </c>
      <c r="H34" s="4">
        <v>9</v>
      </c>
      <c r="I34" s="4">
        <v>4</v>
      </c>
      <c r="J34" s="4">
        <v>8</v>
      </c>
      <c r="K34" s="4">
        <v>8</v>
      </c>
      <c r="L34" s="4">
        <v>10</v>
      </c>
      <c r="M34" s="4">
        <v>4</v>
      </c>
      <c r="N34" s="4">
        <v>8</v>
      </c>
      <c r="O34" s="4">
        <v>3</v>
      </c>
      <c r="P34" s="4">
        <v>5</v>
      </c>
      <c r="Q34" s="4">
        <v>5</v>
      </c>
      <c r="R34" s="4">
        <v>8</v>
      </c>
      <c r="S34" s="4">
        <v>10</v>
      </c>
      <c r="T34" s="4">
        <v>8</v>
      </c>
      <c r="U34" s="4">
        <v>9</v>
      </c>
      <c r="V34" s="4">
        <v>5</v>
      </c>
    </row>
    <row r="35" spans="1:24" ht="40" customHeight="1" x14ac:dyDescent="0.15">
      <c r="A35" s="4">
        <v>33</v>
      </c>
      <c r="B35" s="5" t="s">
        <v>57</v>
      </c>
      <c r="C35" s="4">
        <v>64</v>
      </c>
      <c r="D35" s="6" t="s">
        <v>11</v>
      </c>
      <c r="E35" s="4">
        <v>4</v>
      </c>
      <c r="F35" s="4">
        <v>9</v>
      </c>
      <c r="G35" s="4">
        <v>9</v>
      </c>
      <c r="H35" s="4">
        <v>10</v>
      </c>
      <c r="I35" s="4">
        <v>8</v>
      </c>
      <c r="J35" s="4">
        <v>9</v>
      </c>
      <c r="K35" s="4">
        <v>10</v>
      </c>
      <c r="L35" s="4">
        <v>9</v>
      </c>
      <c r="M35" s="4">
        <v>2</v>
      </c>
      <c r="N35" s="4">
        <v>9</v>
      </c>
      <c r="O35" s="4">
        <v>2</v>
      </c>
      <c r="P35" s="4">
        <v>8</v>
      </c>
      <c r="Q35" s="4">
        <v>8</v>
      </c>
      <c r="R35" s="4">
        <v>9</v>
      </c>
      <c r="S35" s="4">
        <v>9</v>
      </c>
      <c r="T35" s="4">
        <v>6</v>
      </c>
      <c r="U35" s="4">
        <v>8</v>
      </c>
      <c r="V35" s="4">
        <v>8</v>
      </c>
    </row>
    <row r="36" spans="1:24" ht="40" customHeight="1" x14ac:dyDescent="0.15">
      <c r="A36" s="4">
        <v>34</v>
      </c>
      <c r="B36" s="5" t="s">
        <v>58</v>
      </c>
      <c r="C36" s="4">
        <v>66</v>
      </c>
      <c r="D36" s="6" t="s">
        <v>11</v>
      </c>
      <c r="E36" s="4">
        <v>8</v>
      </c>
      <c r="F36" s="4">
        <v>7</v>
      </c>
      <c r="G36" s="4">
        <v>7</v>
      </c>
      <c r="H36" s="4">
        <v>8</v>
      </c>
      <c r="I36" s="4">
        <v>8</v>
      </c>
      <c r="J36" s="4">
        <v>9</v>
      </c>
      <c r="K36" s="4">
        <v>5</v>
      </c>
      <c r="L36" s="4">
        <v>5</v>
      </c>
      <c r="M36" s="4">
        <v>8</v>
      </c>
      <c r="N36" s="4">
        <v>6</v>
      </c>
      <c r="O36" s="4">
        <v>5</v>
      </c>
      <c r="P36" s="4">
        <v>10</v>
      </c>
      <c r="Q36" s="4">
        <v>10</v>
      </c>
      <c r="R36" s="4">
        <v>7</v>
      </c>
      <c r="S36" s="4">
        <v>9</v>
      </c>
      <c r="T36" s="4">
        <v>9</v>
      </c>
      <c r="U36" s="4">
        <v>6</v>
      </c>
      <c r="V36" s="4">
        <v>6</v>
      </c>
    </row>
    <row r="37" spans="1:24" ht="40" customHeight="1" x14ac:dyDescent="0.15">
      <c r="A37" s="4">
        <v>35</v>
      </c>
      <c r="B37" s="5" t="s">
        <v>60</v>
      </c>
      <c r="C37" s="4">
        <v>74</v>
      </c>
      <c r="D37" s="6" t="s">
        <v>11</v>
      </c>
      <c r="E37" s="4">
        <v>10</v>
      </c>
      <c r="F37" s="4">
        <v>9</v>
      </c>
      <c r="G37" s="4">
        <v>10</v>
      </c>
      <c r="H37" s="4">
        <v>10</v>
      </c>
      <c r="I37" s="4">
        <v>8</v>
      </c>
      <c r="J37" s="4">
        <v>10</v>
      </c>
      <c r="K37" s="4">
        <v>10</v>
      </c>
      <c r="L37" s="4">
        <v>7</v>
      </c>
      <c r="M37" s="4">
        <v>8</v>
      </c>
      <c r="N37" s="4">
        <v>10</v>
      </c>
      <c r="O37" s="4">
        <v>3</v>
      </c>
      <c r="P37" s="4">
        <v>10</v>
      </c>
      <c r="Q37" s="4">
        <v>10</v>
      </c>
      <c r="R37" s="4">
        <v>10</v>
      </c>
      <c r="S37" s="4">
        <v>10</v>
      </c>
      <c r="T37" s="4">
        <v>10</v>
      </c>
      <c r="U37" s="4">
        <v>3</v>
      </c>
      <c r="V37" s="4">
        <v>4</v>
      </c>
      <c r="X37" s="18" t="s">
        <v>86</v>
      </c>
    </row>
    <row r="38" spans="1:24" ht="20" customHeight="1" x14ac:dyDescent="0.15">
      <c r="A38" s="71" t="s">
        <v>83</v>
      </c>
      <c r="B38" s="72"/>
      <c r="C38" s="72"/>
      <c r="D38" s="72"/>
      <c r="E38" s="14">
        <f>AVERAGE(E3:E37)</f>
        <v>7.8</v>
      </c>
      <c r="F38" s="14">
        <f t="shared" ref="F38:V38" si="0">AVERAGE(F3:F37)</f>
        <v>8.0285714285714285</v>
      </c>
      <c r="G38" s="14">
        <f t="shared" si="0"/>
        <v>8.0285714285714285</v>
      </c>
      <c r="H38" s="14">
        <f t="shared" si="0"/>
        <v>8.3428571428571434</v>
      </c>
      <c r="I38" s="14">
        <f t="shared" si="0"/>
        <v>7.4857142857142858</v>
      </c>
      <c r="J38" s="14">
        <f t="shared" si="0"/>
        <v>8.1999999999999993</v>
      </c>
      <c r="K38" s="14">
        <f t="shared" si="0"/>
        <v>8</v>
      </c>
      <c r="L38" s="14">
        <f t="shared" si="0"/>
        <v>8.3142857142857149</v>
      </c>
      <c r="M38" s="14">
        <f t="shared" si="0"/>
        <v>4.7714285714285714</v>
      </c>
      <c r="N38" s="14">
        <f t="shared" si="0"/>
        <v>7.5428571428571427</v>
      </c>
      <c r="O38" s="14">
        <f t="shared" si="0"/>
        <v>4.3428571428571425</v>
      </c>
      <c r="P38" s="14">
        <f t="shared" si="0"/>
        <v>8.8000000000000007</v>
      </c>
      <c r="Q38" s="14">
        <f t="shared" si="0"/>
        <v>8.5142857142857142</v>
      </c>
      <c r="R38" s="14">
        <f t="shared" si="0"/>
        <v>9.2285714285714278</v>
      </c>
      <c r="S38" s="14">
        <f t="shared" si="0"/>
        <v>8.6285714285714281</v>
      </c>
      <c r="T38" s="14">
        <f t="shared" si="0"/>
        <v>7.7428571428571429</v>
      </c>
      <c r="U38" s="14">
        <f t="shared" si="0"/>
        <v>6.6857142857142859</v>
      </c>
      <c r="V38" s="14">
        <f t="shared" si="0"/>
        <v>6.0857142857142854</v>
      </c>
      <c r="X38" s="14">
        <f>AVERAGE(E38:V38)</f>
        <v>7.5857142857142872</v>
      </c>
    </row>
  </sheetData>
  <sortState xmlns:xlrd2="http://schemas.microsoft.com/office/spreadsheetml/2017/richdata2" ref="C3:V37">
    <sortCondition ref="C3:C37"/>
  </sortState>
  <mergeCells count="12">
    <mergeCell ref="A38:D38"/>
    <mergeCell ref="A1:A2"/>
    <mergeCell ref="C1:C2"/>
    <mergeCell ref="D1:D2"/>
    <mergeCell ref="E1:F1"/>
    <mergeCell ref="B1:B2"/>
    <mergeCell ref="M1:O1"/>
    <mergeCell ref="P1:Q1"/>
    <mergeCell ref="R1:S1"/>
    <mergeCell ref="T1:V1"/>
    <mergeCell ref="G1:H1"/>
    <mergeCell ref="I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AB86-7B71-E24B-88A4-0F2D068BA35F}">
  <sheetPr>
    <pageSetUpPr fitToPage="1"/>
  </sheetPr>
  <dimension ref="A1:AB39"/>
  <sheetViews>
    <sheetView showGridLines="0" tabSelected="1" zoomScale="180" zoomScaleNormal="180" workbookViewId="0">
      <pane ySplit="2" topLeftCell="A3" activePane="bottomLeft" state="frozen"/>
      <selection pane="bottomLeft" activeCell="AB2" sqref="AB2"/>
    </sheetView>
  </sheetViews>
  <sheetFormatPr baseColWidth="10" defaultColWidth="8.33203125" defaultRowHeight="20" customHeight="1" x14ac:dyDescent="0.15"/>
  <cols>
    <col min="1" max="1" width="8.33203125" style="1"/>
    <col min="2" max="2" width="26" style="1" customWidth="1"/>
    <col min="3" max="3" width="4.6640625" style="1" customWidth="1"/>
    <col min="4" max="4" width="7.33203125" style="1" customWidth="1"/>
    <col min="5" max="12" width="50.83203125" style="1" customWidth="1"/>
    <col min="13" max="22" width="50.83203125" style="3" customWidth="1"/>
    <col min="23" max="23" width="13.6640625" style="1" bestFit="1" customWidth="1"/>
    <col min="24" max="24" width="8.33203125" style="1"/>
    <col min="25" max="25" width="16.83203125" style="1" customWidth="1"/>
    <col min="26" max="16384" width="8.33203125" style="1"/>
  </cols>
  <sheetData>
    <row r="1" spans="1:28" ht="40" customHeight="1" x14ac:dyDescent="0.15">
      <c r="A1" s="58" t="s">
        <v>62</v>
      </c>
      <c r="B1" s="60" t="s">
        <v>0</v>
      </c>
      <c r="C1" s="60" t="s">
        <v>1</v>
      </c>
      <c r="D1" s="60" t="s">
        <v>2</v>
      </c>
      <c r="E1" s="55">
        <v>1</v>
      </c>
      <c r="F1" s="55"/>
      <c r="G1" s="55">
        <v>2</v>
      </c>
      <c r="H1" s="55"/>
      <c r="I1" s="55">
        <v>3</v>
      </c>
      <c r="J1" s="55"/>
      <c r="K1" s="55"/>
      <c r="L1" s="10">
        <v>4</v>
      </c>
      <c r="M1" s="55">
        <v>5</v>
      </c>
      <c r="N1" s="57"/>
      <c r="O1" s="57"/>
      <c r="P1" s="55">
        <v>6</v>
      </c>
      <c r="Q1" s="55"/>
      <c r="R1" s="55">
        <v>7</v>
      </c>
      <c r="S1" s="57"/>
      <c r="T1" s="55">
        <v>8</v>
      </c>
      <c r="U1" s="57"/>
      <c r="V1" s="57"/>
      <c r="W1" s="56" t="s">
        <v>84</v>
      </c>
      <c r="Z1" s="63" t="s">
        <v>85</v>
      </c>
      <c r="AA1" s="63"/>
      <c r="AB1" s="63"/>
    </row>
    <row r="2" spans="1:28" s="2" customFormat="1" ht="30" customHeight="1" x14ac:dyDescent="0.15">
      <c r="A2" s="59"/>
      <c r="B2" s="61"/>
      <c r="C2" s="61"/>
      <c r="D2" s="61"/>
      <c r="E2" s="12" t="s">
        <v>64</v>
      </c>
      <c r="F2" s="12" t="s">
        <v>65</v>
      </c>
      <c r="G2" s="12" t="s">
        <v>66</v>
      </c>
      <c r="H2" s="12" t="s">
        <v>67</v>
      </c>
      <c r="I2" s="12" t="s">
        <v>68</v>
      </c>
      <c r="J2" s="12" t="s">
        <v>69</v>
      </c>
      <c r="K2" s="12" t="s">
        <v>70</v>
      </c>
      <c r="L2" s="12" t="s">
        <v>71</v>
      </c>
      <c r="M2" s="13" t="s">
        <v>72</v>
      </c>
      <c r="N2" s="13" t="s">
        <v>74</v>
      </c>
      <c r="O2" s="13" t="s">
        <v>73</v>
      </c>
      <c r="P2" s="13" t="s">
        <v>75</v>
      </c>
      <c r="Q2" s="13" t="s">
        <v>76</v>
      </c>
      <c r="R2" s="13" t="s">
        <v>77</v>
      </c>
      <c r="S2" s="13" t="s">
        <v>78</v>
      </c>
      <c r="T2" s="13" t="s">
        <v>79</v>
      </c>
      <c r="U2" s="13" t="s">
        <v>80</v>
      </c>
      <c r="V2" s="13" t="s">
        <v>81</v>
      </c>
      <c r="W2" s="56"/>
      <c r="Y2" s="1"/>
      <c r="Z2" s="27" t="s">
        <v>8</v>
      </c>
      <c r="AA2" s="27" t="s">
        <v>11</v>
      </c>
      <c r="AB2" s="25" t="s">
        <v>125</v>
      </c>
    </row>
    <row r="3" spans="1:28" ht="40" customHeight="1" x14ac:dyDescent="0.15">
      <c r="A3" s="4">
        <v>1</v>
      </c>
      <c r="B3" s="5" t="s">
        <v>6</v>
      </c>
      <c r="C3" s="4">
        <v>45</v>
      </c>
      <c r="D3" s="6" t="s">
        <v>11</v>
      </c>
      <c r="E3" s="15">
        <v>6</v>
      </c>
      <c r="F3" s="15">
        <v>10</v>
      </c>
      <c r="G3" s="15">
        <v>7</v>
      </c>
      <c r="H3" s="15">
        <v>9</v>
      </c>
      <c r="I3" s="15">
        <v>10</v>
      </c>
      <c r="J3" s="15">
        <v>10</v>
      </c>
      <c r="K3" s="15">
        <v>10</v>
      </c>
      <c r="L3" s="15">
        <v>10</v>
      </c>
      <c r="M3" s="15">
        <v>8</v>
      </c>
      <c r="N3" s="15">
        <v>7</v>
      </c>
      <c r="O3" s="15">
        <v>1</v>
      </c>
      <c r="P3" s="15">
        <v>10</v>
      </c>
      <c r="Q3" s="15">
        <v>10</v>
      </c>
      <c r="R3" s="15">
        <v>9</v>
      </c>
      <c r="S3" s="15">
        <v>9</v>
      </c>
      <c r="T3" s="15">
        <v>10</v>
      </c>
      <c r="U3" s="15">
        <v>3</v>
      </c>
      <c r="V3" s="15">
        <v>1</v>
      </c>
      <c r="W3" s="74">
        <f>AVERAGE(E3:V15)</f>
        <v>7.6025641025641022</v>
      </c>
      <c r="Y3" s="30" t="s">
        <v>106</v>
      </c>
      <c r="Z3" s="31">
        <v>7.8181818181818183</v>
      </c>
      <c r="AA3" s="31">
        <v>7.7692307692307692</v>
      </c>
      <c r="AB3" s="31">
        <v>7.8</v>
      </c>
    </row>
    <row r="4" spans="1:28" ht="40" customHeight="1" x14ac:dyDescent="0.15">
      <c r="A4" s="4">
        <v>2</v>
      </c>
      <c r="B4" s="5" t="s">
        <v>10</v>
      </c>
      <c r="C4" s="4">
        <v>62</v>
      </c>
      <c r="D4" s="6" t="s">
        <v>11</v>
      </c>
      <c r="E4" s="15">
        <v>2</v>
      </c>
      <c r="F4" s="15">
        <v>8</v>
      </c>
      <c r="G4" s="15">
        <v>8</v>
      </c>
      <c r="H4" s="15">
        <v>8</v>
      </c>
      <c r="I4" s="15">
        <v>7</v>
      </c>
      <c r="J4" s="15">
        <v>7</v>
      </c>
      <c r="K4" s="15">
        <v>7</v>
      </c>
      <c r="L4" s="15">
        <v>8</v>
      </c>
      <c r="M4" s="15">
        <v>7</v>
      </c>
      <c r="N4" s="15">
        <v>8</v>
      </c>
      <c r="O4" s="15">
        <v>7</v>
      </c>
      <c r="P4" s="15">
        <v>9</v>
      </c>
      <c r="Q4" s="15">
        <v>9</v>
      </c>
      <c r="R4" s="15">
        <v>8</v>
      </c>
      <c r="S4" s="15">
        <v>9</v>
      </c>
      <c r="T4" s="15">
        <v>7</v>
      </c>
      <c r="U4" s="15">
        <v>8</v>
      </c>
      <c r="V4" s="15">
        <v>9</v>
      </c>
      <c r="W4" s="74"/>
      <c r="Y4" s="30" t="s">
        <v>107</v>
      </c>
      <c r="Z4" s="31">
        <v>8.1818181818181817</v>
      </c>
      <c r="AA4" s="31">
        <v>7.7692307692307692</v>
      </c>
      <c r="AB4" s="31">
        <v>8.0285714285714285</v>
      </c>
    </row>
    <row r="5" spans="1:28" ht="40" customHeight="1" x14ac:dyDescent="0.15">
      <c r="A5" s="4">
        <v>3</v>
      </c>
      <c r="B5" s="5" t="s">
        <v>12</v>
      </c>
      <c r="C5" s="4">
        <v>64</v>
      </c>
      <c r="D5" s="6" t="s">
        <v>11</v>
      </c>
      <c r="E5" s="15">
        <v>4</v>
      </c>
      <c r="F5" s="15">
        <v>9</v>
      </c>
      <c r="G5" s="15">
        <v>9</v>
      </c>
      <c r="H5" s="15">
        <v>10</v>
      </c>
      <c r="I5" s="15">
        <v>8</v>
      </c>
      <c r="J5" s="15">
        <v>9</v>
      </c>
      <c r="K5" s="15">
        <v>10</v>
      </c>
      <c r="L5" s="15">
        <v>9</v>
      </c>
      <c r="M5" s="15">
        <v>2</v>
      </c>
      <c r="N5" s="15">
        <v>9</v>
      </c>
      <c r="O5" s="15">
        <v>2</v>
      </c>
      <c r="P5" s="15">
        <v>8</v>
      </c>
      <c r="Q5" s="15">
        <v>8</v>
      </c>
      <c r="R5" s="15">
        <v>9</v>
      </c>
      <c r="S5" s="15">
        <v>9</v>
      </c>
      <c r="T5" s="15">
        <v>6</v>
      </c>
      <c r="U5" s="15">
        <v>8</v>
      </c>
      <c r="V5" s="15">
        <v>8</v>
      </c>
      <c r="W5" s="74"/>
      <c r="Y5" s="30" t="s">
        <v>108</v>
      </c>
      <c r="Z5" s="31">
        <v>8.1363636363636367</v>
      </c>
      <c r="AA5" s="31">
        <v>7.8461538461538458</v>
      </c>
      <c r="AB5" s="31">
        <v>8.0285714285714285</v>
      </c>
    </row>
    <row r="6" spans="1:28" ht="40" customHeight="1" x14ac:dyDescent="0.15">
      <c r="A6" s="4">
        <v>4</v>
      </c>
      <c r="B6" s="5" t="s">
        <v>14</v>
      </c>
      <c r="C6" s="4">
        <v>22</v>
      </c>
      <c r="D6" s="6" t="s">
        <v>11</v>
      </c>
      <c r="E6" s="15">
        <v>10</v>
      </c>
      <c r="F6" s="15">
        <v>6</v>
      </c>
      <c r="G6" s="15">
        <v>1</v>
      </c>
      <c r="H6" s="15">
        <v>8</v>
      </c>
      <c r="I6" s="15">
        <v>10</v>
      </c>
      <c r="J6" s="15">
        <v>1</v>
      </c>
      <c r="K6" s="15">
        <v>2</v>
      </c>
      <c r="L6" s="15">
        <v>10</v>
      </c>
      <c r="M6" s="15">
        <v>2</v>
      </c>
      <c r="N6" s="15">
        <v>9</v>
      </c>
      <c r="O6" s="15">
        <v>2</v>
      </c>
      <c r="P6" s="15">
        <v>4</v>
      </c>
      <c r="Q6" s="15">
        <v>4</v>
      </c>
      <c r="R6" s="15">
        <v>6</v>
      </c>
      <c r="S6" s="15">
        <v>8</v>
      </c>
      <c r="T6" s="15">
        <v>8</v>
      </c>
      <c r="U6" s="15">
        <v>5</v>
      </c>
      <c r="V6" s="15">
        <v>4</v>
      </c>
      <c r="W6" s="74"/>
      <c r="Y6" s="30" t="s">
        <v>109</v>
      </c>
      <c r="Z6" s="31">
        <v>8.1363636363636367</v>
      </c>
      <c r="AA6" s="31">
        <v>8.6923076923076916</v>
      </c>
      <c r="AB6" s="31">
        <v>8.3428571428571434</v>
      </c>
    </row>
    <row r="7" spans="1:28" ht="40" customHeight="1" x14ac:dyDescent="0.15">
      <c r="A7" s="4">
        <v>5</v>
      </c>
      <c r="B7" s="5" t="s">
        <v>15</v>
      </c>
      <c r="C7" s="4">
        <v>60</v>
      </c>
      <c r="D7" s="6" t="s">
        <v>11</v>
      </c>
      <c r="E7" s="15">
        <v>7</v>
      </c>
      <c r="F7" s="15">
        <v>8</v>
      </c>
      <c r="G7" s="15">
        <v>9</v>
      </c>
      <c r="H7" s="15">
        <v>9</v>
      </c>
      <c r="I7" s="15">
        <v>9</v>
      </c>
      <c r="J7" s="15">
        <v>8</v>
      </c>
      <c r="K7" s="15">
        <v>7</v>
      </c>
      <c r="L7" s="15">
        <v>9</v>
      </c>
      <c r="M7" s="15">
        <v>4</v>
      </c>
      <c r="N7" s="15">
        <v>6</v>
      </c>
      <c r="O7" s="15">
        <v>3</v>
      </c>
      <c r="P7" s="15">
        <v>10</v>
      </c>
      <c r="Q7" s="15">
        <v>10</v>
      </c>
      <c r="R7" s="15">
        <v>9</v>
      </c>
      <c r="S7" s="15">
        <v>9</v>
      </c>
      <c r="T7" s="15">
        <v>8</v>
      </c>
      <c r="U7" s="15">
        <v>7</v>
      </c>
      <c r="V7" s="15">
        <v>8</v>
      </c>
      <c r="W7" s="74"/>
      <c r="Y7" s="30" t="s">
        <v>110</v>
      </c>
      <c r="Z7" s="31">
        <v>7.0909090909090908</v>
      </c>
      <c r="AA7" s="31">
        <v>8.1538461538461533</v>
      </c>
      <c r="AB7" s="31">
        <v>7.4857142857142858</v>
      </c>
    </row>
    <row r="8" spans="1:28" ht="40" customHeight="1" x14ac:dyDescent="0.15">
      <c r="A8" s="4">
        <v>6</v>
      </c>
      <c r="B8" s="5" t="s">
        <v>18</v>
      </c>
      <c r="C8" s="4">
        <v>30</v>
      </c>
      <c r="D8" s="6" t="s">
        <v>11</v>
      </c>
      <c r="E8" s="15">
        <v>8</v>
      </c>
      <c r="F8" s="15">
        <v>9</v>
      </c>
      <c r="G8" s="15">
        <v>9</v>
      </c>
      <c r="H8" s="15">
        <v>9</v>
      </c>
      <c r="I8" s="15">
        <v>8</v>
      </c>
      <c r="J8" s="15">
        <v>9</v>
      </c>
      <c r="K8" s="15">
        <v>7</v>
      </c>
      <c r="L8" s="15">
        <v>7</v>
      </c>
      <c r="M8" s="15">
        <v>1</v>
      </c>
      <c r="N8" s="15">
        <v>8</v>
      </c>
      <c r="O8" s="15">
        <v>4</v>
      </c>
      <c r="P8" s="15">
        <v>10</v>
      </c>
      <c r="Q8" s="15">
        <v>10</v>
      </c>
      <c r="R8" s="15">
        <v>10</v>
      </c>
      <c r="S8" s="15">
        <v>9</v>
      </c>
      <c r="T8" s="15">
        <v>10</v>
      </c>
      <c r="U8" s="15">
        <v>9</v>
      </c>
      <c r="V8" s="15">
        <v>10</v>
      </c>
      <c r="W8" s="74"/>
      <c r="Y8" s="30" t="s">
        <v>111</v>
      </c>
      <c r="Z8" s="31">
        <v>8.4090909090909083</v>
      </c>
      <c r="AA8" s="31">
        <v>7.8461538461538458</v>
      </c>
      <c r="AB8" s="31">
        <v>8.1999999999999993</v>
      </c>
    </row>
    <row r="9" spans="1:28" ht="40" customHeight="1" x14ac:dyDescent="0.15">
      <c r="A9" s="4">
        <v>7</v>
      </c>
      <c r="B9" s="5" t="s">
        <v>20</v>
      </c>
      <c r="C9" s="4">
        <v>38</v>
      </c>
      <c r="D9" s="6" t="s">
        <v>11</v>
      </c>
      <c r="E9" s="15">
        <v>9</v>
      </c>
      <c r="F9" s="15">
        <v>6</v>
      </c>
      <c r="G9" s="15">
        <v>7</v>
      </c>
      <c r="H9" s="15">
        <v>9</v>
      </c>
      <c r="I9" s="15">
        <v>7</v>
      </c>
      <c r="J9" s="15">
        <v>8</v>
      </c>
      <c r="K9" s="15">
        <v>9</v>
      </c>
      <c r="L9" s="15">
        <v>8</v>
      </c>
      <c r="M9" s="15">
        <v>4</v>
      </c>
      <c r="N9" s="15">
        <v>7</v>
      </c>
      <c r="O9" s="15">
        <v>4</v>
      </c>
      <c r="P9" s="15">
        <v>9</v>
      </c>
      <c r="Q9" s="15">
        <v>7</v>
      </c>
      <c r="R9" s="15">
        <v>10</v>
      </c>
      <c r="S9" s="15">
        <v>9</v>
      </c>
      <c r="T9" s="15">
        <v>8</v>
      </c>
      <c r="U9" s="15">
        <v>7</v>
      </c>
      <c r="V9" s="15">
        <v>6</v>
      </c>
      <c r="W9" s="74"/>
      <c r="Y9" s="30" t="s">
        <v>112</v>
      </c>
      <c r="Z9" s="31">
        <v>8.1818181818181817</v>
      </c>
      <c r="AA9" s="31">
        <v>7.6923076923076925</v>
      </c>
      <c r="AB9" s="31">
        <v>8</v>
      </c>
    </row>
    <row r="10" spans="1:28" ht="40" customHeight="1" x14ac:dyDescent="0.15">
      <c r="A10" s="4">
        <v>8</v>
      </c>
      <c r="B10" s="5" t="s">
        <v>22</v>
      </c>
      <c r="C10" s="4">
        <v>31</v>
      </c>
      <c r="D10" s="6" t="s">
        <v>11</v>
      </c>
      <c r="E10" s="15">
        <v>10</v>
      </c>
      <c r="F10" s="15">
        <v>8</v>
      </c>
      <c r="G10" s="15">
        <v>9</v>
      </c>
      <c r="H10" s="15">
        <v>8</v>
      </c>
      <c r="I10" s="15">
        <v>10</v>
      </c>
      <c r="J10" s="15">
        <v>6</v>
      </c>
      <c r="K10" s="15">
        <v>8</v>
      </c>
      <c r="L10" s="15">
        <v>10</v>
      </c>
      <c r="M10" s="15">
        <v>8</v>
      </c>
      <c r="N10" s="15">
        <v>3</v>
      </c>
      <c r="O10" s="15">
        <v>7</v>
      </c>
      <c r="P10" s="15">
        <v>10</v>
      </c>
      <c r="Q10" s="15">
        <v>9</v>
      </c>
      <c r="R10" s="15">
        <v>6</v>
      </c>
      <c r="S10" s="15">
        <v>4</v>
      </c>
      <c r="T10" s="15">
        <v>7</v>
      </c>
      <c r="U10" s="15">
        <v>3</v>
      </c>
      <c r="V10" s="15">
        <v>3</v>
      </c>
      <c r="W10" s="74"/>
      <c r="Y10" s="30" t="s">
        <v>113</v>
      </c>
      <c r="Z10" s="31">
        <v>8.1818181818181817</v>
      </c>
      <c r="AA10" s="31">
        <v>8.5384615384615383</v>
      </c>
      <c r="AB10" s="31">
        <v>8.3142857142857149</v>
      </c>
    </row>
    <row r="11" spans="1:28" ht="40" customHeight="1" x14ac:dyDescent="0.15">
      <c r="A11" s="4">
        <v>9</v>
      </c>
      <c r="B11" s="5" t="s">
        <v>23</v>
      </c>
      <c r="C11" s="4">
        <v>66</v>
      </c>
      <c r="D11" s="6" t="s">
        <v>11</v>
      </c>
      <c r="E11" s="15">
        <v>8</v>
      </c>
      <c r="F11" s="15">
        <v>7</v>
      </c>
      <c r="G11" s="15">
        <v>7</v>
      </c>
      <c r="H11" s="15">
        <v>8</v>
      </c>
      <c r="I11" s="15">
        <v>8</v>
      </c>
      <c r="J11" s="15">
        <v>9</v>
      </c>
      <c r="K11" s="15">
        <v>5</v>
      </c>
      <c r="L11" s="15">
        <v>5</v>
      </c>
      <c r="M11" s="15">
        <v>8</v>
      </c>
      <c r="N11" s="15">
        <v>6</v>
      </c>
      <c r="O11" s="15">
        <v>5</v>
      </c>
      <c r="P11" s="15">
        <v>10</v>
      </c>
      <c r="Q11" s="15">
        <v>10</v>
      </c>
      <c r="R11" s="15">
        <v>7</v>
      </c>
      <c r="S11" s="15">
        <v>9</v>
      </c>
      <c r="T11" s="15">
        <v>9</v>
      </c>
      <c r="U11" s="15">
        <v>6</v>
      </c>
      <c r="V11" s="15">
        <v>6</v>
      </c>
      <c r="W11" s="74"/>
      <c r="Y11" s="30" t="s">
        <v>114</v>
      </c>
      <c r="Z11" s="31">
        <v>4.6363636363636367</v>
      </c>
      <c r="AA11" s="31">
        <v>5</v>
      </c>
      <c r="AB11" s="31">
        <v>4.7714285714285714</v>
      </c>
    </row>
    <row r="12" spans="1:28" ht="40" customHeight="1" x14ac:dyDescent="0.15">
      <c r="A12" s="4">
        <v>10</v>
      </c>
      <c r="B12" s="5" t="s">
        <v>25</v>
      </c>
      <c r="C12" s="4">
        <v>36</v>
      </c>
      <c r="D12" s="6" t="s">
        <v>11</v>
      </c>
      <c r="E12" s="15">
        <v>8</v>
      </c>
      <c r="F12" s="15">
        <v>6</v>
      </c>
      <c r="G12" s="15">
        <v>7</v>
      </c>
      <c r="H12" s="15">
        <v>9</v>
      </c>
      <c r="I12" s="15">
        <v>8</v>
      </c>
      <c r="J12" s="15">
        <v>6</v>
      </c>
      <c r="K12" s="15">
        <v>9</v>
      </c>
      <c r="L12" s="15">
        <v>10</v>
      </c>
      <c r="M12" s="15">
        <v>9</v>
      </c>
      <c r="N12" s="15">
        <v>6</v>
      </c>
      <c r="O12" s="15">
        <v>9</v>
      </c>
      <c r="P12" s="15">
        <v>6</v>
      </c>
      <c r="Q12" s="15">
        <v>8</v>
      </c>
      <c r="R12" s="15">
        <v>8</v>
      </c>
      <c r="S12" s="15">
        <v>5</v>
      </c>
      <c r="T12" s="15">
        <v>7</v>
      </c>
      <c r="U12" s="15">
        <v>9</v>
      </c>
      <c r="V12" s="15">
        <v>9</v>
      </c>
      <c r="W12" s="74"/>
      <c r="Y12" s="30" t="s">
        <v>115</v>
      </c>
      <c r="Z12" s="31">
        <v>7.5909090909090908</v>
      </c>
      <c r="AA12" s="31">
        <v>7.4615384615384617</v>
      </c>
      <c r="AB12" s="31">
        <v>7.5428571428571427</v>
      </c>
    </row>
    <row r="13" spans="1:28" ht="40" customHeight="1" x14ac:dyDescent="0.15">
      <c r="A13" s="4">
        <v>11</v>
      </c>
      <c r="B13" s="5" t="s">
        <v>27</v>
      </c>
      <c r="C13" s="4">
        <v>74</v>
      </c>
      <c r="D13" s="6" t="s">
        <v>11</v>
      </c>
      <c r="E13" s="15">
        <v>10</v>
      </c>
      <c r="F13" s="15">
        <v>9</v>
      </c>
      <c r="G13" s="15">
        <v>10</v>
      </c>
      <c r="H13" s="15">
        <v>10</v>
      </c>
      <c r="I13" s="15">
        <v>8</v>
      </c>
      <c r="J13" s="15">
        <v>10</v>
      </c>
      <c r="K13" s="15">
        <v>10</v>
      </c>
      <c r="L13" s="15">
        <v>7</v>
      </c>
      <c r="M13" s="15">
        <v>8</v>
      </c>
      <c r="N13" s="15">
        <v>10</v>
      </c>
      <c r="O13" s="15">
        <v>3</v>
      </c>
      <c r="P13" s="15">
        <v>10</v>
      </c>
      <c r="Q13" s="15">
        <v>10</v>
      </c>
      <c r="R13" s="15">
        <v>10</v>
      </c>
      <c r="S13" s="15">
        <v>10</v>
      </c>
      <c r="T13" s="15">
        <v>10</v>
      </c>
      <c r="U13" s="15">
        <v>3</v>
      </c>
      <c r="V13" s="15">
        <v>4</v>
      </c>
      <c r="W13" s="74"/>
      <c r="Y13" s="30" t="s">
        <v>116</v>
      </c>
      <c r="Z13" s="31">
        <v>4.5454545454545459</v>
      </c>
      <c r="AA13" s="31">
        <v>4</v>
      </c>
      <c r="AB13" s="31">
        <v>4.3428571428571425</v>
      </c>
    </row>
    <row r="14" spans="1:28" ht="40" customHeight="1" x14ac:dyDescent="0.15">
      <c r="A14" s="4">
        <v>12</v>
      </c>
      <c r="B14" s="5" t="s">
        <v>28</v>
      </c>
      <c r="C14" s="4">
        <v>33</v>
      </c>
      <c r="D14" s="6" t="s">
        <v>11</v>
      </c>
      <c r="E14" s="15">
        <v>9</v>
      </c>
      <c r="F14" s="15">
        <v>6</v>
      </c>
      <c r="G14" s="15">
        <v>10</v>
      </c>
      <c r="H14" s="15">
        <v>10</v>
      </c>
      <c r="I14" s="15">
        <v>8</v>
      </c>
      <c r="J14" s="15">
        <v>10</v>
      </c>
      <c r="K14" s="15">
        <v>9</v>
      </c>
      <c r="L14" s="15">
        <v>10</v>
      </c>
      <c r="M14" s="15">
        <v>2</v>
      </c>
      <c r="N14" s="15">
        <v>8</v>
      </c>
      <c r="O14" s="15">
        <v>2</v>
      </c>
      <c r="P14" s="15">
        <v>10</v>
      </c>
      <c r="Q14" s="15">
        <v>10</v>
      </c>
      <c r="R14" s="15">
        <v>10</v>
      </c>
      <c r="S14" s="15">
        <v>10</v>
      </c>
      <c r="T14" s="15">
        <v>9</v>
      </c>
      <c r="U14" s="15">
        <v>7</v>
      </c>
      <c r="V14" s="15">
        <v>7</v>
      </c>
      <c r="W14" s="74"/>
      <c r="Y14" s="30" t="s">
        <v>117</v>
      </c>
      <c r="Z14" s="31">
        <v>8.7272727272727266</v>
      </c>
      <c r="AA14" s="31">
        <v>8.9230769230769234</v>
      </c>
      <c r="AB14" s="31">
        <v>8.8000000000000007</v>
      </c>
    </row>
    <row r="15" spans="1:28" ht="40" customHeight="1" x14ac:dyDescent="0.15">
      <c r="A15" s="4">
        <v>13</v>
      </c>
      <c r="B15" s="5" t="s">
        <v>30</v>
      </c>
      <c r="C15" s="4">
        <v>31</v>
      </c>
      <c r="D15" s="6" t="s">
        <v>11</v>
      </c>
      <c r="E15" s="15">
        <v>10</v>
      </c>
      <c r="F15" s="15">
        <v>9</v>
      </c>
      <c r="G15" s="15">
        <v>9</v>
      </c>
      <c r="H15" s="15">
        <v>6</v>
      </c>
      <c r="I15" s="15">
        <v>5</v>
      </c>
      <c r="J15" s="15">
        <v>9</v>
      </c>
      <c r="K15" s="15">
        <v>7</v>
      </c>
      <c r="L15" s="15">
        <v>8</v>
      </c>
      <c r="M15" s="15">
        <v>2</v>
      </c>
      <c r="N15" s="15">
        <v>10</v>
      </c>
      <c r="O15" s="15">
        <v>3</v>
      </c>
      <c r="P15" s="15">
        <v>10</v>
      </c>
      <c r="Q15" s="15">
        <v>10</v>
      </c>
      <c r="R15" s="15">
        <v>10</v>
      </c>
      <c r="S15" s="15">
        <v>10</v>
      </c>
      <c r="T15" s="15">
        <v>8</v>
      </c>
      <c r="U15" s="15">
        <v>9</v>
      </c>
      <c r="V15" s="15">
        <v>10</v>
      </c>
      <c r="W15" s="74"/>
      <c r="Y15" s="30" t="s">
        <v>118</v>
      </c>
      <c r="Z15" s="31">
        <v>8.3181818181818183</v>
      </c>
      <c r="AA15" s="31">
        <v>8.8461538461538467</v>
      </c>
      <c r="AB15" s="31">
        <v>8.5142857142857142</v>
      </c>
    </row>
    <row r="16" spans="1:28" ht="40" customHeight="1" x14ac:dyDescent="0.15">
      <c r="A16" s="4">
        <v>14</v>
      </c>
      <c r="B16" s="5" t="s">
        <v>31</v>
      </c>
      <c r="C16" s="4">
        <v>25</v>
      </c>
      <c r="D16" s="6" t="s">
        <v>8</v>
      </c>
      <c r="E16" s="16">
        <v>7</v>
      </c>
      <c r="F16" s="16">
        <v>9</v>
      </c>
      <c r="G16" s="16">
        <v>6</v>
      </c>
      <c r="H16" s="16">
        <v>10</v>
      </c>
      <c r="I16" s="16">
        <v>7</v>
      </c>
      <c r="J16" s="16">
        <v>10</v>
      </c>
      <c r="K16" s="16">
        <v>7</v>
      </c>
      <c r="L16" s="16">
        <v>10</v>
      </c>
      <c r="M16" s="16">
        <v>4</v>
      </c>
      <c r="N16" s="16">
        <v>10</v>
      </c>
      <c r="O16" s="16">
        <v>5</v>
      </c>
      <c r="P16" s="16">
        <v>9</v>
      </c>
      <c r="Q16" s="16">
        <v>10</v>
      </c>
      <c r="R16" s="16">
        <v>10</v>
      </c>
      <c r="S16" s="16">
        <v>10</v>
      </c>
      <c r="T16" s="16">
        <v>9</v>
      </c>
      <c r="U16" s="16">
        <v>10</v>
      </c>
      <c r="V16" s="16">
        <v>6</v>
      </c>
      <c r="W16" s="74">
        <f>AVERAGE(E16:V37)</f>
        <v>7.5757575757575761</v>
      </c>
      <c r="Y16" s="30" t="s">
        <v>119</v>
      </c>
      <c r="Z16" s="31">
        <v>9.5909090909090917</v>
      </c>
      <c r="AA16" s="31">
        <v>8.615384615384615</v>
      </c>
      <c r="AB16" s="31">
        <v>9.2285714285714278</v>
      </c>
    </row>
    <row r="17" spans="1:28" ht="40" customHeight="1" x14ac:dyDescent="0.15">
      <c r="A17" s="4">
        <v>15</v>
      </c>
      <c r="B17" s="5" t="s">
        <v>33</v>
      </c>
      <c r="C17" s="4">
        <v>29</v>
      </c>
      <c r="D17" s="6" t="s">
        <v>8</v>
      </c>
      <c r="E17" s="16">
        <v>8</v>
      </c>
      <c r="F17" s="16">
        <v>8</v>
      </c>
      <c r="G17" s="16">
        <v>5</v>
      </c>
      <c r="H17" s="16">
        <v>8</v>
      </c>
      <c r="I17" s="16">
        <v>9</v>
      </c>
      <c r="J17" s="16">
        <v>8</v>
      </c>
      <c r="K17" s="16">
        <v>5</v>
      </c>
      <c r="L17" s="16">
        <v>5</v>
      </c>
      <c r="M17" s="16">
        <v>3</v>
      </c>
      <c r="N17" s="16">
        <v>9</v>
      </c>
      <c r="O17" s="16">
        <v>4</v>
      </c>
      <c r="P17" s="16">
        <v>10</v>
      </c>
      <c r="Q17" s="16">
        <v>10</v>
      </c>
      <c r="R17" s="16">
        <v>10</v>
      </c>
      <c r="S17" s="16">
        <v>9</v>
      </c>
      <c r="T17" s="16">
        <v>8</v>
      </c>
      <c r="U17" s="16">
        <v>5</v>
      </c>
      <c r="V17" s="16">
        <v>5</v>
      </c>
      <c r="W17" s="74"/>
      <c r="Y17" s="30" t="s">
        <v>120</v>
      </c>
      <c r="Z17" s="31">
        <v>8.7272727272727266</v>
      </c>
      <c r="AA17" s="31">
        <v>8.4615384615384617</v>
      </c>
      <c r="AB17" s="31">
        <v>8.6285714285714281</v>
      </c>
    </row>
    <row r="18" spans="1:28" ht="40" customHeight="1" x14ac:dyDescent="0.15">
      <c r="A18" s="4">
        <v>16</v>
      </c>
      <c r="B18" s="5" t="s">
        <v>35</v>
      </c>
      <c r="C18" s="4">
        <v>31</v>
      </c>
      <c r="D18" s="6" t="s">
        <v>8</v>
      </c>
      <c r="E18" s="16">
        <v>10</v>
      </c>
      <c r="F18" s="16">
        <v>7</v>
      </c>
      <c r="G18" s="16">
        <v>10</v>
      </c>
      <c r="H18" s="16">
        <v>10</v>
      </c>
      <c r="I18" s="16">
        <v>8</v>
      </c>
      <c r="J18" s="16">
        <v>3</v>
      </c>
      <c r="K18" s="16">
        <v>7</v>
      </c>
      <c r="L18" s="16">
        <v>10</v>
      </c>
      <c r="M18" s="16">
        <v>1</v>
      </c>
      <c r="N18" s="16">
        <v>8</v>
      </c>
      <c r="O18" s="16">
        <v>7</v>
      </c>
      <c r="P18" s="16">
        <v>10</v>
      </c>
      <c r="Q18" s="16">
        <v>10</v>
      </c>
      <c r="R18" s="16">
        <v>10</v>
      </c>
      <c r="S18" s="16">
        <v>8</v>
      </c>
      <c r="T18" s="16">
        <v>4</v>
      </c>
      <c r="U18" s="16">
        <v>3</v>
      </c>
      <c r="V18" s="16">
        <v>3</v>
      </c>
      <c r="W18" s="74"/>
      <c r="Y18" s="30" t="s">
        <v>121</v>
      </c>
      <c r="Z18" s="31">
        <v>7.4545454545454541</v>
      </c>
      <c r="AA18" s="31">
        <v>8.2307692307692299</v>
      </c>
      <c r="AB18" s="31">
        <v>7.7428571428571429</v>
      </c>
    </row>
    <row r="19" spans="1:28" ht="40" customHeight="1" x14ac:dyDescent="0.15">
      <c r="A19" s="4">
        <v>17</v>
      </c>
      <c r="B19" s="5" t="s">
        <v>36</v>
      </c>
      <c r="C19" s="4">
        <v>43</v>
      </c>
      <c r="D19" s="6" t="s">
        <v>8</v>
      </c>
      <c r="E19" s="16">
        <v>7</v>
      </c>
      <c r="F19" s="16">
        <v>10</v>
      </c>
      <c r="G19" s="16">
        <v>10</v>
      </c>
      <c r="H19" s="16">
        <v>10</v>
      </c>
      <c r="I19" s="16">
        <v>7</v>
      </c>
      <c r="J19" s="16">
        <v>8</v>
      </c>
      <c r="K19" s="16">
        <v>10</v>
      </c>
      <c r="L19" s="16">
        <v>10</v>
      </c>
      <c r="M19" s="16">
        <v>4</v>
      </c>
      <c r="N19" s="16">
        <v>9</v>
      </c>
      <c r="O19" s="16">
        <v>3</v>
      </c>
      <c r="P19" s="16">
        <v>10</v>
      </c>
      <c r="Q19" s="16">
        <v>10</v>
      </c>
      <c r="R19" s="16">
        <v>9</v>
      </c>
      <c r="S19" s="16">
        <v>9</v>
      </c>
      <c r="T19" s="16">
        <v>7</v>
      </c>
      <c r="U19" s="16">
        <v>8</v>
      </c>
      <c r="V19" s="16">
        <v>8</v>
      </c>
      <c r="W19" s="74"/>
      <c r="Y19" s="30" t="s">
        <v>122</v>
      </c>
      <c r="Z19" s="31">
        <v>6.8181818181818183</v>
      </c>
      <c r="AA19" s="31">
        <v>6.4615384615384617</v>
      </c>
      <c r="AB19" s="31">
        <v>6.6857142857142859</v>
      </c>
    </row>
    <row r="20" spans="1:28" ht="40" customHeight="1" x14ac:dyDescent="0.15">
      <c r="A20" s="4">
        <v>18</v>
      </c>
      <c r="B20" s="5" t="s">
        <v>37</v>
      </c>
      <c r="C20" s="4">
        <v>62</v>
      </c>
      <c r="D20" s="6" t="s">
        <v>8</v>
      </c>
      <c r="E20" s="16">
        <v>8</v>
      </c>
      <c r="F20" s="16">
        <v>10</v>
      </c>
      <c r="G20" s="16">
        <v>10</v>
      </c>
      <c r="H20" s="16">
        <v>10</v>
      </c>
      <c r="I20" s="16">
        <v>10</v>
      </c>
      <c r="J20" s="16">
        <v>10</v>
      </c>
      <c r="K20" s="16">
        <v>10</v>
      </c>
      <c r="L20" s="16">
        <v>7</v>
      </c>
      <c r="M20" s="16">
        <v>10</v>
      </c>
      <c r="N20" s="16">
        <v>8</v>
      </c>
      <c r="O20" s="16">
        <v>10</v>
      </c>
      <c r="P20" s="16">
        <v>10</v>
      </c>
      <c r="Q20" s="16">
        <v>6</v>
      </c>
      <c r="R20" s="16">
        <v>10</v>
      </c>
      <c r="S20" s="16">
        <v>2</v>
      </c>
      <c r="T20" s="16">
        <v>10</v>
      </c>
      <c r="U20" s="16">
        <v>2</v>
      </c>
      <c r="V20" s="16">
        <v>2</v>
      </c>
      <c r="W20" s="74"/>
      <c r="Y20" s="30" t="s">
        <v>123</v>
      </c>
      <c r="Z20" s="31">
        <v>5.8181818181818183</v>
      </c>
      <c r="AA20" s="31">
        <v>6.5384615384615383</v>
      </c>
      <c r="AB20" s="31">
        <v>6.0857142857142854</v>
      </c>
    </row>
    <row r="21" spans="1:28" ht="40" customHeight="1" x14ac:dyDescent="0.15">
      <c r="A21" s="4">
        <v>19</v>
      </c>
      <c r="B21" s="5" t="s">
        <v>40</v>
      </c>
      <c r="C21" s="4">
        <v>29</v>
      </c>
      <c r="D21" s="6" t="s">
        <v>8</v>
      </c>
      <c r="E21" s="16">
        <v>8</v>
      </c>
      <c r="F21" s="16">
        <v>4</v>
      </c>
      <c r="G21" s="16">
        <v>6</v>
      </c>
      <c r="H21" s="16">
        <v>8</v>
      </c>
      <c r="I21" s="16">
        <v>4</v>
      </c>
      <c r="J21" s="16">
        <v>9</v>
      </c>
      <c r="K21" s="16">
        <v>7</v>
      </c>
      <c r="L21" s="16">
        <v>10</v>
      </c>
      <c r="M21" s="16">
        <v>5</v>
      </c>
      <c r="N21" s="16">
        <v>3</v>
      </c>
      <c r="O21" s="16">
        <v>6</v>
      </c>
      <c r="P21" s="16">
        <v>8</v>
      </c>
      <c r="Q21" s="16">
        <v>8</v>
      </c>
      <c r="R21" s="16">
        <v>9</v>
      </c>
      <c r="S21" s="16">
        <v>5</v>
      </c>
      <c r="T21" s="16">
        <v>6</v>
      </c>
      <c r="U21" s="16">
        <v>4</v>
      </c>
      <c r="V21" s="16">
        <v>3</v>
      </c>
      <c r="W21" s="74"/>
      <c r="Z21" s="14">
        <f>AVERAGE(Z3:Z20)</f>
        <v>7.5757575757575761</v>
      </c>
      <c r="AA21" s="14">
        <f>AVERAGE(AA3:AA20)</f>
        <v>7.602564102564104</v>
      </c>
    </row>
    <row r="22" spans="1:28" ht="40" customHeight="1" x14ac:dyDescent="0.15">
      <c r="A22" s="4">
        <v>20</v>
      </c>
      <c r="B22" s="5" t="s">
        <v>42</v>
      </c>
      <c r="C22" s="4">
        <v>30</v>
      </c>
      <c r="D22" s="6" t="s">
        <v>8</v>
      </c>
      <c r="E22" s="16">
        <v>3</v>
      </c>
      <c r="F22" s="16">
        <v>8</v>
      </c>
      <c r="G22" s="16">
        <v>7</v>
      </c>
      <c r="H22" s="16">
        <v>7</v>
      </c>
      <c r="I22" s="16">
        <v>8</v>
      </c>
      <c r="J22" s="16">
        <v>8</v>
      </c>
      <c r="K22" s="16">
        <v>7</v>
      </c>
      <c r="L22" s="16">
        <v>5</v>
      </c>
      <c r="M22" s="16">
        <v>3</v>
      </c>
      <c r="N22" s="16">
        <v>4</v>
      </c>
      <c r="O22" s="16">
        <v>5</v>
      </c>
      <c r="P22" s="16">
        <v>9</v>
      </c>
      <c r="Q22" s="16">
        <v>2</v>
      </c>
      <c r="R22" s="16">
        <v>7</v>
      </c>
      <c r="S22" s="16">
        <v>7</v>
      </c>
      <c r="T22" s="16">
        <v>4</v>
      </c>
      <c r="U22" s="16">
        <v>5</v>
      </c>
      <c r="V22" s="16">
        <v>7</v>
      </c>
      <c r="W22" s="74"/>
    </row>
    <row r="23" spans="1:28" ht="40" customHeight="1" x14ac:dyDescent="0.15">
      <c r="A23" s="4">
        <v>21</v>
      </c>
      <c r="B23" s="5" t="s">
        <v>43</v>
      </c>
      <c r="C23" s="4">
        <v>60</v>
      </c>
      <c r="D23" s="6" t="s">
        <v>8</v>
      </c>
      <c r="E23" s="16">
        <v>9</v>
      </c>
      <c r="F23" s="16">
        <v>9</v>
      </c>
      <c r="G23" s="16">
        <v>10</v>
      </c>
      <c r="H23" s="16">
        <v>9</v>
      </c>
      <c r="I23" s="16">
        <v>8</v>
      </c>
      <c r="J23" s="16">
        <v>10</v>
      </c>
      <c r="K23" s="16">
        <v>10</v>
      </c>
      <c r="L23" s="16">
        <v>9</v>
      </c>
      <c r="M23" s="16">
        <v>1</v>
      </c>
      <c r="N23" s="16">
        <v>10</v>
      </c>
      <c r="O23" s="16">
        <v>1</v>
      </c>
      <c r="P23" s="16">
        <v>10</v>
      </c>
      <c r="Q23" s="16">
        <v>10</v>
      </c>
      <c r="R23" s="16">
        <v>10</v>
      </c>
      <c r="S23" s="16">
        <v>10</v>
      </c>
      <c r="T23" s="16">
        <v>9</v>
      </c>
      <c r="U23" s="16">
        <v>8</v>
      </c>
      <c r="V23" s="16">
        <v>8</v>
      </c>
      <c r="W23" s="74"/>
    </row>
    <row r="24" spans="1:28" ht="40" customHeight="1" x14ac:dyDescent="0.15">
      <c r="A24" s="4">
        <v>22</v>
      </c>
      <c r="B24" s="5" t="s">
        <v>45</v>
      </c>
      <c r="C24" s="4">
        <v>42</v>
      </c>
      <c r="D24" s="6" t="s">
        <v>8</v>
      </c>
      <c r="E24" s="16">
        <v>7</v>
      </c>
      <c r="F24" s="16">
        <v>7</v>
      </c>
      <c r="G24" s="16">
        <v>9</v>
      </c>
      <c r="H24" s="16">
        <v>6</v>
      </c>
      <c r="I24" s="16">
        <v>8</v>
      </c>
      <c r="J24" s="16">
        <v>8</v>
      </c>
      <c r="K24" s="16">
        <v>6</v>
      </c>
      <c r="L24" s="16">
        <v>9</v>
      </c>
      <c r="M24" s="16">
        <v>7</v>
      </c>
      <c r="N24" s="16">
        <v>5</v>
      </c>
      <c r="O24" s="16">
        <v>8</v>
      </c>
      <c r="P24" s="16">
        <v>7</v>
      </c>
      <c r="Q24" s="16">
        <v>8</v>
      </c>
      <c r="R24" s="16">
        <v>10</v>
      </c>
      <c r="S24" s="16">
        <v>8</v>
      </c>
      <c r="T24" s="16">
        <v>3</v>
      </c>
      <c r="U24" s="16">
        <v>8</v>
      </c>
      <c r="V24" s="16">
        <v>5</v>
      </c>
      <c r="W24" s="74"/>
    </row>
    <row r="25" spans="1:28" ht="40" customHeight="1" x14ac:dyDescent="0.15">
      <c r="A25" s="4">
        <v>23</v>
      </c>
      <c r="B25" s="5" t="s">
        <v>46</v>
      </c>
      <c r="C25" s="4">
        <v>33</v>
      </c>
      <c r="D25" s="6" t="s">
        <v>8</v>
      </c>
      <c r="E25" s="16">
        <v>8</v>
      </c>
      <c r="F25" s="16">
        <v>8</v>
      </c>
      <c r="G25" s="16">
        <v>9</v>
      </c>
      <c r="H25" s="16">
        <v>5</v>
      </c>
      <c r="I25" s="16">
        <v>8</v>
      </c>
      <c r="J25" s="16">
        <v>10</v>
      </c>
      <c r="K25" s="16">
        <v>9</v>
      </c>
      <c r="L25" s="16">
        <v>9</v>
      </c>
      <c r="M25" s="16">
        <v>5</v>
      </c>
      <c r="N25" s="16">
        <v>9</v>
      </c>
      <c r="O25" s="16">
        <v>3</v>
      </c>
      <c r="P25" s="16">
        <v>10</v>
      </c>
      <c r="Q25" s="16">
        <v>10</v>
      </c>
      <c r="R25" s="16">
        <v>10</v>
      </c>
      <c r="S25" s="16">
        <v>8</v>
      </c>
      <c r="T25" s="16">
        <v>9</v>
      </c>
      <c r="U25" s="16">
        <v>10</v>
      </c>
      <c r="V25" s="16">
        <v>9</v>
      </c>
      <c r="W25" s="74"/>
    </row>
    <row r="26" spans="1:28" ht="40" customHeight="1" x14ac:dyDescent="0.15">
      <c r="A26" s="4">
        <v>24</v>
      </c>
      <c r="B26" s="5" t="s">
        <v>48</v>
      </c>
      <c r="C26" s="4">
        <v>32</v>
      </c>
      <c r="D26" s="6" t="s">
        <v>8</v>
      </c>
      <c r="E26" s="16">
        <v>8</v>
      </c>
      <c r="F26" s="16">
        <v>8</v>
      </c>
      <c r="G26" s="16">
        <v>8</v>
      </c>
      <c r="H26" s="16">
        <v>8</v>
      </c>
      <c r="I26" s="16">
        <v>6</v>
      </c>
      <c r="J26" s="16">
        <v>7</v>
      </c>
      <c r="K26" s="16">
        <v>7</v>
      </c>
      <c r="L26" s="16">
        <v>7</v>
      </c>
      <c r="M26" s="16">
        <v>8</v>
      </c>
      <c r="N26" s="16">
        <v>4</v>
      </c>
      <c r="O26" s="16">
        <v>7</v>
      </c>
      <c r="P26" s="16">
        <v>10</v>
      </c>
      <c r="Q26" s="16">
        <v>10</v>
      </c>
      <c r="R26" s="16">
        <v>10</v>
      </c>
      <c r="S26" s="16">
        <v>10</v>
      </c>
      <c r="T26" s="16">
        <v>10</v>
      </c>
      <c r="U26" s="16">
        <v>10</v>
      </c>
      <c r="V26" s="16">
        <v>10</v>
      </c>
      <c r="W26" s="74"/>
    </row>
    <row r="27" spans="1:28" ht="40" customHeight="1" x14ac:dyDescent="0.15">
      <c r="A27" s="4">
        <v>25</v>
      </c>
      <c r="B27" s="5" t="s">
        <v>49</v>
      </c>
      <c r="C27" s="4">
        <v>42</v>
      </c>
      <c r="D27" s="6" t="s">
        <v>8</v>
      </c>
      <c r="E27" s="16">
        <v>8</v>
      </c>
      <c r="F27" s="16">
        <v>9</v>
      </c>
      <c r="G27" s="16">
        <v>7</v>
      </c>
      <c r="H27" s="16">
        <v>6</v>
      </c>
      <c r="I27" s="16">
        <v>2</v>
      </c>
      <c r="J27" s="16">
        <v>8</v>
      </c>
      <c r="K27" s="16">
        <v>8</v>
      </c>
      <c r="L27" s="16">
        <v>2</v>
      </c>
      <c r="M27" s="16">
        <v>3</v>
      </c>
      <c r="N27" s="16">
        <v>8</v>
      </c>
      <c r="O27" s="16">
        <v>7</v>
      </c>
      <c r="P27" s="16">
        <v>10</v>
      </c>
      <c r="Q27" s="16">
        <v>10</v>
      </c>
      <c r="R27" s="16">
        <v>10</v>
      </c>
      <c r="S27" s="16">
        <v>8</v>
      </c>
      <c r="T27" s="16">
        <v>7</v>
      </c>
      <c r="U27" s="16">
        <v>3</v>
      </c>
      <c r="V27" s="16">
        <v>3</v>
      </c>
      <c r="W27" s="74"/>
    </row>
    <row r="28" spans="1:28" ht="40" customHeight="1" x14ac:dyDescent="0.15">
      <c r="A28" s="4">
        <v>26</v>
      </c>
      <c r="B28" s="5" t="s">
        <v>50</v>
      </c>
      <c r="C28" s="4">
        <v>44</v>
      </c>
      <c r="D28" s="6" t="s">
        <v>8</v>
      </c>
      <c r="E28" s="16">
        <v>10</v>
      </c>
      <c r="F28" s="16">
        <v>9</v>
      </c>
      <c r="G28" s="16">
        <v>9</v>
      </c>
      <c r="H28" s="16">
        <v>9</v>
      </c>
      <c r="I28" s="16">
        <v>3</v>
      </c>
      <c r="J28" s="16">
        <v>9</v>
      </c>
      <c r="K28" s="16">
        <v>7</v>
      </c>
      <c r="L28" s="16">
        <v>10</v>
      </c>
      <c r="M28" s="16">
        <v>1</v>
      </c>
      <c r="N28" s="16">
        <v>10</v>
      </c>
      <c r="O28" s="16">
        <v>7</v>
      </c>
      <c r="P28" s="16">
        <v>10</v>
      </c>
      <c r="Q28" s="16">
        <v>9</v>
      </c>
      <c r="R28" s="16">
        <v>10</v>
      </c>
      <c r="S28" s="16">
        <v>10</v>
      </c>
      <c r="T28" s="16">
        <v>9</v>
      </c>
      <c r="U28" s="16">
        <v>8</v>
      </c>
      <c r="V28" s="16">
        <v>9</v>
      </c>
      <c r="W28" s="74"/>
    </row>
    <row r="29" spans="1:28" ht="40" customHeight="1" x14ac:dyDescent="0.15">
      <c r="A29" s="4">
        <v>27</v>
      </c>
      <c r="B29" s="5" t="s">
        <v>51</v>
      </c>
      <c r="C29" s="4">
        <v>38</v>
      </c>
      <c r="D29" s="6" t="s">
        <v>8</v>
      </c>
      <c r="E29" s="16">
        <v>9</v>
      </c>
      <c r="F29" s="16">
        <v>9</v>
      </c>
      <c r="G29" s="16">
        <v>8</v>
      </c>
      <c r="H29" s="16">
        <v>9</v>
      </c>
      <c r="I29" s="16">
        <v>10</v>
      </c>
      <c r="J29" s="16">
        <v>9</v>
      </c>
      <c r="K29" s="16">
        <v>8</v>
      </c>
      <c r="L29" s="16">
        <v>10</v>
      </c>
      <c r="M29" s="16">
        <v>9</v>
      </c>
      <c r="N29" s="16">
        <v>9</v>
      </c>
      <c r="O29" s="16">
        <v>5</v>
      </c>
      <c r="P29" s="16">
        <v>10</v>
      </c>
      <c r="Q29" s="16">
        <v>10</v>
      </c>
      <c r="R29" s="16">
        <v>10</v>
      </c>
      <c r="S29" s="16">
        <v>10</v>
      </c>
      <c r="T29" s="16">
        <v>9</v>
      </c>
      <c r="U29" s="16">
        <v>7</v>
      </c>
      <c r="V29" s="16">
        <v>7</v>
      </c>
      <c r="W29" s="74"/>
    </row>
    <row r="30" spans="1:28" ht="40" customHeight="1" x14ac:dyDescent="0.15">
      <c r="A30" s="4">
        <v>28</v>
      </c>
      <c r="B30" s="5" t="s">
        <v>52</v>
      </c>
      <c r="C30" s="4">
        <v>41</v>
      </c>
      <c r="D30" s="6" t="s">
        <v>8</v>
      </c>
      <c r="E30" s="16">
        <v>8</v>
      </c>
      <c r="F30" s="16">
        <v>8</v>
      </c>
      <c r="G30" s="16">
        <v>6</v>
      </c>
      <c r="H30" s="16">
        <v>6</v>
      </c>
      <c r="I30" s="16">
        <v>5</v>
      </c>
      <c r="J30" s="16">
        <v>7</v>
      </c>
      <c r="K30" s="16">
        <v>8</v>
      </c>
      <c r="L30" s="16">
        <v>8</v>
      </c>
      <c r="M30" s="16">
        <v>10</v>
      </c>
      <c r="N30" s="16">
        <v>9</v>
      </c>
      <c r="O30" s="16">
        <v>5</v>
      </c>
      <c r="P30" s="16">
        <v>6</v>
      </c>
      <c r="Q30" s="16">
        <v>6</v>
      </c>
      <c r="R30" s="16">
        <v>10</v>
      </c>
      <c r="S30" s="16">
        <v>10</v>
      </c>
      <c r="T30" s="16">
        <v>10</v>
      </c>
      <c r="U30" s="16">
        <v>10</v>
      </c>
      <c r="V30" s="16">
        <v>10</v>
      </c>
      <c r="W30" s="74"/>
    </row>
    <row r="31" spans="1:28" ht="40" customHeight="1" x14ac:dyDescent="0.15">
      <c r="A31" s="4">
        <v>29</v>
      </c>
      <c r="B31" s="5" t="s">
        <v>53</v>
      </c>
      <c r="C31" s="4">
        <v>37</v>
      </c>
      <c r="D31" s="6" t="s">
        <v>8</v>
      </c>
      <c r="E31" s="16">
        <v>8</v>
      </c>
      <c r="F31" s="16">
        <v>8</v>
      </c>
      <c r="G31" s="16">
        <v>9</v>
      </c>
      <c r="H31" s="16">
        <v>8</v>
      </c>
      <c r="I31" s="16">
        <v>9</v>
      </c>
      <c r="J31" s="16">
        <v>9</v>
      </c>
      <c r="K31" s="16">
        <v>9</v>
      </c>
      <c r="L31" s="16">
        <v>9</v>
      </c>
      <c r="M31" s="16">
        <v>2</v>
      </c>
      <c r="N31" s="16">
        <v>2</v>
      </c>
      <c r="O31" s="16">
        <v>2</v>
      </c>
      <c r="P31" s="16">
        <v>6</v>
      </c>
      <c r="Q31" s="16">
        <v>6</v>
      </c>
      <c r="R31" s="16">
        <v>9</v>
      </c>
      <c r="S31" s="16">
        <v>9</v>
      </c>
      <c r="T31" s="16">
        <v>7</v>
      </c>
      <c r="U31" s="16">
        <v>7</v>
      </c>
      <c r="V31" s="16">
        <v>2</v>
      </c>
      <c r="W31" s="74"/>
    </row>
    <row r="32" spans="1:28" ht="40" customHeight="1" x14ac:dyDescent="0.15">
      <c r="A32" s="4">
        <v>30</v>
      </c>
      <c r="B32" s="5" t="s">
        <v>54</v>
      </c>
      <c r="C32" s="4">
        <v>51</v>
      </c>
      <c r="D32" s="6" t="s">
        <v>8</v>
      </c>
      <c r="E32" s="16">
        <v>7</v>
      </c>
      <c r="F32" s="16">
        <v>8</v>
      </c>
      <c r="G32" s="16">
        <v>7</v>
      </c>
      <c r="H32" s="16">
        <v>6</v>
      </c>
      <c r="I32" s="16">
        <v>5</v>
      </c>
      <c r="J32" s="16">
        <v>7</v>
      </c>
      <c r="K32" s="16">
        <v>9</v>
      </c>
      <c r="L32" s="16">
        <v>7</v>
      </c>
      <c r="M32" s="16">
        <v>3</v>
      </c>
      <c r="N32" s="16">
        <v>8</v>
      </c>
      <c r="O32" s="16">
        <v>2</v>
      </c>
      <c r="P32" s="16">
        <v>7</v>
      </c>
      <c r="Q32" s="16">
        <v>8</v>
      </c>
      <c r="R32" s="16">
        <v>10</v>
      </c>
      <c r="S32" s="16">
        <v>10</v>
      </c>
      <c r="T32" s="16">
        <v>3</v>
      </c>
      <c r="U32" s="16">
        <v>4</v>
      </c>
      <c r="V32" s="16">
        <v>2</v>
      </c>
      <c r="W32" s="74"/>
    </row>
    <row r="33" spans="1:25" ht="40" customHeight="1" x14ac:dyDescent="0.15">
      <c r="A33" s="4">
        <v>31</v>
      </c>
      <c r="B33" s="5" t="s">
        <v>55</v>
      </c>
      <c r="C33" s="4">
        <v>30</v>
      </c>
      <c r="D33" s="6" t="s">
        <v>8</v>
      </c>
      <c r="E33" s="16">
        <v>9</v>
      </c>
      <c r="F33" s="16">
        <v>8</v>
      </c>
      <c r="G33" s="16">
        <v>10</v>
      </c>
      <c r="H33" s="16">
        <v>10</v>
      </c>
      <c r="I33" s="16">
        <v>7</v>
      </c>
      <c r="J33" s="16">
        <v>10</v>
      </c>
      <c r="K33" s="16">
        <v>10</v>
      </c>
      <c r="L33" s="16">
        <v>8</v>
      </c>
      <c r="M33" s="16">
        <v>7</v>
      </c>
      <c r="N33" s="16">
        <v>6</v>
      </c>
      <c r="O33" s="16">
        <v>5</v>
      </c>
      <c r="P33" s="16">
        <v>9</v>
      </c>
      <c r="Q33" s="16">
        <v>9</v>
      </c>
      <c r="R33" s="16">
        <v>10</v>
      </c>
      <c r="S33" s="16">
        <v>10</v>
      </c>
      <c r="T33" s="16">
        <v>9</v>
      </c>
      <c r="U33" s="16">
        <v>7</v>
      </c>
      <c r="V33" s="16">
        <v>7</v>
      </c>
      <c r="W33" s="74"/>
    </row>
    <row r="34" spans="1:25" ht="40" customHeight="1" x14ac:dyDescent="0.15">
      <c r="A34" s="4">
        <v>32</v>
      </c>
      <c r="B34" s="5" t="s">
        <v>56</v>
      </c>
      <c r="C34" s="4">
        <v>41</v>
      </c>
      <c r="D34" s="6" t="s">
        <v>8</v>
      </c>
      <c r="E34" s="16">
        <v>2</v>
      </c>
      <c r="F34" s="16">
        <v>6</v>
      </c>
      <c r="G34" s="16">
        <v>10</v>
      </c>
      <c r="H34" s="16">
        <v>10</v>
      </c>
      <c r="I34" s="16">
        <v>8</v>
      </c>
      <c r="J34" s="16">
        <v>10</v>
      </c>
      <c r="K34" s="16">
        <v>10</v>
      </c>
      <c r="L34" s="16">
        <v>5</v>
      </c>
      <c r="M34" s="16">
        <v>7</v>
      </c>
      <c r="N34" s="16">
        <v>9</v>
      </c>
      <c r="O34" s="16">
        <v>1</v>
      </c>
      <c r="P34" s="16">
        <v>10</v>
      </c>
      <c r="Q34" s="16">
        <v>10</v>
      </c>
      <c r="R34" s="16">
        <v>10</v>
      </c>
      <c r="S34" s="16">
        <v>10</v>
      </c>
      <c r="T34" s="16">
        <v>5</v>
      </c>
      <c r="U34" s="16">
        <v>10</v>
      </c>
      <c r="V34" s="16">
        <v>4</v>
      </c>
      <c r="W34" s="74"/>
      <c r="Y34" s="73"/>
    </row>
    <row r="35" spans="1:25" ht="40" customHeight="1" x14ac:dyDescent="0.15">
      <c r="A35" s="4">
        <v>33</v>
      </c>
      <c r="B35" s="5" t="s">
        <v>57</v>
      </c>
      <c r="C35" s="4">
        <v>62</v>
      </c>
      <c r="D35" s="6" t="s">
        <v>8</v>
      </c>
      <c r="E35" s="16">
        <v>9</v>
      </c>
      <c r="F35" s="16">
        <v>9</v>
      </c>
      <c r="G35" s="16">
        <v>8</v>
      </c>
      <c r="H35" s="16">
        <v>9</v>
      </c>
      <c r="I35" s="16">
        <v>4</v>
      </c>
      <c r="J35" s="16">
        <v>8</v>
      </c>
      <c r="K35" s="16">
        <v>8</v>
      </c>
      <c r="L35" s="16">
        <v>10</v>
      </c>
      <c r="M35" s="16">
        <v>4</v>
      </c>
      <c r="N35" s="16">
        <v>8</v>
      </c>
      <c r="O35" s="16">
        <v>3</v>
      </c>
      <c r="P35" s="16">
        <v>5</v>
      </c>
      <c r="Q35" s="16">
        <v>5</v>
      </c>
      <c r="R35" s="16">
        <v>8</v>
      </c>
      <c r="S35" s="16">
        <v>10</v>
      </c>
      <c r="T35" s="16">
        <v>8</v>
      </c>
      <c r="U35" s="16">
        <v>9</v>
      </c>
      <c r="V35" s="16">
        <v>5</v>
      </c>
      <c r="W35" s="74"/>
      <c r="Y35" s="73"/>
    </row>
    <row r="36" spans="1:25" ht="40" customHeight="1" x14ac:dyDescent="0.15">
      <c r="A36" s="4">
        <v>34</v>
      </c>
      <c r="B36" s="5" t="s">
        <v>58</v>
      </c>
      <c r="C36" s="4">
        <v>57</v>
      </c>
      <c r="D36" s="6" t="s">
        <v>8</v>
      </c>
      <c r="E36" s="16">
        <v>10</v>
      </c>
      <c r="F36" s="16">
        <v>8</v>
      </c>
      <c r="G36" s="16">
        <v>5</v>
      </c>
      <c r="H36" s="16">
        <v>5</v>
      </c>
      <c r="I36" s="16">
        <v>10</v>
      </c>
      <c r="J36" s="16">
        <v>7</v>
      </c>
      <c r="K36" s="16">
        <v>8</v>
      </c>
      <c r="L36" s="16">
        <v>10</v>
      </c>
      <c r="M36" s="16">
        <v>3</v>
      </c>
      <c r="N36" s="16">
        <v>9</v>
      </c>
      <c r="O36" s="16">
        <v>2</v>
      </c>
      <c r="P36" s="16">
        <v>6</v>
      </c>
      <c r="Q36" s="16">
        <v>6</v>
      </c>
      <c r="R36" s="16">
        <v>9</v>
      </c>
      <c r="S36" s="16">
        <v>9</v>
      </c>
      <c r="T36" s="16">
        <v>8</v>
      </c>
      <c r="U36" s="16">
        <v>3</v>
      </c>
      <c r="V36" s="16">
        <v>3</v>
      </c>
      <c r="W36" s="74"/>
      <c r="X36" s="73"/>
      <c r="Y36" s="14"/>
    </row>
    <row r="37" spans="1:25" ht="40" customHeight="1" x14ac:dyDescent="0.15">
      <c r="A37" s="4">
        <v>35</v>
      </c>
      <c r="B37" s="5" t="s">
        <v>60</v>
      </c>
      <c r="C37" s="4">
        <v>39</v>
      </c>
      <c r="D37" s="6" t="s">
        <v>8</v>
      </c>
      <c r="E37" s="16">
        <v>9</v>
      </c>
      <c r="F37" s="16">
        <v>10</v>
      </c>
      <c r="G37" s="16">
        <v>10</v>
      </c>
      <c r="H37" s="16">
        <v>10</v>
      </c>
      <c r="I37" s="16">
        <v>10</v>
      </c>
      <c r="J37" s="16">
        <v>10</v>
      </c>
      <c r="K37" s="16">
        <v>10</v>
      </c>
      <c r="L37" s="16">
        <v>10</v>
      </c>
      <c r="M37" s="16">
        <v>2</v>
      </c>
      <c r="N37" s="16">
        <v>10</v>
      </c>
      <c r="O37" s="16">
        <v>2</v>
      </c>
      <c r="P37" s="16">
        <v>10</v>
      </c>
      <c r="Q37" s="16">
        <v>10</v>
      </c>
      <c r="R37" s="16">
        <v>10</v>
      </c>
      <c r="S37" s="16">
        <v>10</v>
      </c>
      <c r="T37" s="16">
        <v>10</v>
      </c>
      <c r="U37" s="16">
        <v>9</v>
      </c>
      <c r="V37" s="16">
        <v>10</v>
      </c>
      <c r="W37" s="74"/>
      <c r="X37" s="73"/>
    </row>
    <row r="38" spans="1:25" ht="20" customHeight="1" x14ac:dyDescent="0.15">
      <c r="A38" s="67" t="s">
        <v>85</v>
      </c>
      <c r="B38" s="67"/>
      <c r="C38" s="67"/>
      <c r="D38" s="17" t="s">
        <v>8</v>
      </c>
      <c r="E38" s="14">
        <f>AVERAGE(E16:E37)</f>
        <v>7.8181818181818183</v>
      </c>
      <c r="F38" s="14">
        <f t="shared" ref="F38:V38" si="0">AVERAGE(F16:F37)</f>
        <v>8.1818181818181817</v>
      </c>
      <c r="G38" s="14">
        <f t="shared" si="0"/>
        <v>8.1363636363636367</v>
      </c>
      <c r="H38" s="14">
        <f t="shared" si="0"/>
        <v>8.1363636363636367</v>
      </c>
      <c r="I38" s="14">
        <f t="shared" si="0"/>
        <v>7.0909090909090908</v>
      </c>
      <c r="J38" s="14">
        <f t="shared" si="0"/>
        <v>8.4090909090909083</v>
      </c>
      <c r="K38" s="14">
        <f t="shared" si="0"/>
        <v>8.1818181818181817</v>
      </c>
      <c r="L38" s="14">
        <f t="shared" si="0"/>
        <v>8.1818181818181817</v>
      </c>
      <c r="M38" s="14">
        <f t="shared" si="0"/>
        <v>4.6363636363636367</v>
      </c>
      <c r="N38" s="14">
        <f t="shared" si="0"/>
        <v>7.5909090909090908</v>
      </c>
      <c r="O38" s="14">
        <f t="shared" si="0"/>
        <v>4.5454545454545459</v>
      </c>
      <c r="P38" s="14">
        <f t="shared" si="0"/>
        <v>8.7272727272727266</v>
      </c>
      <c r="Q38" s="14">
        <f t="shared" si="0"/>
        <v>8.3181818181818183</v>
      </c>
      <c r="R38" s="14">
        <f t="shared" si="0"/>
        <v>9.5909090909090917</v>
      </c>
      <c r="S38" s="14">
        <f t="shared" si="0"/>
        <v>8.7272727272727266</v>
      </c>
      <c r="T38" s="14">
        <f t="shared" si="0"/>
        <v>7.4545454545454541</v>
      </c>
      <c r="U38" s="14">
        <f t="shared" si="0"/>
        <v>6.8181818181818183</v>
      </c>
      <c r="V38" s="14">
        <f t="shared" si="0"/>
        <v>5.8181818181818183</v>
      </c>
      <c r="X38" s="14"/>
    </row>
    <row r="39" spans="1:25" ht="20" customHeight="1" x14ac:dyDescent="0.15">
      <c r="A39" s="53"/>
      <c r="B39" s="53"/>
      <c r="C39" s="53"/>
      <c r="D39" s="17" t="s">
        <v>11</v>
      </c>
      <c r="E39" s="14">
        <f>AVERAGE(E3:E15)</f>
        <v>7.7692307692307692</v>
      </c>
      <c r="F39" s="14">
        <f t="shared" ref="F39:V39" si="1">AVERAGE(F3:F15)</f>
        <v>7.7692307692307692</v>
      </c>
      <c r="G39" s="14">
        <f t="shared" si="1"/>
        <v>7.8461538461538458</v>
      </c>
      <c r="H39" s="14">
        <f t="shared" si="1"/>
        <v>8.6923076923076916</v>
      </c>
      <c r="I39" s="14">
        <f t="shared" si="1"/>
        <v>8.1538461538461533</v>
      </c>
      <c r="J39" s="14">
        <f t="shared" si="1"/>
        <v>7.8461538461538458</v>
      </c>
      <c r="K39" s="14">
        <f t="shared" si="1"/>
        <v>7.6923076923076925</v>
      </c>
      <c r="L39" s="14">
        <f t="shared" si="1"/>
        <v>8.5384615384615383</v>
      </c>
      <c r="M39" s="14">
        <f t="shared" si="1"/>
        <v>5</v>
      </c>
      <c r="N39" s="14">
        <f t="shared" si="1"/>
        <v>7.4615384615384617</v>
      </c>
      <c r="O39" s="14">
        <f t="shared" si="1"/>
        <v>4</v>
      </c>
      <c r="P39" s="14">
        <f t="shared" si="1"/>
        <v>8.9230769230769234</v>
      </c>
      <c r="Q39" s="14">
        <f t="shared" si="1"/>
        <v>8.8461538461538467</v>
      </c>
      <c r="R39" s="14">
        <f t="shared" si="1"/>
        <v>8.615384615384615</v>
      </c>
      <c r="S39" s="14">
        <f t="shared" si="1"/>
        <v>8.4615384615384617</v>
      </c>
      <c r="T39" s="14">
        <f t="shared" si="1"/>
        <v>8.2307692307692299</v>
      </c>
      <c r="U39" s="14">
        <f t="shared" si="1"/>
        <v>6.4615384615384617</v>
      </c>
      <c r="V39" s="14">
        <f t="shared" si="1"/>
        <v>6.5384615384615383</v>
      </c>
    </row>
  </sheetData>
  <sortState xmlns:xlrd2="http://schemas.microsoft.com/office/spreadsheetml/2017/richdata2" ref="C3:V37">
    <sortCondition ref="D3:D37"/>
  </sortState>
  <mergeCells count="18">
    <mergeCell ref="W3:W15"/>
    <mergeCell ref="W16:W37"/>
    <mergeCell ref="Z1:AB1"/>
    <mergeCell ref="Y34:Y35"/>
    <mergeCell ref="A38:C39"/>
    <mergeCell ref="B1:B2"/>
    <mergeCell ref="X36:X37"/>
    <mergeCell ref="A1:A2"/>
    <mergeCell ref="C1:C2"/>
    <mergeCell ref="D1:D2"/>
    <mergeCell ref="E1:F1"/>
    <mergeCell ref="G1:H1"/>
    <mergeCell ref="I1:K1"/>
    <mergeCell ref="M1:O1"/>
    <mergeCell ref="P1:Q1"/>
    <mergeCell ref="R1:S1"/>
    <mergeCell ref="T1:V1"/>
    <mergeCell ref="W1:W2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descriptive-stats-rank-individ</vt:lpstr>
      <vt:lpstr>descriptive-stats-age-gender</vt:lpstr>
      <vt:lpstr>descriptive-stats-rank-rule</vt:lpstr>
      <vt:lpstr>average-rank-individual</vt:lpstr>
      <vt:lpstr>average-rank-rule</vt:lpstr>
      <vt:lpstr>average-rank-all-gender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2021-11-09T09:21:36Z</dcterms:modified>
</cp:coreProperties>
</file>