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HSO3\Desktop\"/>
    </mc:Choice>
  </mc:AlternateContent>
  <xr:revisionPtr revIDLastSave="0" documentId="8_{4B8C72FE-81DE-4A0B-AC69-C3CB1E813113}" xr6:coauthVersionLast="41" xr6:coauthVersionMax="41" xr10:uidLastSave="{00000000-0000-0000-0000-000000000000}"/>
  <bookViews>
    <workbookView xWindow="3420" yWindow="3420" windowWidth="16404" windowHeight="9420" xr2:uid="{00000000-000D-0000-FFFF-FFFF00000000}"/>
  </bookViews>
  <sheets>
    <sheet name="Introduction" sheetId="15" r:id="rId1"/>
    <sheet name="Nov Compare to Prev Flu Seasons" sheetId="1" r:id="rId2"/>
    <sheet name="Nov Obs vs Exp in FT Worker" sheetId="2" r:id="rId3"/>
    <sheet name="Nov By HHS Region" sheetId="4" r:id="rId4"/>
    <sheet name="Nov Obs vs Exp by HHS Region" sheetId="5" r:id="rId5"/>
    <sheet name="Nov By Age" sheetId="6" r:id="rId6"/>
    <sheet name="Nov Obs vs Exp by Age" sheetId="7" r:id="rId7"/>
    <sheet name="Nov By Sex" sheetId="8" r:id="rId8"/>
    <sheet name="Nov Obs vs Exp by Sex" sheetId="9" r:id="rId9"/>
    <sheet name="Nov By Occupation" sheetId="10" r:id="rId10"/>
    <sheet name="Nov Obs vs Exp by Occupation" sheetId="11" r:id="rId11"/>
    <sheet name="Nov By Industry" sheetId="16" r:id="rId12"/>
    <sheet name="Nov Obs vs Exp by Industry" sheetId="17" r:id="rId13"/>
    <sheet name="Nov By State" sheetId="12" r:id="rId1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7" l="1"/>
  <c r="I15" i="17"/>
  <c r="I27" i="17"/>
  <c r="I39" i="17"/>
  <c r="I51" i="17"/>
  <c r="I63" i="17"/>
  <c r="I75" i="17"/>
  <c r="I87" i="17"/>
  <c r="I99" i="17"/>
  <c r="I111" i="17"/>
  <c r="I123" i="17"/>
  <c r="I135" i="17"/>
  <c r="I147" i="17"/>
  <c r="P3" i="16"/>
  <c r="I3" i="11"/>
  <c r="I15" i="11"/>
  <c r="I27" i="11"/>
  <c r="I39" i="11"/>
  <c r="I51" i="11"/>
  <c r="I63" i="11"/>
  <c r="I75" i="11"/>
  <c r="I87" i="11"/>
  <c r="I99" i="11"/>
  <c r="I111" i="11"/>
  <c r="M3" i="10"/>
  <c r="I15" i="9"/>
  <c r="I3" i="9"/>
  <c r="D3" i="8"/>
  <c r="I27" i="7"/>
  <c r="I39" i="7"/>
  <c r="I15" i="7"/>
  <c r="I3" i="7"/>
  <c r="F3" i="6"/>
  <c r="I3" i="5"/>
  <c r="I15" i="5"/>
  <c r="I27" i="5"/>
  <c r="I39" i="5"/>
  <c r="I51" i="5"/>
  <c r="I63" i="5"/>
  <c r="I75" i="5"/>
  <c r="I87" i="5"/>
  <c r="I99" i="5"/>
  <c r="I111" i="5"/>
  <c r="H3" i="1"/>
  <c r="B15" i="1"/>
  <c r="H3" i="2"/>
  <c r="L3" i="4"/>
  <c r="I122" i="17" l="1"/>
  <c r="I134" i="17"/>
  <c r="I146" i="17"/>
  <c r="I110" i="17"/>
  <c r="I98" i="17"/>
  <c r="I86" i="17"/>
  <c r="I74" i="17"/>
  <c r="I62" i="17"/>
  <c r="I50" i="17"/>
  <c r="I38" i="17"/>
  <c r="I26" i="17"/>
  <c r="I14" i="17"/>
  <c r="I2" i="17"/>
  <c r="P2" i="16"/>
  <c r="I14" i="7"/>
  <c r="I26" i="7"/>
  <c r="I38" i="7"/>
  <c r="M2" i="10" l="1"/>
  <c r="D2" i="8"/>
  <c r="F2" i="6"/>
  <c r="I14" i="5"/>
  <c r="I26" i="5"/>
  <c r="I38" i="5"/>
  <c r="I50" i="5"/>
  <c r="I62" i="5"/>
  <c r="I74" i="5"/>
  <c r="I86" i="5"/>
  <c r="I98" i="5"/>
  <c r="I110" i="5"/>
  <c r="I2" i="5"/>
  <c r="L2" i="4"/>
  <c r="H2" i="1"/>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2" i="12"/>
  <c r="I14" i="11" l="1"/>
  <c r="I26" i="11"/>
  <c r="I38" i="11"/>
  <c r="I50" i="11"/>
  <c r="I62" i="11"/>
  <c r="I74" i="11"/>
  <c r="I86" i="11"/>
  <c r="I98" i="11"/>
  <c r="I110" i="11"/>
  <c r="I2" i="11"/>
  <c r="I2" i="9"/>
  <c r="I14" i="9"/>
  <c r="I2" i="7"/>
  <c r="H2" i="2"/>
</calcChain>
</file>

<file path=xl/sharedStrings.xml><?xml version="1.0" encoding="utf-8"?>
<sst xmlns="http://schemas.openxmlformats.org/spreadsheetml/2006/main" count="1253" uniqueCount="145">
  <si>
    <t>Oct</t>
  </si>
  <si>
    <t>Nov</t>
  </si>
  <si>
    <t>Dec</t>
  </si>
  <si>
    <t>Jan</t>
  </si>
  <si>
    <t>Feb</t>
  </si>
  <si>
    <t>Mar</t>
  </si>
  <si>
    <t>Apr</t>
  </si>
  <si>
    <t>May</t>
  </si>
  <si>
    <t>Jun</t>
  </si>
  <si>
    <t>Jul</t>
  </si>
  <si>
    <t>Aug</t>
  </si>
  <si>
    <t>Sep</t>
  </si>
  <si>
    <t>Month</t>
  </si>
  <si>
    <t>Current Season</t>
  </si>
  <si>
    <t>2017-2018 Season</t>
  </si>
  <si>
    <t>2016-2017 Season</t>
  </si>
  <si>
    <t>2015-2016 Season</t>
  </si>
  <si>
    <t>2014-2015 Season</t>
  </si>
  <si>
    <t>Observed</t>
  </si>
  <si>
    <t>Observed LCL</t>
  </si>
  <si>
    <t>Observed UCL</t>
  </si>
  <si>
    <t>Expected</t>
  </si>
  <si>
    <t>Expected LCL</t>
  </si>
  <si>
    <t>Epidemic Threshold</t>
  </si>
  <si>
    <t>Region 1</t>
  </si>
  <si>
    <t>Region 2</t>
  </si>
  <si>
    <t>Region 3</t>
  </si>
  <si>
    <t>Region 4</t>
  </si>
  <si>
    <t>Region 5</t>
  </si>
  <si>
    <t>Region 6</t>
  </si>
  <si>
    <t>Region 7</t>
  </si>
  <si>
    <t>Region 8</t>
  </si>
  <si>
    <t>Region 9</t>
  </si>
  <si>
    <t>Region 10</t>
  </si>
  <si>
    <t>HHS Region</t>
  </si>
  <si>
    <t>16-24 yrs</t>
  </si>
  <si>
    <t>25-44 yrs</t>
  </si>
  <si>
    <t>45-64 yrs</t>
  </si>
  <si>
    <t>65+ yrs</t>
  </si>
  <si>
    <t>Age Group</t>
  </si>
  <si>
    <t>16 - 24 yrs</t>
  </si>
  <si>
    <t>25 - 44 yrs</t>
  </si>
  <si>
    <t>45 - 64 yrs</t>
  </si>
  <si>
    <t>Males</t>
  </si>
  <si>
    <t>Females</t>
  </si>
  <si>
    <t>Sex</t>
  </si>
  <si>
    <t>Male</t>
  </si>
  <si>
    <t>Female</t>
  </si>
  <si>
    <t>All Occupations</t>
  </si>
  <si>
    <t>Management, Business, and Financial Occupations</t>
  </si>
  <si>
    <t>Professional and Related Occupations</t>
  </si>
  <si>
    <t>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</si>
  <si>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</si>
  <si>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</si>
  <si>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</si>
  <si>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</si>
  <si>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</si>
  <si>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</si>
  <si>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</si>
  <si>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Occupation Group</t>
  </si>
  <si>
    <t>State</t>
  </si>
  <si>
    <t>Percent Absent</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</si>
  <si>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</si>
  <si>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</si>
  <si>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</si>
  <si>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</si>
  <si>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</si>
  <si>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</si>
  <si>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</si>
  <si>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</si>
  <si>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</si>
  <si>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</si>
  <si>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</si>
  <si>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</si>
  <si>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</si>
  <si>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</si>
  <si>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</si>
  <si>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</si>
  <si>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</si>
  <si>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</si>
  <si>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</si>
  <si>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</si>
  <si>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</si>
  <si>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</si>
  <si>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</si>
  <si>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</si>
  <si>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</si>
  <si>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</si>
  <si>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</si>
  <si>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</si>
  <si>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</si>
  <si>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</si>
  <si>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</si>
  <si>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</si>
  <si>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</si>
  <si>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</si>
  <si>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</si>
  <si>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</si>
  <si>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</si>
  <si>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</si>
  <si>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</si>
  <si>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</si>
  <si>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</si>
  <si>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</si>
  <si>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</si>
  <si>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</si>
  <si>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</si>
  <si>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</si>
  <si>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</si>
  <si>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</si>
  <si>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</si>
  <si>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</si>
  <si>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</si>
  <si>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Tab 11: Health-related workplace absenteeism observed versus expected by occupation</t>
  </si>
  <si>
    <t>Tab 10: Health-related workplace absenteeism by occupation</t>
  </si>
  <si>
    <t>Tab 9: Health-related workplace absenteeism observed versus expected by sex</t>
  </si>
  <si>
    <t>Tab 8: Health-related workplace absenteeism by sex</t>
  </si>
  <si>
    <t>Tab 7: Health-related workplace absenteeism observed versus expected by age</t>
  </si>
  <si>
    <t>Tab 6: Health-related workplace absenteeism by age</t>
  </si>
  <si>
    <t>Tab 5: Health-related workplace absenteeism observed versus expected by Health and Human Services (HHS) region</t>
  </si>
  <si>
    <t>Tab 4: Health-related workplace absenteeism by Health and Human Services (HHS) region</t>
  </si>
  <si>
    <t>Tab 3: Health-related workplace absenteeism observed versus expected among full-time workers</t>
  </si>
  <si>
    <t>Tab 2: Health-related workplace absenteeism compared to previous flu seasons</t>
  </si>
  <si>
    <t>Alt Text</t>
  </si>
  <si>
    <t>Summary Alt Text</t>
  </si>
  <si>
    <t>2018-2019 Season</t>
  </si>
  <si>
    <t>All Industries</t>
  </si>
  <si>
    <t>Agriculture, Forestry, Fishing and Hunting Industries</t>
  </si>
  <si>
    <t>Mining Industries</t>
  </si>
  <si>
    <t>Construction Industries</t>
  </si>
  <si>
    <t>Manufacturing Industries</t>
  </si>
  <si>
    <t>Wholesale and Retail Trade Industries</t>
  </si>
  <si>
    <t>Transportation and Utilities Industries</t>
  </si>
  <si>
    <t>Information Industries</t>
  </si>
  <si>
    <t>Financial Activities Industries</t>
  </si>
  <si>
    <t>Professional and Business Services Industries</t>
  </si>
  <si>
    <t>Educational and Health Services Industries</t>
  </si>
  <si>
    <t>Leisure and Hospitality Industries</t>
  </si>
  <si>
    <t>Other Services Industries</t>
  </si>
  <si>
    <t>Public Administration Industries</t>
  </si>
  <si>
    <t>Industry Group</t>
  </si>
  <si>
    <t>Tab 14: Health-related workplace absenteeism by state</t>
  </si>
  <si>
    <t>Tab 12: Health-related workplace absenteeism by industry</t>
  </si>
  <si>
    <t>Tab 13: Health-related workplace absenteeism observed versus expected by industry</t>
  </si>
  <si>
    <t>The following Excel spreadsheets provide the data related to health-related workplace absenteeism during the 2019-2020 flu season. The following tabs provide information related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</si>
</sst>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18" fillId="0" borderId="0" xfId="42"/>
    <xf numFmtId="0" fontId="18" fillId="0"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8D852-C817-44E9-893C-110FB6F9F25E}">
  <dimension ref="A1:A14"/>
  <sheetViews>
    <sheetView tabSelected="1" workbookViewId="0">
      <selection activeCell="M10" sqref="M10"/>
    </sheetView>
  </sheetViews>
  <sheetFormatPr defaultRowHeight="14.4" x14ac:dyDescent="0.3"/>
  <sheetData>
    <row r="1" spans="1:1" x14ac:dyDescent="0.3">
      <c r="A1" t="s">
        <v>144</v>
      </c>
    </row>
    <row r="2" spans="1:1" x14ac:dyDescent="0.3">
      <c r="A2" s="1" t="s">
        <v>122</v>
      </c>
    </row>
    <row r="3" spans="1:1" x14ac:dyDescent="0.3">
      <c r="A3" s="1" t="s">
        <v>121</v>
      </c>
    </row>
    <row r="4" spans="1:1" x14ac:dyDescent="0.3">
      <c r="A4" s="1" t="s">
        <v>120</v>
      </c>
    </row>
    <row r="5" spans="1:1" x14ac:dyDescent="0.3">
      <c r="A5" s="1" t="s">
        <v>119</v>
      </c>
    </row>
    <row r="6" spans="1:1" x14ac:dyDescent="0.3">
      <c r="A6" s="1" t="s">
        <v>118</v>
      </c>
    </row>
    <row r="7" spans="1:1" x14ac:dyDescent="0.3">
      <c r="A7" s="1" t="s">
        <v>117</v>
      </c>
    </row>
    <row r="8" spans="1:1" x14ac:dyDescent="0.3">
      <c r="A8" s="1" t="s">
        <v>116</v>
      </c>
    </row>
    <row r="9" spans="1:1" x14ac:dyDescent="0.3">
      <c r="A9" s="1" t="s">
        <v>115</v>
      </c>
    </row>
    <row r="10" spans="1:1" x14ac:dyDescent="0.3">
      <c r="A10" s="1" t="s">
        <v>114</v>
      </c>
    </row>
    <row r="11" spans="1:1" x14ac:dyDescent="0.3">
      <c r="A11" s="1" t="s">
        <v>113</v>
      </c>
    </row>
    <row r="12" spans="1:1" x14ac:dyDescent="0.3">
      <c r="A12" s="2" t="s">
        <v>142</v>
      </c>
    </row>
    <row r="13" spans="1:1" x14ac:dyDescent="0.3">
      <c r="A13" s="1" t="s">
        <v>143</v>
      </c>
    </row>
    <row r="14" spans="1:1" x14ac:dyDescent="0.3">
      <c r="A14" s="1" t="s">
        <v>141</v>
      </c>
    </row>
  </sheetData>
  <hyperlinks>
    <hyperlink ref="A2" location="'Nov Compare to Prev Flu Seasons'!A1" display="Tab 2: Health-related workplace absenteeism compared to previous flu seasons" xr:uid="{F029B975-FC09-467A-A77C-DCCADC85116A}"/>
    <hyperlink ref="A3" location="'Nov Obs vs Exp in FT Worker'!A1" display="Tab 3: Health-related workplace absenteeism observed versus expected among full-time workers" xr:uid="{BF45D505-B401-4694-BF58-EAA1E7A0D9CD}"/>
    <hyperlink ref="A4" location="'Nov By HHS Region'!A1" display="Tab 4: Health-related workplace absenteeism by Health and Human Services (HHS) region" xr:uid="{9567F142-81E3-4B1A-9E84-3FCD6878211E}"/>
    <hyperlink ref="A6" location="'Nov By Age'!A1" display="Tab 6: Health-related workplace absenteeism by age" xr:uid="{154AF881-64DC-4C25-A71B-93AAF8407986}"/>
    <hyperlink ref="A7" location="'Nov Obs vs Exp by Age'!A1" display="Tab 7: Health-related workplace absenteeism observed versus expected by age" xr:uid="{B995E301-CEC1-4F07-AFC5-5BB21823AB0E}"/>
    <hyperlink ref="A8" location="'Nov By Sex'!A1" display="Tab 8: Health-related workplace absenteeism by sex" xr:uid="{42EEE2E4-0400-4C3C-9B2A-4047BEEA23D0}"/>
    <hyperlink ref="A9" location="'Nov Obs vs Exp by Sex'!A1" display="Tab 9: Health-related workplace absenteeism observed versus expected by sex" xr:uid="{014F636E-E1BF-4D76-B4B0-FBCA13BD6333}"/>
    <hyperlink ref="A10" location="'Nov By Occupation'!A1" display="Tab 10: Health-related workplace absenteeism by occupation" xr:uid="{DDF20491-2E5D-4BE0-B054-7FA43227FD80}"/>
    <hyperlink ref="A11" location="'Nov Obs vs Exp by Occupation'!A1" display="Tab 11: Health-related workplace absenteeism observed versus expected by occupation" xr:uid="{1A7A47D9-3B9E-4B98-9945-18CA20B2F2CB}"/>
    <hyperlink ref="A14" location="'Nov By State'!A1" display="Tab 14: Health-related workplace absenteeism by state" xr:uid="{982D406B-EDC7-4097-9B32-FEEAA9A079AD}"/>
    <hyperlink ref="A5" location="'Nov Obs vs Exp by HHS Region'!A1" display="Tab 5: Health-related workplace absenteeism observed versus expected by Health and Human Services (HHS) region" xr:uid="{3425F589-C3B7-41F2-B775-574B73075BF5}"/>
    <hyperlink ref="A12" location="'Nov By Industry'!A1" display="Tab 12: Health-related workplace absenteeism by industry" xr:uid="{3AA2BA32-2A07-44B9-8FAD-0F5087ABFF09}"/>
    <hyperlink ref="A13" location="'Nov Obs vs Exp by Industry'!A1" display="Tab 13: Health-related workplace absenteeism observed versus expected by industry" xr:uid="{2C0C7430-DABD-4D34-AFCC-6EBF73F90B75}"/>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6E949-62D4-4278-814A-C84EE0779451}">
  <dimension ref="A1:M13"/>
  <sheetViews>
    <sheetView workbookViewId="0"/>
  </sheetViews>
  <sheetFormatPr defaultRowHeight="14.4" x14ac:dyDescent="0.3"/>
  <sheetData>
    <row r="1" spans="1:13" x14ac:dyDescent="0.3">
      <c r="A1" t="s">
        <v>12</v>
      </c>
      <c r="B1" t="s">
        <v>48</v>
      </c>
      <c r="C1" t="s">
        <v>49</v>
      </c>
      <c r="D1" t="s">
        <v>50</v>
      </c>
      <c r="E1" t="s">
        <v>51</v>
      </c>
      <c r="F1" t="s">
        <v>52</v>
      </c>
      <c r="G1" t="s">
        <v>53</v>
      </c>
      <c r="H1" t="s">
        <v>54</v>
      </c>
      <c r="I1" t="s">
        <v>55</v>
      </c>
      <c r="J1" t="s">
        <v>56</v>
      </c>
      <c r="K1" t="s">
        <v>57</v>
      </c>
      <c r="L1" t="s">
        <v>58</v>
      </c>
      <c r="M1" t="s">
        <v>123</v>
      </c>
    </row>
    <row r="2" spans="1:13" x14ac:dyDescent="0.3">
      <c r="A2" t="s">
        <v>0</v>
      </c>
      <c r="B2">
        <v>1.89</v>
      </c>
      <c r="C2">
        <v>1.23</v>
      </c>
      <c r="D2">
        <v>1.74</v>
      </c>
      <c r="E2">
        <v>2.2000000000000002</v>
      </c>
      <c r="F2">
        <v>1.7</v>
      </c>
      <c r="G2">
        <v>2.57</v>
      </c>
      <c r="H2">
        <v>1.1499999999999999</v>
      </c>
      <c r="I2">
        <v>1.43</v>
      </c>
      <c r="J2">
        <v>2.35</v>
      </c>
      <c r="K2">
        <v>2.21</v>
      </c>
      <c r="L2">
        <v>2.85</v>
      </c>
      <c r="M2" t="str">
        <f>"In "&amp;A2&amp;", absenteeism by occupational group was highest among workers in "&amp;_xlfn.IFS(C2=MAX(C2:L2),$C$1,D2=MAX(C2:L2),$D$1,E2=MAX(C2:L2),$E$1,F2=MAX(C2:L2),$F$1,G2=MAX(C2:L2),$G$1,H2=MAX(C2:L2),$H$1,I2=MAX(C2:L2),$I$1,J2=MAX(C2:L2),$J$1,K2=MAX(C2:L2),$K$1,L2=MAX(C2:L2),$L$1)&amp;". Absenteeism in this occupational group "&amp;IF(MAX(C2:L2)&gt;B2,"was ","was not ")&amp;"higher than that of all occupations combined."</f>
        <v>In Oct, absenteeism by occupational group was highest among workers in Transportation and Material Moving Occupations. Absenteeism in this occupational group was higher than that of all occupations combined.</v>
      </c>
    </row>
    <row r="3" spans="1:13" x14ac:dyDescent="0.3">
      <c r="A3" t="s">
        <v>1</v>
      </c>
      <c r="B3">
        <v>1.9</v>
      </c>
      <c r="C3">
        <v>1.27</v>
      </c>
      <c r="D3">
        <v>1.82</v>
      </c>
      <c r="E3">
        <v>2.0499999999999998</v>
      </c>
      <c r="F3">
        <v>2.14</v>
      </c>
      <c r="G3">
        <v>2.4</v>
      </c>
      <c r="H3">
        <v>1.41</v>
      </c>
      <c r="I3">
        <v>1.59</v>
      </c>
      <c r="J3">
        <v>2.44</v>
      </c>
      <c r="K3">
        <v>2.25</v>
      </c>
      <c r="L3">
        <v>2.21</v>
      </c>
      <c r="M3" t="str">
        <f>"In "&amp;A3&amp;", absenteeism by occupational group was highest among workers in "&amp;_xlfn.IFS(C3=MAX(C3:L3),$C$1,D3=MAX(C3:L3),$D$1,E3=MAX(C3:L3),$E$1,F3=MAX(C3:L3),$F$1,G3=MAX(C3:L3),$G$1,H3=MAX(C3:L3),$H$1,I3=MAX(C3:L3),$I$1,J3=MAX(C3:L3),$J$1,K3=MAX(C3:L3),$K$1,L3=MAX(C3:L3),$L$1)&amp;". Absenteeism in this occupational group "&amp;IF(MAX(C3:L3)&gt;B3,"was ","was not ")&amp;"higher than that of all occupations combined."</f>
        <v>In Nov, absenteeism by occupational group was highest among workers in Installation, Maintenance, and Repair Occupations. Absenteeism in this occupational group was higher than that of all occupations combined.</v>
      </c>
    </row>
    <row r="4" spans="1:13" x14ac:dyDescent="0.3">
      <c r="A4" t="s">
        <v>2</v>
      </c>
    </row>
    <row r="5" spans="1:13" x14ac:dyDescent="0.3">
      <c r="A5" t="s">
        <v>3</v>
      </c>
    </row>
    <row r="6" spans="1:13" x14ac:dyDescent="0.3">
      <c r="A6" t="s">
        <v>4</v>
      </c>
    </row>
    <row r="7" spans="1:13" x14ac:dyDescent="0.3">
      <c r="A7" t="s">
        <v>5</v>
      </c>
    </row>
    <row r="8" spans="1:13" x14ac:dyDescent="0.3">
      <c r="A8" t="s">
        <v>6</v>
      </c>
    </row>
    <row r="9" spans="1:13" x14ac:dyDescent="0.3">
      <c r="A9" t="s">
        <v>7</v>
      </c>
    </row>
    <row r="10" spans="1:13" x14ac:dyDescent="0.3">
      <c r="A10" t="s">
        <v>8</v>
      </c>
    </row>
    <row r="11" spans="1:13" x14ac:dyDescent="0.3">
      <c r="A11" t="s">
        <v>9</v>
      </c>
    </row>
    <row r="12" spans="1:13" x14ac:dyDescent="0.3">
      <c r="A12" t="s">
        <v>10</v>
      </c>
    </row>
    <row r="13" spans="1:13" x14ac:dyDescent="0.3">
      <c r="A13" t="s">
        <v>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A1E5-0F7F-42A7-B2BD-DD5D742CEFA1}">
  <dimension ref="A1:I121"/>
  <sheetViews>
    <sheetView workbookViewId="0">
      <selection activeCell="I2" sqref="I2:I3"/>
    </sheetView>
  </sheetViews>
  <sheetFormatPr defaultRowHeight="14.4" x14ac:dyDescent="0.3"/>
  <cols>
    <col min="1" max="1" width="48.5546875" customWidth="1"/>
  </cols>
  <sheetData>
    <row r="1" spans="1:9" x14ac:dyDescent="0.3">
      <c r="A1" t="s">
        <v>59</v>
      </c>
      <c r="B1" t="s">
        <v>12</v>
      </c>
      <c r="C1" t="s">
        <v>18</v>
      </c>
      <c r="D1" t="s">
        <v>19</v>
      </c>
      <c r="E1" t="s">
        <v>20</v>
      </c>
      <c r="F1" t="s">
        <v>21</v>
      </c>
      <c r="G1" t="s">
        <v>22</v>
      </c>
      <c r="H1" t="s">
        <v>23</v>
      </c>
      <c r="I1" t="s">
        <v>123</v>
      </c>
    </row>
    <row r="2" spans="1:9" x14ac:dyDescent="0.3">
      <c r="A2" t="s">
        <v>49</v>
      </c>
      <c r="B2" t="s">
        <v>0</v>
      </c>
      <c r="C2">
        <v>1.234</v>
      </c>
      <c r="D2">
        <v>0.999</v>
      </c>
      <c r="E2">
        <v>1.4690000000000001</v>
      </c>
      <c r="F2">
        <v>1.2644</v>
      </c>
      <c r="G2">
        <v>1.1458999999999999</v>
      </c>
      <c r="H2">
        <v>1.3829</v>
      </c>
      <c r="I2" t="str">
        <f>IF(D2&gt;H2,"In "&amp;B2&amp;", absenteeism was significantly higher than expected among workers in"&amp;" "&amp;A2&amp;".","In "&amp;B2&amp;", absenteeism was not significantly higher than expected among workers in"&amp;" "&amp;A2&amp;".")</f>
        <v>In Oct, absenteeism was not significantly higher than expected among workers in Management, Business, and Financial Occupations.</v>
      </c>
    </row>
    <row r="3" spans="1:9" x14ac:dyDescent="0.3">
      <c r="A3" t="s">
        <v>49</v>
      </c>
      <c r="B3" t="s">
        <v>1</v>
      </c>
      <c r="C3">
        <v>1.2728999999999999</v>
      </c>
      <c r="D3">
        <v>0.94279999999999997</v>
      </c>
      <c r="E3">
        <v>1.603</v>
      </c>
      <c r="F3">
        <v>1.2529999999999999</v>
      </c>
      <c r="G3">
        <v>1.1124000000000001</v>
      </c>
      <c r="H3">
        <v>1.3936999999999999</v>
      </c>
      <c r="I3" t="str">
        <f>IF(D3&gt;H3,"In "&amp;B3&amp;", absenteeism was significantly higher than expected among workers in"&amp;" "&amp;A3&amp;".","In "&amp;B3&amp;", absenteeism was not significantly higher than expected among workers in"&amp;" "&amp;A3&amp;".")</f>
        <v>In Nov, absenteeism was not significantly higher than expected among workers in Management, Business, and Financial Occupations.</v>
      </c>
    </row>
    <row r="4" spans="1:9" x14ac:dyDescent="0.3">
      <c r="A4" t="s">
        <v>49</v>
      </c>
      <c r="B4" t="s">
        <v>2</v>
      </c>
      <c r="F4">
        <v>1.6781999999999999</v>
      </c>
      <c r="G4">
        <v>1.5622</v>
      </c>
      <c r="H4">
        <v>1.7941</v>
      </c>
    </row>
    <row r="5" spans="1:9" x14ac:dyDescent="0.3">
      <c r="A5" t="s">
        <v>49</v>
      </c>
      <c r="B5" t="s">
        <v>3</v>
      </c>
      <c r="F5">
        <v>2.0451999999999999</v>
      </c>
      <c r="G5">
        <v>1.8723000000000001</v>
      </c>
      <c r="H5">
        <v>2.2181000000000002</v>
      </c>
    </row>
    <row r="6" spans="1:9" x14ac:dyDescent="0.3">
      <c r="A6" t="s">
        <v>49</v>
      </c>
      <c r="B6" t="s">
        <v>4</v>
      </c>
      <c r="F6">
        <v>1.8259000000000001</v>
      </c>
      <c r="G6">
        <v>1.7048000000000001</v>
      </c>
      <c r="H6">
        <v>1.9471000000000001</v>
      </c>
    </row>
    <row r="7" spans="1:9" x14ac:dyDescent="0.3">
      <c r="A7" t="s">
        <v>49</v>
      </c>
      <c r="B7" t="s">
        <v>5</v>
      </c>
      <c r="F7">
        <v>1.6916</v>
      </c>
      <c r="G7">
        <v>1.5173000000000001</v>
      </c>
      <c r="H7">
        <v>1.8660000000000001</v>
      </c>
    </row>
    <row r="8" spans="1:9" x14ac:dyDescent="0.3">
      <c r="A8" t="s">
        <v>49</v>
      </c>
      <c r="B8" t="s">
        <v>6</v>
      </c>
      <c r="F8">
        <v>1.4139999999999999</v>
      </c>
      <c r="G8">
        <v>1.2907999999999999</v>
      </c>
      <c r="H8">
        <v>1.5370999999999999</v>
      </c>
    </row>
    <row r="9" spans="1:9" x14ac:dyDescent="0.3">
      <c r="A9" t="s">
        <v>49</v>
      </c>
      <c r="B9" t="s">
        <v>7</v>
      </c>
      <c r="F9">
        <v>1.3199000000000001</v>
      </c>
      <c r="G9">
        <v>1.2239</v>
      </c>
      <c r="H9">
        <v>1.4158999999999999</v>
      </c>
    </row>
    <row r="10" spans="1:9" x14ac:dyDescent="0.3">
      <c r="A10" t="s">
        <v>49</v>
      </c>
      <c r="B10" t="s">
        <v>8</v>
      </c>
      <c r="F10">
        <v>1.1779999999999999</v>
      </c>
      <c r="G10">
        <v>1.0896999999999999</v>
      </c>
      <c r="H10">
        <v>1.2663</v>
      </c>
    </row>
    <row r="11" spans="1:9" x14ac:dyDescent="0.3">
      <c r="A11" t="s">
        <v>49</v>
      </c>
      <c r="B11" t="s">
        <v>9</v>
      </c>
      <c r="F11">
        <v>1.0976999999999999</v>
      </c>
      <c r="G11">
        <v>0.97809999999999997</v>
      </c>
      <c r="H11">
        <v>1.2174</v>
      </c>
    </row>
    <row r="12" spans="1:9" x14ac:dyDescent="0.3">
      <c r="A12" t="s">
        <v>49</v>
      </c>
      <c r="B12" t="s">
        <v>10</v>
      </c>
      <c r="F12">
        <v>1.0148999999999999</v>
      </c>
      <c r="G12">
        <v>0.86760000000000004</v>
      </c>
      <c r="H12">
        <v>1.1621999999999999</v>
      </c>
    </row>
    <row r="13" spans="1:9" x14ac:dyDescent="0.3">
      <c r="A13" t="s">
        <v>49</v>
      </c>
      <c r="B13" t="s">
        <v>11</v>
      </c>
      <c r="F13">
        <v>1.2098</v>
      </c>
      <c r="G13">
        <v>1.1395</v>
      </c>
      <c r="H13">
        <v>1.2801</v>
      </c>
    </row>
    <row r="14" spans="1:9" x14ac:dyDescent="0.3">
      <c r="A14" t="s">
        <v>50</v>
      </c>
      <c r="B14" t="s">
        <v>0</v>
      </c>
      <c r="C14">
        <v>1.7367999999999999</v>
      </c>
      <c r="D14">
        <v>1.5498000000000001</v>
      </c>
      <c r="E14">
        <v>1.9237</v>
      </c>
      <c r="F14">
        <v>1.8028999999999999</v>
      </c>
      <c r="G14">
        <v>1.6471</v>
      </c>
      <c r="H14">
        <v>1.9585999999999999</v>
      </c>
      <c r="I14" t="str">
        <f t="shared" ref="I14:I63" si="0">IF(D14&gt;H14,"In "&amp;B14&amp;", absenteeism was significantly higher than expected among workers in"&amp;" "&amp;A14&amp;".","In "&amp;B14&amp;", absenteeism was not significantly higher than expected among workers in"&amp;" "&amp;A14&amp;".")</f>
        <v>In Oct, absenteeism was not significantly higher than expected among workers in Professional and Related Occupations.</v>
      </c>
    </row>
    <row r="15" spans="1:9" x14ac:dyDescent="0.3">
      <c r="A15" t="s">
        <v>50</v>
      </c>
      <c r="B15" t="s">
        <v>1</v>
      </c>
      <c r="C15">
        <v>1.8161</v>
      </c>
      <c r="D15">
        <v>1.5689</v>
      </c>
      <c r="E15">
        <v>2.0632999999999999</v>
      </c>
      <c r="F15">
        <v>1.6728000000000001</v>
      </c>
      <c r="G15">
        <v>1.5720000000000001</v>
      </c>
      <c r="H15">
        <v>1.7735000000000001</v>
      </c>
      <c r="I15" t="str">
        <f t="shared" si="0"/>
        <v>In Nov, absenteeism was not significantly higher than expected among workers in Professional and Related Occupations.</v>
      </c>
    </row>
    <row r="16" spans="1:9" x14ac:dyDescent="0.3">
      <c r="A16" t="s">
        <v>50</v>
      </c>
      <c r="B16" t="s">
        <v>2</v>
      </c>
      <c r="F16">
        <v>2.2658</v>
      </c>
      <c r="G16">
        <v>2.1276000000000002</v>
      </c>
      <c r="H16">
        <v>2.4041000000000001</v>
      </c>
    </row>
    <row r="17" spans="1:9" x14ac:dyDescent="0.3">
      <c r="A17" t="s">
        <v>50</v>
      </c>
      <c r="B17" t="s">
        <v>3</v>
      </c>
      <c r="F17">
        <v>2.4066000000000001</v>
      </c>
      <c r="G17">
        <v>2.2471999999999999</v>
      </c>
      <c r="H17">
        <v>2.5659999999999998</v>
      </c>
    </row>
    <row r="18" spans="1:9" x14ac:dyDescent="0.3">
      <c r="A18" t="s">
        <v>50</v>
      </c>
      <c r="B18" t="s">
        <v>4</v>
      </c>
      <c r="F18">
        <v>2.5068999999999999</v>
      </c>
      <c r="G18">
        <v>2.3481000000000001</v>
      </c>
      <c r="H18">
        <v>2.6657000000000002</v>
      </c>
    </row>
    <row r="19" spans="1:9" x14ac:dyDescent="0.3">
      <c r="A19" t="s">
        <v>50</v>
      </c>
      <c r="B19" t="s">
        <v>5</v>
      </c>
      <c r="F19">
        <v>2.1238000000000001</v>
      </c>
      <c r="G19">
        <v>2.0145</v>
      </c>
      <c r="H19">
        <v>2.2330000000000001</v>
      </c>
    </row>
    <row r="20" spans="1:9" x14ac:dyDescent="0.3">
      <c r="A20" t="s">
        <v>50</v>
      </c>
      <c r="B20" t="s">
        <v>6</v>
      </c>
      <c r="F20">
        <v>1.8214999999999999</v>
      </c>
      <c r="G20">
        <v>1.7121999999999999</v>
      </c>
      <c r="H20">
        <v>1.9309000000000001</v>
      </c>
    </row>
    <row r="21" spans="1:9" x14ac:dyDescent="0.3">
      <c r="A21" t="s">
        <v>50</v>
      </c>
      <c r="B21" t="s">
        <v>7</v>
      </c>
      <c r="F21">
        <v>1.6674</v>
      </c>
      <c r="G21">
        <v>1.5811999999999999</v>
      </c>
      <c r="H21">
        <v>1.7536</v>
      </c>
    </row>
    <row r="22" spans="1:9" x14ac:dyDescent="0.3">
      <c r="A22" t="s">
        <v>50</v>
      </c>
      <c r="B22" t="s">
        <v>8</v>
      </c>
      <c r="F22">
        <v>1.4737</v>
      </c>
      <c r="G22">
        <v>1.3641000000000001</v>
      </c>
      <c r="H22">
        <v>1.5832999999999999</v>
      </c>
    </row>
    <row r="23" spans="1:9" x14ac:dyDescent="0.3">
      <c r="A23" t="s">
        <v>50</v>
      </c>
      <c r="B23" t="s">
        <v>9</v>
      </c>
      <c r="F23">
        <v>1.2170000000000001</v>
      </c>
      <c r="G23">
        <v>1.1135999999999999</v>
      </c>
      <c r="H23">
        <v>1.3205</v>
      </c>
    </row>
    <row r="24" spans="1:9" x14ac:dyDescent="0.3">
      <c r="A24" t="s">
        <v>50</v>
      </c>
      <c r="B24" t="s">
        <v>10</v>
      </c>
      <c r="F24">
        <v>1.2413000000000001</v>
      </c>
      <c r="G24">
        <v>1.1251</v>
      </c>
      <c r="H24">
        <v>1.3573999999999999</v>
      </c>
    </row>
    <row r="25" spans="1:9" x14ac:dyDescent="0.3">
      <c r="A25" t="s">
        <v>50</v>
      </c>
      <c r="B25" t="s">
        <v>11</v>
      </c>
      <c r="F25">
        <v>1.5307999999999999</v>
      </c>
      <c r="G25">
        <v>1.3837999999999999</v>
      </c>
      <c r="H25">
        <v>1.6777</v>
      </c>
    </row>
    <row r="26" spans="1:9" x14ac:dyDescent="0.3">
      <c r="A26" t="s">
        <v>51</v>
      </c>
      <c r="B26" t="s">
        <v>0</v>
      </c>
      <c r="C26">
        <v>2.2039</v>
      </c>
      <c r="D26">
        <v>1.8125</v>
      </c>
      <c r="E26">
        <v>2.5952000000000002</v>
      </c>
      <c r="F26">
        <v>2.2584</v>
      </c>
      <c r="G26">
        <v>2.0920000000000001</v>
      </c>
      <c r="H26">
        <v>2.4247000000000001</v>
      </c>
      <c r="I26" t="str">
        <f t="shared" si="0"/>
        <v>In Oct, absenteeism was not significantly higher than expected among workers in Service Occupations.</v>
      </c>
    </row>
    <row r="27" spans="1:9" x14ac:dyDescent="0.3">
      <c r="A27" t="s">
        <v>51</v>
      </c>
      <c r="B27" t="s">
        <v>1</v>
      </c>
      <c r="C27">
        <v>2.0529000000000002</v>
      </c>
      <c r="D27">
        <v>1.7009000000000001</v>
      </c>
      <c r="E27">
        <v>2.4047999999999998</v>
      </c>
      <c r="F27">
        <v>2.2734999999999999</v>
      </c>
      <c r="G27">
        <v>2.0823</v>
      </c>
      <c r="H27">
        <v>2.4647000000000001</v>
      </c>
      <c r="I27" t="str">
        <f t="shared" si="0"/>
        <v>In Nov, absenteeism was not significantly higher than expected among workers in Service Occupations.</v>
      </c>
    </row>
    <row r="28" spans="1:9" x14ac:dyDescent="0.3">
      <c r="A28" t="s">
        <v>51</v>
      </c>
      <c r="B28" t="s">
        <v>2</v>
      </c>
      <c r="F28">
        <v>3.0028000000000001</v>
      </c>
      <c r="G28">
        <v>2.7645</v>
      </c>
      <c r="H28">
        <v>3.2410000000000001</v>
      </c>
    </row>
    <row r="29" spans="1:9" x14ac:dyDescent="0.3">
      <c r="A29" t="s">
        <v>51</v>
      </c>
      <c r="B29" t="s">
        <v>3</v>
      </c>
      <c r="F29">
        <v>3.0964</v>
      </c>
      <c r="G29">
        <v>2.8978000000000002</v>
      </c>
      <c r="H29">
        <v>3.2949999999999999</v>
      </c>
    </row>
    <row r="30" spans="1:9" x14ac:dyDescent="0.3">
      <c r="A30" t="s">
        <v>51</v>
      </c>
      <c r="B30" t="s">
        <v>4</v>
      </c>
      <c r="F30">
        <v>2.8843000000000001</v>
      </c>
      <c r="G30">
        <v>2.694</v>
      </c>
      <c r="H30">
        <v>3.0746000000000002</v>
      </c>
    </row>
    <row r="31" spans="1:9" x14ac:dyDescent="0.3">
      <c r="A31" t="s">
        <v>51</v>
      </c>
      <c r="B31" t="s">
        <v>5</v>
      </c>
      <c r="F31">
        <v>2.7122999999999999</v>
      </c>
      <c r="G31">
        <v>2.5508999999999999</v>
      </c>
      <c r="H31">
        <v>2.8736999999999999</v>
      </c>
    </row>
    <row r="32" spans="1:9" x14ac:dyDescent="0.3">
      <c r="A32" t="s">
        <v>51</v>
      </c>
      <c r="B32" t="s">
        <v>6</v>
      </c>
      <c r="F32">
        <v>2.3249</v>
      </c>
      <c r="G32">
        <v>2.1566999999999998</v>
      </c>
      <c r="H32">
        <v>2.4929999999999999</v>
      </c>
    </row>
    <row r="33" spans="1:9" x14ac:dyDescent="0.3">
      <c r="A33" t="s">
        <v>51</v>
      </c>
      <c r="B33" t="s">
        <v>7</v>
      </c>
      <c r="F33">
        <v>2.2238000000000002</v>
      </c>
      <c r="G33">
        <v>2.0552000000000001</v>
      </c>
      <c r="H33">
        <v>2.3923999999999999</v>
      </c>
    </row>
    <row r="34" spans="1:9" x14ac:dyDescent="0.3">
      <c r="A34" t="s">
        <v>51</v>
      </c>
      <c r="B34" t="s">
        <v>8</v>
      </c>
      <c r="F34">
        <v>1.9507000000000001</v>
      </c>
      <c r="G34">
        <v>1.8122</v>
      </c>
      <c r="H34">
        <v>2.0891000000000002</v>
      </c>
    </row>
    <row r="35" spans="1:9" x14ac:dyDescent="0.3">
      <c r="A35" t="s">
        <v>51</v>
      </c>
      <c r="B35" t="s">
        <v>9</v>
      </c>
      <c r="F35">
        <v>1.8992</v>
      </c>
      <c r="G35">
        <v>1.712</v>
      </c>
      <c r="H35">
        <v>2.0863</v>
      </c>
    </row>
    <row r="36" spans="1:9" x14ac:dyDescent="0.3">
      <c r="A36" t="s">
        <v>51</v>
      </c>
      <c r="B36" t="s">
        <v>10</v>
      </c>
      <c r="F36">
        <v>1.9751000000000001</v>
      </c>
      <c r="G36">
        <v>1.8183</v>
      </c>
      <c r="H36">
        <v>2.1320000000000001</v>
      </c>
    </row>
    <row r="37" spans="1:9" x14ac:dyDescent="0.3">
      <c r="A37" t="s">
        <v>51</v>
      </c>
      <c r="B37" t="s">
        <v>11</v>
      </c>
      <c r="F37">
        <v>2.2206000000000001</v>
      </c>
      <c r="G37">
        <v>2.0493000000000001</v>
      </c>
      <c r="H37">
        <v>2.3919999999999999</v>
      </c>
    </row>
    <row r="38" spans="1:9" x14ac:dyDescent="0.3">
      <c r="A38" t="s">
        <v>52</v>
      </c>
      <c r="B38" t="s">
        <v>0</v>
      </c>
      <c r="C38">
        <v>1.6955</v>
      </c>
      <c r="D38">
        <v>1.2842</v>
      </c>
      <c r="E38">
        <v>2.1067999999999998</v>
      </c>
      <c r="F38">
        <v>1.4752000000000001</v>
      </c>
      <c r="G38">
        <v>1.3091999999999999</v>
      </c>
      <c r="H38">
        <v>1.6412</v>
      </c>
      <c r="I38" t="str">
        <f t="shared" si="0"/>
        <v>In Oct, absenteeism was not significantly higher than expected among workers in Sales and Related Occupations.</v>
      </c>
    </row>
    <row r="39" spans="1:9" x14ac:dyDescent="0.3">
      <c r="A39" t="s">
        <v>52</v>
      </c>
      <c r="B39" t="s">
        <v>1</v>
      </c>
      <c r="C39">
        <v>2.1433</v>
      </c>
      <c r="D39">
        <v>1.6024</v>
      </c>
      <c r="E39">
        <v>2.6842000000000001</v>
      </c>
      <c r="F39">
        <v>1.5407999999999999</v>
      </c>
      <c r="G39">
        <v>1.3767</v>
      </c>
      <c r="H39">
        <v>1.7049000000000001</v>
      </c>
      <c r="I39" t="str">
        <f t="shared" si="0"/>
        <v>In Nov, absenteeism was not significantly higher than expected among workers in Sales and Related Occupations.</v>
      </c>
    </row>
    <row r="40" spans="1:9" x14ac:dyDescent="0.3">
      <c r="A40" t="s">
        <v>52</v>
      </c>
      <c r="B40" t="s">
        <v>2</v>
      </c>
      <c r="F40">
        <v>2.0743</v>
      </c>
      <c r="G40">
        <v>1.8676999999999999</v>
      </c>
      <c r="H40">
        <v>2.2808999999999999</v>
      </c>
    </row>
    <row r="41" spans="1:9" x14ac:dyDescent="0.3">
      <c r="A41" t="s">
        <v>52</v>
      </c>
      <c r="B41" t="s">
        <v>3</v>
      </c>
      <c r="F41">
        <v>2.2031999999999998</v>
      </c>
      <c r="G41">
        <v>2.0299</v>
      </c>
      <c r="H41">
        <v>2.3765000000000001</v>
      </c>
    </row>
    <row r="42" spans="1:9" x14ac:dyDescent="0.3">
      <c r="A42" t="s">
        <v>52</v>
      </c>
      <c r="B42" t="s">
        <v>4</v>
      </c>
      <c r="F42">
        <v>1.8385</v>
      </c>
      <c r="G42">
        <v>1.6539999999999999</v>
      </c>
      <c r="H42">
        <v>2.0230999999999999</v>
      </c>
    </row>
    <row r="43" spans="1:9" x14ac:dyDescent="0.3">
      <c r="A43" t="s">
        <v>52</v>
      </c>
      <c r="B43" t="s">
        <v>5</v>
      </c>
      <c r="F43">
        <v>1.9213</v>
      </c>
      <c r="G43">
        <v>1.6655</v>
      </c>
      <c r="H43">
        <v>2.177</v>
      </c>
    </row>
    <row r="44" spans="1:9" x14ac:dyDescent="0.3">
      <c r="A44" t="s">
        <v>52</v>
      </c>
      <c r="B44" t="s">
        <v>6</v>
      </c>
      <c r="F44">
        <v>1.6225000000000001</v>
      </c>
      <c r="G44">
        <v>1.4142999999999999</v>
      </c>
      <c r="H44">
        <v>1.8308</v>
      </c>
    </row>
    <row r="45" spans="1:9" x14ac:dyDescent="0.3">
      <c r="A45" t="s">
        <v>52</v>
      </c>
      <c r="B45" t="s">
        <v>7</v>
      </c>
      <c r="F45">
        <v>1.4907999999999999</v>
      </c>
      <c r="G45">
        <v>1.3092999999999999</v>
      </c>
      <c r="H45">
        <v>1.6722999999999999</v>
      </c>
    </row>
    <row r="46" spans="1:9" x14ac:dyDescent="0.3">
      <c r="A46" t="s">
        <v>52</v>
      </c>
      <c r="B46" t="s">
        <v>8</v>
      </c>
      <c r="F46">
        <v>1.4394</v>
      </c>
      <c r="G46">
        <v>1.2786</v>
      </c>
      <c r="H46">
        <v>1.6002000000000001</v>
      </c>
    </row>
    <row r="47" spans="1:9" x14ac:dyDescent="0.3">
      <c r="A47" t="s">
        <v>52</v>
      </c>
      <c r="B47" t="s">
        <v>9</v>
      </c>
      <c r="F47">
        <v>1.2878000000000001</v>
      </c>
      <c r="G47">
        <v>1.0915999999999999</v>
      </c>
      <c r="H47">
        <v>1.4841</v>
      </c>
    </row>
    <row r="48" spans="1:9" x14ac:dyDescent="0.3">
      <c r="A48" t="s">
        <v>52</v>
      </c>
      <c r="B48" t="s">
        <v>10</v>
      </c>
      <c r="F48">
        <v>1.2845</v>
      </c>
      <c r="G48">
        <v>1.1216999999999999</v>
      </c>
      <c r="H48">
        <v>1.4473</v>
      </c>
    </row>
    <row r="49" spans="1:9" x14ac:dyDescent="0.3">
      <c r="A49" t="s">
        <v>52</v>
      </c>
      <c r="B49" t="s">
        <v>11</v>
      </c>
      <c r="F49">
        <v>1.6140000000000001</v>
      </c>
      <c r="G49">
        <v>1.46</v>
      </c>
      <c r="H49">
        <v>1.7681</v>
      </c>
    </row>
    <row r="50" spans="1:9" x14ac:dyDescent="0.3">
      <c r="A50" t="s">
        <v>53</v>
      </c>
      <c r="B50" t="s">
        <v>0</v>
      </c>
      <c r="C50">
        <v>2.5663999999999998</v>
      </c>
      <c r="D50">
        <v>2.0811999999999999</v>
      </c>
      <c r="E50">
        <v>3.0514999999999999</v>
      </c>
      <c r="F50">
        <v>2.1152000000000002</v>
      </c>
      <c r="G50">
        <v>1.9248000000000001</v>
      </c>
      <c r="H50">
        <v>2.3056000000000001</v>
      </c>
      <c r="I50" t="str">
        <f t="shared" si="0"/>
        <v>In Oct, absenteeism was not significantly higher than expected among workers in Office and Administrative Support Occupations.</v>
      </c>
    </row>
    <row r="51" spans="1:9" x14ac:dyDescent="0.3">
      <c r="A51" t="s">
        <v>53</v>
      </c>
      <c r="B51" t="s">
        <v>1</v>
      </c>
      <c r="C51">
        <v>2.3976999999999999</v>
      </c>
      <c r="D51">
        <v>2.0804</v>
      </c>
      <c r="E51">
        <v>2.7149999999999999</v>
      </c>
      <c r="F51">
        <v>2.3693</v>
      </c>
      <c r="G51">
        <v>2.1145</v>
      </c>
      <c r="H51">
        <v>2.6240999999999999</v>
      </c>
      <c r="I51" t="str">
        <f t="shared" si="0"/>
        <v>In Nov, absenteeism was not significantly higher than expected among workers in Office and Administrative Support Occupations.</v>
      </c>
    </row>
    <row r="52" spans="1:9" x14ac:dyDescent="0.3">
      <c r="A52" t="s">
        <v>53</v>
      </c>
      <c r="B52" t="s">
        <v>2</v>
      </c>
      <c r="F52">
        <v>2.8077000000000001</v>
      </c>
      <c r="G52">
        <v>2.5933999999999999</v>
      </c>
      <c r="H52">
        <v>3.0219</v>
      </c>
    </row>
    <row r="53" spans="1:9" x14ac:dyDescent="0.3">
      <c r="A53" t="s">
        <v>53</v>
      </c>
      <c r="B53" t="s">
        <v>3</v>
      </c>
      <c r="F53">
        <v>3.1154000000000002</v>
      </c>
      <c r="G53">
        <v>2.8887</v>
      </c>
      <c r="H53">
        <v>3.3420999999999998</v>
      </c>
    </row>
    <row r="54" spans="1:9" x14ac:dyDescent="0.3">
      <c r="A54" t="s">
        <v>53</v>
      </c>
      <c r="B54" t="s">
        <v>4</v>
      </c>
      <c r="F54">
        <v>3.0705</v>
      </c>
      <c r="G54">
        <v>2.8033999999999999</v>
      </c>
      <c r="H54">
        <v>3.3374999999999999</v>
      </c>
    </row>
    <row r="55" spans="1:9" x14ac:dyDescent="0.3">
      <c r="A55" t="s">
        <v>53</v>
      </c>
      <c r="B55" t="s">
        <v>5</v>
      </c>
      <c r="F55">
        <v>2.9845000000000002</v>
      </c>
      <c r="G55">
        <v>2.7766000000000002</v>
      </c>
      <c r="H55">
        <v>3.1924000000000001</v>
      </c>
    </row>
    <row r="56" spans="1:9" x14ac:dyDescent="0.3">
      <c r="A56" t="s">
        <v>53</v>
      </c>
      <c r="B56" t="s">
        <v>6</v>
      </c>
      <c r="F56">
        <v>2.2789999999999999</v>
      </c>
      <c r="G56">
        <v>2.0840999999999998</v>
      </c>
      <c r="H56">
        <v>2.4739</v>
      </c>
    </row>
    <row r="57" spans="1:9" x14ac:dyDescent="0.3">
      <c r="A57" t="s">
        <v>53</v>
      </c>
      <c r="B57" t="s">
        <v>7</v>
      </c>
      <c r="F57">
        <v>2.3969999999999998</v>
      </c>
      <c r="G57">
        <v>2.1930999999999998</v>
      </c>
      <c r="H57">
        <v>2.6008</v>
      </c>
    </row>
    <row r="58" spans="1:9" x14ac:dyDescent="0.3">
      <c r="A58" t="s">
        <v>53</v>
      </c>
      <c r="B58" t="s">
        <v>8</v>
      </c>
      <c r="F58">
        <v>2.1585999999999999</v>
      </c>
      <c r="G58">
        <v>1.9674</v>
      </c>
      <c r="H58">
        <v>2.3498000000000001</v>
      </c>
    </row>
    <row r="59" spans="1:9" x14ac:dyDescent="0.3">
      <c r="A59" t="s">
        <v>53</v>
      </c>
      <c r="B59" t="s">
        <v>9</v>
      </c>
      <c r="F59">
        <v>1.823</v>
      </c>
      <c r="G59">
        <v>1.6232</v>
      </c>
      <c r="H59">
        <v>2.0228000000000002</v>
      </c>
    </row>
    <row r="60" spans="1:9" x14ac:dyDescent="0.3">
      <c r="A60" t="s">
        <v>53</v>
      </c>
      <c r="B60" t="s">
        <v>10</v>
      </c>
      <c r="F60">
        <v>2.1328999999999998</v>
      </c>
      <c r="G60">
        <v>1.9281999999999999</v>
      </c>
      <c r="H60">
        <v>2.3376999999999999</v>
      </c>
    </row>
    <row r="61" spans="1:9" x14ac:dyDescent="0.3">
      <c r="A61" t="s">
        <v>53</v>
      </c>
      <c r="B61" t="s">
        <v>11</v>
      </c>
      <c r="F61">
        <v>2.2172999999999998</v>
      </c>
      <c r="G61">
        <v>1.9986999999999999</v>
      </c>
      <c r="H61">
        <v>2.4359000000000002</v>
      </c>
    </row>
    <row r="62" spans="1:9" x14ac:dyDescent="0.3">
      <c r="A62" t="s">
        <v>54</v>
      </c>
      <c r="B62" t="s">
        <v>0</v>
      </c>
      <c r="C62">
        <v>1.1463000000000001</v>
      </c>
      <c r="D62">
        <v>0</v>
      </c>
      <c r="E62">
        <v>2.4138000000000002</v>
      </c>
      <c r="F62">
        <v>1.7236</v>
      </c>
      <c r="G62">
        <v>0.87790000000000001</v>
      </c>
      <c r="H62">
        <v>2.5693000000000001</v>
      </c>
      <c r="I62" t="str">
        <f t="shared" si="0"/>
        <v>In Oct, absenteeism was not significantly higher than expected among workers in Farming, Fishing, and Forestry Occupations.</v>
      </c>
    </row>
    <row r="63" spans="1:9" x14ac:dyDescent="0.3">
      <c r="A63" t="s">
        <v>54</v>
      </c>
      <c r="B63" t="s">
        <v>1</v>
      </c>
      <c r="C63">
        <v>1.4145000000000001</v>
      </c>
      <c r="D63">
        <v>0</v>
      </c>
      <c r="E63">
        <v>3.4676</v>
      </c>
      <c r="F63">
        <v>1.4202999999999999</v>
      </c>
      <c r="G63">
        <v>1.0387999999999999</v>
      </c>
      <c r="H63">
        <v>1.8019000000000001</v>
      </c>
      <c r="I63" t="str">
        <f t="shared" si="0"/>
        <v>In Nov, absenteeism was not significantly higher than expected among workers in Farming, Fishing, and Forestry Occupations.</v>
      </c>
    </row>
    <row r="64" spans="1:9" x14ac:dyDescent="0.3">
      <c r="A64" t="s">
        <v>54</v>
      </c>
      <c r="B64" t="s">
        <v>2</v>
      </c>
      <c r="F64">
        <v>1.5739000000000001</v>
      </c>
      <c r="G64">
        <v>0.91559999999999997</v>
      </c>
      <c r="H64">
        <v>2.2322000000000002</v>
      </c>
    </row>
    <row r="65" spans="1:9" x14ac:dyDescent="0.3">
      <c r="A65" t="s">
        <v>54</v>
      </c>
      <c r="B65" t="s">
        <v>3</v>
      </c>
      <c r="F65">
        <v>2.6221000000000001</v>
      </c>
      <c r="G65">
        <v>1.6268</v>
      </c>
      <c r="H65">
        <v>3.6175000000000002</v>
      </c>
    </row>
    <row r="66" spans="1:9" x14ac:dyDescent="0.3">
      <c r="A66" t="s">
        <v>54</v>
      </c>
      <c r="B66" t="s">
        <v>4</v>
      </c>
      <c r="F66">
        <v>3.0851000000000002</v>
      </c>
      <c r="G66">
        <v>2.3083999999999998</v>
      </c>
      <c r="H66">
        <v>3.8618000000000001</v>
      </c>
    </row>
    <row r="67" spans="1:9" x14ac:dyDescent="0.3">
      <c r="A67" t="s">
        <v>54</v>
      </c>
      <c r="B67" t="s">
        <v>5</v>
      </c>
      <c r="F67">
        <v>1.7548999999999999</v>
      </c>
      <c r="G67">
        <v>1.0804</v>
      </c>
      <c r="H67">
        <v>2.4293999999999998</v>
      </c>
    </row>
    <row r="68" spans="1:9" x14ac:dyDescent="0.3">
      <c r="A68" t="s">
        <v>54</v>
      </c>
      <c r="B68" t="s">
        <v>6</v>
      </c>
      <c r="F68">
        <v>2.0310999999999999</v>
      </c>
      <c r="G68">
        <v>0.98</v>
      </c>
      <c r="H68">
        <v>3.0821999999999998</v>
      </c>
    </row>
    <row r="69" spans="1:9" x14ac:dyDescent="0.3">
      <c r="A69" t="s">
        <v>54</v>
      </c>
      <c r="B69" t="s">
        <v>7</v>
      </c>
      <c r="F69">
        <v>1.8454999999999999</v>
      </c>
      <c r="G69">
        <v>0.83799999999999997</v>
      </c>
      <c r="H69">
        <v>2.8530000000000002</v>
      </c>
    </row>
    <row r="70" spans="1:9" x14ac:dyDescent="0.3">
      <c r="A70" t="s">
        <v>54</v>
      </c>
      <c r="B70" t="s">
        <v>8</v>
      </c>
      <c r="F70">
        <v>1.5949</v>
      </c>
      <c r="G70">
        <v>1.0508999999999999</v>
      </c>
      <c r="H70">
        <v>2.1389999999999998</v>
      </c>
    </row>
    <row r="71" spans="1:9" x14ac:dyDescent="0.3">
      <c r="A71" t="s">
        <v>54</v>
      </c>
      <c r="B71" t="s">
        <v>9</v>
      </c>
      <c r="F71">
        <v>1.3285</v>
      </c>
      <c r="G71">
        <v>0.92249999999999999</v>
      </c>
      <c r="H71">
        <v>1.7344999999999999</v>
      </c>
    </row>
    <row r="72" spans="1:9" x14ac:dyDescent="0.3">
      <c r="A72" t="s">
        <v>54</v>
      </c>
      <c r="B72" t="s">
        <v>10</v>
      </c>
      <c r="F72">
        <v>1.5019</v>
      </c>
      <c r="G72">
        <v>0.97409999999999997</v>
      </c>
      <c r="H72">
        <v>2.0297000000000001</v>
      </c>
    </row>
    <row r="73" spans="1:9" x14ac:dyDescent="0.3">
      <c r="A73" t="s">
        <v>54</v>
      </c>
      <c r="B73" t="s">
        <v>11</v>
      </c>
      <c r="F73">
        <v>1.2271000000000001</v>
      </c>
      <c r="G73">
        <v>0.61670000000000003</v>
      </c>
      <c r="H73">
        <v>1.8374999999999999</v>
      </c>
    </row>
    <row r="74" spans="1:9" x14ac:dyDescent="0.3">
      <c r="A74" t="s">
        <v>55</v>
      </c>
      <c r="B74" t="s">
        <v>0</v>
      </c>
      <c r="C74">
        <v>1.4294</v>
      </c>
      <c r="D74">
        <v>0.86309999999999998</v>
      </c>
      <c r="E74">
        <v>1.9956</v>
      </c>
      <c r="F74">
        <v>1.7757000000000001</v>
      </c>
      <c r="G74">
        <v>1.4972000000000001</v>
      </c>
      <c r="H74">
        <v>2.0541999999999998</v>
      </c>
      <c r="I74" t="str">
        <f t="shared" ref="I74:I111" si="1">IF(D74&gt;H74,"In "&amp;B74&amp;", absenteeism was significantly higher than expected among workers in"&amp;" "&amp;A74&amp;".","In "&amp;B74&amp;", absenteeism was not significantly higher than expected among workers in"&amp;" "&amp;A74&amp;".")</f>
        <v>In Oct, absenteeism was not significantly higher than expected among workers in Construction and Extraction Occupations.</v>
      </c>
    </row>
    <row r="75" spans="1:9" x14ac:dyDescent="0.3">
      <c r="A75" t="s">
        <v>55</v>
      </c>
      <c r="B75" t="s">
        <v>1</v>
      </c>
      <c r="C75">
        <v>1.5943000000000001</v>
      </c>
      <c r="D75">
        <v>0.97060000000000002</v>
      </c>
      <c r="E75">
        <v>2.2179000000000002</v>
      </c>
      <c r="F75">
        <v>1.8626</v>
      </c>
      <c r="G75">
        <v>1.6487000000000001</v>
      </c>
      <c r="H75">
        <v>2.0764999999999998</v>
      </c>
      <c r="I75" t="str">
        <f t="shared" si="1"/>
        <v>In Nov, absenteeism was not significantly higher than expected among workers in Construction and Extraction Occupations.</v>
      </c>
    </row>
    <row r="76" spans="1:9" x14ac:dyDescent="0.3">
      <c r="A76" t="s">
        <v>55</v>
      </c>
      <c r="B76" t="s">
        <v>2</v>
      </c>
      <c r="F76">
        <v>2.302</v>
      </c>
      <c r="G76">
        <v>2.0566</v>
      </c>
      <c r="H76">
        <v>2.5474000000000001</v>
      </c>
    </row>
    <row r="77" spans="1:9" x14ac:dyDescent="0.3">
      <c r="A77" t="s">
        <v>55</v>
      </c>
      <c r="B77" t="s">
        <v>3</v>
      </c>
      <c r="F77">
        <v>2.5952000000000002</v>
      </c>
      <c r="G77">
        <v>2.3012999999999999</v>
      </c>
      <c r="H77">
        <v>2.8891</v>
      </c>
    </row>
    <row r="78" spans="1:9" x14ac:dyDescent="0.3">
      <c r="A78" t="s">
        <v>55</v>
      </c>
      <c r="B78" t="s">
        <v>4</v>
      </c>
      <c r="F78">
        <v>2.6867000000000001</v>
      </c>
      <c r="G78">
        <v>2.3650000000000002</v>
      </c>
      <c r="H78">
        <v>3.0085000000000002</v>
      </c>
    </row>
    <row r="79" spans="1:9" x14ac:dyDescent="0.3">
      <c r="A79" t="s">
        <v>55</v>
      </c>
      <c r="B79" t="s">
        <v>5</v>
      </c>
      <c r="F79">
        <v>2.2677</v>
      </c>
      <c r="G79">
        <v>1.9464999999999999</v>
      </c>
      <c r="H79">
        <v>2.5889000000000002</v>
      </c>
    </row>
    <row r="80" spans="1:9" x14ac:dyDescent="0.3">
      <c r="A80" t="s">
        <v>55</v>
      </c>
      <c r="B80" t="s">
        <v>6</v>
      </c>
      <c r="F80">
        <v>1.9442999999999999</v>
      </c>
      <c r="G80">
        <v>1.7509999999999999</v>
      </c>
      <c r="H80">
        <v>2.1377000000000002</v>
      </c>
    </row>
    <row r="81" spans="1:9" x14ac:dyDescent="0.3">
      <c r="A81" t="s">
        <v>55</v>
      </c>
      <c r="B81" t="s">
        <v>7</v>
      </c>
      <c r="F81">
        <v>2.1938</v>
      </c>
      <c r="G81">
        <v>1.8415999999999999</v>
      </c>
      <c r="H81">
        <v>2.5459999999999998</v>
      </c>
    </row>
    <row r="82" spans="1:9" x14ac:dyDescent="0.3">
      <c r="A82" t="s">
        <v>55</v>
      </c>
      <c r="B82" t="s">
        <v>8</v>
      </c>
      <c r="F82">
        <v>1.8676999999999999</v>
      </c>
      <c r="G82">
        <v>1.5255000000000001</v>
      </c>
      <c r="H82">
        <v>2.2099000000000002</v>
      </c>
    </row>
    <row r="83" spans="1:9" x14ac:dyDescent="0.3">
      <c r="A83" t="s">
        <v>55</v>
      </c>
      <c r="B83" t="s">
        <v>9</v>
      </c>
      <c r="F83">
        <v>1.6459999999999999</v>
      </c>
      <c r="G83">
        <v>1.4603999999999999</v>
      </c>
      <c r="H83">
        <v>1.8315999999999999</v>
      </c>
    </row>
    <row r="84" spans="1:9" x14ac:dyDescent="0.3">
      <c r="A84" t="s">
        <v>55</v>
      </c>
      <c r="B84" t="s">
        <v>10</v>
      </c>
      <c r="F84">
        <v>1.7365999999999999</v>
      </c>
      <c r="G84">
        <v>1.4821</v>
      </c>
      <c r="H84">
        <v>1.9910000000000001</v>
      </c>
    </row>
    <row r="85" spans="1:9" x14ac:dyDescent="0.3">
      <c r="A85" t="s">
        <v>55</v>
      </c>
      <c r="B85" t="s">
        <v>11</v>
      </c>
      <c r="F85">
        <v>1.8968</v>
      </c>
      <c r="G85">
        <v>1.7202999999999999</v>
      </c>
      <c r="H85">
        <v>2.0733000000000001</v>
      </c>
    </row>
    <row r="86" spans="1:9" x14ac:dyDescent="0.3">
      <c r="A86" t="s">
        <v>56</v>
      </c>
      <c r="B86" t="s">
        <v>0</v>
      </c>
      <c r="C86">
        <v>2.3534999999999999</v>
      </c>
      <c r="D86">
        <v>1.6133</v>
      </c>
      <c r="E86">
        <v>3.0935999999999999</v>
      </c>
      <c r="F86">
        <v>2.0108000000000001</v>
      </c>
      <c r="G86">
        <v>1.7185999999999999</v>
      </c>
      <c r="H86">
        <v>2.3029999999999999</v>
      </c>
      <c r="I86" t="str">
        <f t="shared" si="1"/>
        <v>In Oct, absenteeism was not significantly higher than expected among workers in Installation, Maintenance, and Repair Occupations.</v>
      </c>
    </row>
    <row r="87" spans="1:9" x14ac:dyDescent="0.3">
      <c r="A87" t="s">
        <v>56</v>
      </c>
      <c r="B87" t="s">
        <v>1</v>
      </c>
      <c r="C87">
        <v>2.4386999999999999</v>
      </c>
      <c r="D87">
        <v>1.6331</v>
      </c>
      <c r="E87">
        <v>3.2443</v>
      </c>
      <c r="F87">
        <v>2.3544</v>
      </c>
      <c r="G87">
        <v>2.0196000000000001</v>
      </c>
      <c r="H87">
        <v>2.6890999999999998</v>
      </c>
      <c r="I87" t="str">
        <f t="shared" si="1"/>
        <v>In Nov, absenteeism was not significantly higher than expected among workers in Installation, Maintenance, and Repair Occupations.</v>
      </c>
    </row>
    <row r="88" spans="1:9" x14ac:dyDescent="0.3">
      <c r="A88" t="s">
        <v>56</v>
      </c>
      <c r="B88" t="s">
        <v>2</v>
      </c>
      <c r="F88">
        <v>2.3807</v>
      </c>
      <c r="G88">
        <v>2.0478999999999998</v>
      </c>
      <c r="H88">
        <v>2.7136</v>
      </c>
    </row>
    <row r="89" spans="1:9" x14ac:dyDescent="0.3">
      <c r="A89" t="s">
        <v>56</v>
      </c>
      <c r="B89" t="s">
        <v>3</v>
      </c>
      <c r="F89">
        <v>2.6625000000000001</v>
      </c>
      <c r="G89">
        <v>2.3574000000000002</v>
      </c>
      <c r="H89">
        <v>2.9676999999999998</v>
      </c>
    </row>
    <row r="90" spans="1:9" x14ac:dyDescent="0.3">
      <c r="A90" t="s">
        <v>56</v>
      </c>
      <c r="B90" t="s">
        <v>4</v>
      </c>
      <c r="F90">
        <v>2.4542999999999999</v>
      </c>
      <c r="G90">
        <v>2.1011000000000002</v>
      </c>
      <c r="H90">
        <v>2.8075000000000001</v>
      </c>
    </row>
    <row r="91" spans="1:9" x14ac:dyDescent="0.3">
      <c r="A91" t="s">
        <v>56</v>
      </c>
      <c r="B91" t="s">
        <v>5</v>
      </c>
      <c r="F91">
        <v>2.3228</v>
      </c>
      <c r="G91">
        <v>1.9843</v>
      </c>
      <c r="H91">
        <v>2.6614</v>
      </c>
    </row>
    <row r="92" spans="1:9" x14ac:dyDescent="0.3">
      <c r="A92" t="s">
        <v>56</v>
      </c>
      <c r="B92" t="s">
        <v>6</v>
      </c>
      <c r="F92">
        <v>2.3919999999999999</v>
      </c>
      <c r="G92">
        <v>2.0032000000000001</v>
      </c>
      <c r="H92">
        <v>2.7808999999999999</v>
      </c>
    </row>
    <row r="93" spans="1:9" x14ac:dyDescent="0.3">
      <c r="A93" t="s">
        <v>56</v>
      </c>
      <c r="B93" t="s">
        <v>7</v>
      </c>
      <c r="F93">
        <v>2.0318999999999998</v>
      </c>
      <c r="G93">
        <v>1.6954</v>
      </c>
      <c r="H93">
        <v>2.3685</v>
      </c>
    </row>
    <row r="94" spans="1:9" x14ac:dyDescent="0.3">
      <c r="A94" t="s">
        <v>56</v>
      </c>
      <c r="B94" t="s">
        <v>8</v>
      </c>
      <c r="F94">
        <v>1.6529</v>
      </c>
      <c r="G94">
        <v>1.3072999999999999</v>
      </c>
      <c r="H94">
        <v>1.9985999999999999</v>
      </c>
    </row>
    <row r="95" spans="1:9" x14ac:dyDescent="0.3">
      <c r="A95" t="s">
        <v>56</v>
      </c>
      <c r="B95" t="s">
        <v>9</v>
      </c>
      <c r="F95">
        <v>1.6892</v>
      </c>
      <c r="G95">
        <v>1.4228000000000001</v>
      </c>
      <c r="H95">
        <v>1.9557</v>
      </c>
    </row>
    <row r="96" spans="1:9" x14ac:dyDescent="0.3">
      <c r="A96" t="s">
        <v>56</v>
      </c>
      <c r="B96" t="s">
        <v>10</v>
      </c>
      <c r="F96">
        <v>1.538</v>
      </c>
      <c r="G96">
        <v>1.3197000000000001</v>
      </c>
      <c r="H96">
        <v>1.7563</v>
      </c>
    </row>
    <row r="97" spans="1:9" x14ac:dyDescent="0.3">
      <c r="A97" t="s">
        <v>56</v>
      </c>
      <c r="B97" t="s">
        <v>11</v>
      </c>
      <c r="F97">
        <v>1.8487</v>
      </c>
      <c r="G97">
        <v>1.5777000000000001</v>
      </c>
      <c r="H97">
        <v>2.1198000000000001</v>
      </c>
    </row>
    <row r="98" spans="1:9" x14ac:dyDescent="0.3">
      <c r="A98" t="s">
        <v>57</v>
      </c>
      <c r="B98" t="s">
        <v>0</v>
      </c>
      <c r="C98">
        <v>2.2119</v>
      </c>
      <c r="D98">
        <v>1.5103</v>
      </c>
      <c r="E98">
        <v>2.9135</v>
      </c>
      <c r="F98">
        <v>2.1383999999999999</v>
      </c>
      <c r="G98">
        <v>1.8868</v>
      </c>
      <c r="H98">
        <v>2.39</v>
      </c>
      <c r="I98" t="str">
        <f t="shared" si="1"/>
        <v>In Oct, absenteeism was not significantly higher than expected among workers in Production Occupations.</v>
      </c>
    </row>
    <row r="99" spans="1:9" x14ac:dyDescent="0.3">
      <c r="A99" t="s">
        <v>57</v>
      </c>
      <c r="B99" t="s">
        <v>1</v>
      </c>
      <c r="C99">
        <v>2.2498</v>
      </c>
      <c r="D99">
        <v>1.6061000000000001</v>
      </c>
      <c r="E99">
        <v>2.8935</v>
      </c>
      <c r="F99">
        <v>2.2134999999999998</v>
      </c>
      <c r="G99">
        <v>1.9736</v>
      </c>
      <c r="H99">
        <v>2.4533</v>
      </c>
      <c r="I99" t="str">
        <f t="shared" si="1"/>
        <v>In Nov, absenteeism was not significantly higher than expected among workers in Production Occupations.</v>
      </c>
    </row>
    <row r="100" spans="1:9" x14ac:dyDescent="0.3">
      <c r="A100" t="s">
        <v>57</v>
      </c>
      <c r="B100" t="s">
        <v>2</v>
      </c>
      <c r="F100">
        <v>2.4238</v>
      </c>
      <c r="G100">
        <v>2.1556999999999999</v>
      </c>
      <c r="H100">
        <v>2.6920000000000002</v>
      </c>
    </row>
    <row r="101" spans="1:9" x14ac:dyDescent="0.3">
      <c r="A101" t="s">
        <v>57</v>
      </c>
      <c r="B101" t="s">
        <v>3</v>
      </c>
      <c r="F101">
        <v>2.8929</v>
      </c>
      <c r="G101">
        <v>2.6110000000000002</v>
      </c>
      <c r="H101">
        <v>3.1747999999999998</v>
      </c>
    </row>
    <row r="102" spans="1:9" x14ac:dyDescent="0.3">
      <c r="A102" t="s">
        <v>57</v>
      </c>
      <c r="B102" t="s">
        <v>4</v>
      </c>
      <c r="F102">
        <v>3.1604000000000001</v>
      </c>
      <c r="G102">
        <v>2.927</v>
      </c>
      <c r="H102">
        <v>3.3936999999999999</v>
      </c>
    </row>
    <row r="103" spans="1:9" x14ac:dyDescent="0.3">
      <c r="A103" t="s">
        <v>57</v>
      </c>
      <c r="B103" t="s">
        <v>5</v>
      </c>
      <c r="F103">
        <v>2.7277999999999998</v>
      </c>
      <c r="G103">
        <v>2.4034</v>
      </c>
      <c r="H103">
        <v>3.0522</v>
      </c>
    </row>
    <row r="104" spans="1:9" x14ac:dyDescent="0.3">
      <c r="A104" t="s">
        <v>57</v>
      </c>
      <c r="B104" t="s">
        <v>6</v>
      </c>
      <c r="F104">
        <v>2.3441000000000001</v>
      </c>
      <c r="G104">
        <v>2.0436999999999999</v>
      </c>
      <c r="H104">
        <v>2.6446000000000001</v>
      </c>
    </row>
    <row r="105" spans="1:9" x14ac:dyDescent="0.3">
      <c r="A105" t="s">
        <v>57</v>
      </c>
      <c r="B105" t="s">
        <v>7</v>
      </c>
      <c r="F105">
        <v>2.3020999999999998</v>
      </c>
      <c r="G105">
        <v>2.0590000000000002</v>
      </c>
      <c r="H105">
        <v>2.5451000000000001</v>
      </c>
    </row>
    <row r="106" spans="1:9" x14ac:dyDescent="0.3">
      <c r="A106" t="s">
        <v>57</v>
      </c>
      <c r="B106" t="s">
        <v>8</v>
      </c>
      <c r="F106">
        <v>2.1417999999999999</v>
      </c>
      <c r="G106">
        <v>1.9039999999999999</v>
      </c>
      <c r="H106">
        <v>2.3795999999999999</v>
      </c>
    </row>
    <row r="107" spans="1:9" x14ac:dyDescent="0.3">
      <c r="A107" t="s">
        <v>57</v>
      </c>
      <c r="B107" t="s">
        <v>9</v>
      </c>
      <c r="F107">
        <v>1.7813000000000001</v>
      </c>
      <c r="G107">
        <v>1.5322</v>
      </c>
      <c r="H107">
        <v>2.0303</v>
      </c>
    </row>
    <row r="108" spans="1:9" x14ac:dyDescent="0.3">
      <c r="A108" t="s">
        <v>57</v>
      </c>
      <c r="B108" t="s">
        <v>10</v>
      </c>
      <c r="F108">
        <v>2.214</v>
      </c>
      <c r="G108">
        <v>1.9691000000000001</v>
      </c>
      <c r="H108">
        <v>2.4590000000000001</v>
      </c>
    </row>
    <row r="109" spans="1:9" x14ac:dyDescent="0.3">
      <c r="A109" t="s">
        <v>57</v>
      </c>
      <c r="B109" t="s">
        <v>11</v>
      </c>
      <c r="F109">
        <v>2.2286000000000001</v>
      </c>
      <c r="G109">
        <v>1.946</v>
      </c>
      <c r="H109">
        <v>2.5112000000000001</v>
      </c>
    </row>
    <row r="110" spans="1:9" x14ac:dyDescent="0.3">
      <c r="A110" t="s">
        <v>58</v>
      </c>
      <c r="B110" t="s">
        <v>0</v>
      </c>
      <c r="C110">
        <v>2.8500999999999999</v>
      </c>
      <c r="D110">
        <v>2.0527000000000002</v>
      </c>
      <c r="E110">
        <v>3.6475</v>
      </c>
      <c r="F110">
        <v>2.0527000000000002</v>
      </c>
      <c r="G110">
        <v>1.8050999999999999</v>
      </c>
      <c r="H110">
        <v>2.3003</v>
      </c>
      <c r="I110" t="str">
        <f t="shared" si="1"/>
        <v>In Oct, absenteeism was not significantly higher than expected among workers in Transportation and Material Moving Occupations.</v>
      </c>
    </row>
    <row r="111" spans="1:9" x14ac:dyDescent="0.3">
      <c r="A111" t="s">
        <v>58</v>
      </c>
      <c r="B111" t="s">
        <v>1</v>
      </c>
      <c r="C111">
        <v>2.2113</v>
      </c>
      <c r="D111">
        <v>1.4149</v>
      </c>
      <c r="E111">
        <v>3.0076999999999998</v>
      </c>
      <c r="F111">
        <v>2.2427999999999999</v>
      </c>
      <c r="G111">
        <v>1.9308000000000001</v>
      </c>
      <c r="H111">
        <v>2.5548000000000002</v>
      </c>
      <c r="I111" t="str">
        <f t="shared" si="1"/>
        <v>In Nov, absenteeism was not significantly higher than expected among workers in Transportation and Material Moving Occupations.</v>
      </c>
    </row>
    <row r="112" spans="1:9" x14ac:dyDescent="0.3">
      <c r="A112" t="s">
        <v>58</v>
      </c>
      <c r="B112" t="s">
        <v>2</v>
      </c>
      <c r="F112">
        <v>2.6143000000000001</v>
      </c>
      <c r="G112">
        <v>2.2397999999999998</v>
      </c>
      <c r="H112">
        <v>2.9887999999999999</v>
      </c>
    </row>
    <row r="113" spans="1:8" x14ac:dyDescent="0.3">
      <c r="A113" t="s">
        <v>58</v>
      </c>
      <c r="B113" t="s">
        <v>3</v>
      </c>
      <c r="F113">
        <v>2.7980999999999998</v>
      </c>
      <c r="G113">
        <v>2.5211000000000001</v>
      </c>
      <c r="H113">
        <v>3.0752000000000002</v>
      </c>
    </row>
    <row r="114" spans="1:8" x14ac:dyDescent="0.3">
      <c r="A114" t="s">
        <v>58</v>
      </c>
      <c r="B114" t="s">
        <v>4</v>
      </c>
      <c r="F114">
        <v>3.1566999999999998</v>
      </c>
      <c r="G114">
        <v>2.7458999999999998</v>
      </c>
      <c r="H114">
        <v>3.5674000000000001</v>
      </c>
    </row>
    <row r="115" spans="1:8" x14ac:dyDescent="0.3">
      <c r="A115" t="s">
        <v>58</v>
      </c>
      <c r="B115" t="s">
        <v>5</v>
      </c>
      <c r="F115">
        <v>2.3203999999999998</v>
      </c>
      <c r="G115">
        <v>2.0114999999999998</v>
      </c>
      <c r="H115">
        <v>2.6292</v>
      </c>
    </row>
    <row r="116" spans="1:8" x14ac:dyDescent="0.3">
      <c r="A116" t="s">
        <v>58</v>
      </c>
      <c r="B116" t="s">
        <v>6</v>
      </c>
      <c r="F116">
        <v>2.5215999999999998</v>
      </c>
      <c r="G116">
        <v>2.1619000000000002</v>
      </c>
      <c r="H116">
        <v>2.8813</v>
      </c>
    </row>
    <row r="117" spans="1:8" x14ac:dyDescent="0.3">
      <c r="A117" t="s">
        <v>58</v>
      </c>
      <c r="B117" t="s">
        <v>7</v>
      </c>
      <c r="F117">
        <v>2.0771999999999999</v>
      </c>
      <c r="G117">
        <v>1.8583000000000001</v>
      </c>
      <c r="H117">
        <v>2.2961</v>
      </c>
    </row>
    <row r="118" spans="1:8" x14ac:dyDescent="0.3">
      <c r="A118" t="s">
        <v>58</v>
      </c>
      <c r="B118" t="s">
        <v>8</v>
      </c>
      <c r="F118">
        <v>2.2130000000000001</v>
      </c>
      <c r="G118">
        <v>1.8358000000000001</v>
      </c>
      <c r="H118">
        <v>2.5901999999999998</v>
      </c>
    </row>
    <row r="119" spans="1:8" x14ac:dyDescent="0.3">
      <c r="A119" t="s">
        <v>58</v>
      </c>
      <c r="B119" t="s">
        <v>9</v>
      </c>
      <c r="F119">
        <v>1.8348</v>
      </c>
      <c r="G119">
        <v>1.5895999999999999</v>
      </c>
      <c r="H119">
        <v>2.08</v>
      </c>
    </row>
    <row r="120" spans="1:8" x14ac:dyDescent="0.3">
      <c r="A120" t="s">
        <v>58</v>
      </c>
      <c r="B120" t="s">
        <v>10</v>
      </c>
      <c r="F120">
        <v>2.0186000000000002</v>
      </c>
      <c r="G120">
        <v>1.7522</v>
      </c>
      <c r="H120">
        <v>2.2850999999999999</v>
      </c>
    </row>
    <row r="121" spans="1:8" x14ac:dyDescent="0.3">
      <c r="A121" t="s">
        <v>58</v>
      </c>
      <c r="B121" t="s">
        <v>11</v>
      </c>
      <c r="F121">
        <v>1.8641000000000001</v>
      </c>
      <c r="G121">
        <v>1.6704000000000001</v>
      </c>
      <c r="H121">
        <v>2.0577000000000001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BD21C-E754-41B4-9CD2-EABD7E1190C3}">
  <dimension ref="A1:P13"/>
  <sheetViews>
    <sheetView workbookViewId="0"/>
  </sheetViews>
  <sheetFormatPr defaultRowHeight="14.4" x14ac:dyDescent="0.3"/>
  <sheetData>
    <row r="1" spans="1:16" x14ac:dyDescent="0.3">
      <c r="A1" t="s">
        <v>12</v>
      </c>
      <c r="B1" t="s">
        <v>126</v>
      </c>
      <c r="C1" t="s">
        <v>127</v>
      </c>
      <c r="D1" t="s">
        <v>128</v>
      </c>
      <c r="E1" t="s">
        <v>129</v>
      </c>
      <c r="F1" t="s">
        <v>130</v>
      </c>
      <c r="G1" t="s">
        <v>131</v>
      </c>
      <c r="H1" t="s">
        <v>132</v>
      </c>
      <c r="I1" t="s">
        <v>133</v>
      </c>
      <c r="J1" t="s">
        <v>134</v>
      </c>
      <c r="K1" t="s">
        <v>135</v>
      </c>
      <c r="L1" t="s">
        <v>136</v>
      </c>
      <c r="M1" t="s">
        <v>137</v>
      </c>
      <c r="N1" t="s">
        <v>138</v>
      </c>
      <c r="O1" t="s">
        <v>139</v>
      </c>
      <c r="P1" t="s">
        <v>123</v>
      </c>
    </row>
    <row r="2" spans="1:16" x14ac:dyDescent="0.3">
      <c r="A2" t="s">
        <v>0</v>
      </c>
      <c r="B2">
        <v>1.89</v>
      </c>
      <c r="C2">
        <v>0.92</v>
      </c>
      <c r="D2">
        <v>2.0299999999999998</v>
      </c>
      <c r="E2">
        <v>1.71</v>
      </c>
      <c r="F2">
        <v>1.82</v>
      </c>
      <c r="G2">
        <v>2.17</v>
      </c>
      <c r="H2">
        <v>2.2200000000000002</v>
      </c>
      <c r="I2">
        <v>2.29</v>
      </c>
      <c r="J2">
        <v>1.49</v>
      </c>
      <c r="K2">
        <v>1.3</v>
      </c>
      <c r="L2">
        <v>2.0099999999999998</v>
      </c>
      <c r="M2">
        <v>1.66</v>
      </c>
      <c r="N2">
        <v>2.35</v>
      </c>
      <c r="O2">
        <v>2.85</v>
      </c>
      <c r="P2" t="str">
        <f>"In "&amp;A2&amp;", absenteeism by occupational group was highest among workers in "&amp;_xlfn.IFS(C2=MAX(C2:O2),$C$1,D2=MAX(C2:O2),$D$1,E2=MAX(C2:O2),$E$1,F2=MAX(C2:O2),$F$1,G2=MAX(C2:O2),$G$1,H2=MAX(C2:O2),$H$1,I2=MAX(C2:O2),$I$1,J2=MAX(C2:O2),$J$1,K2=MAX(C2:O2),$K$1,L2=MAX(C2:O2),$L$1,M2=MAX(C2:O2),$M$1,N2=MAX(C2:O2),$N$1,O2=MAX(C2:O2),$O$1)&amp;". Absenteeism in this occupational group "&amp;IF(MAX(C2:O2)&gt;B2,"was ","was not ")&amp;"higher than that of all occupations combined."</f>
        <v>In Oct, absenteeism by occupational group was highest among workers in Public Administration Industries. Absenteeism in this occupational group was higher than that of all occupations combined.</v>
      </c>
    </row>
    <row r="3" spans="1:16" x14ac:dyDescent="0.3">
      <c r="A3" t="s">
        <v>1</v>
      </c>
      <c r="B3">
        <v>1.9</v>
      </c>
      <c r="C3">
        <v>1.23</v>
      </c>
      <c r="D3">
        <v>0.28000000000000003</v>
      </c>
      <c r="E3">
        <v>1.65</v>
      </c>
      <c r="F3">
        <v>1.8</v>
      </c>
      <c r="G3">
        <v>2.2000000000000002</v>
      </c>
      <c r="H3">
        <v>1.7</v>
      </c>
      <c r="I3">
        <v>2.23</v>
      </c>
      <c r="J3">
        <v>1.53</v>
      </c>
      <c r="K3">
        <v>1.51</v>
      </c>
      <c r="L3">
        <v>2.06</v>
      </c>
      <c r="M3">
        <v>2.15</v>
      </c>
      <c r="N3">
        <v>1.92</v>
      </c>
      <c r="O3">
        <v>2.66</v>
      </c>
      <c r="P3" t="str">
        <f>"In "&amp;A3&amp;", absenteeism by occupational group was highest among workers in "&amp;_xlfn.IFS(C3=MAX(C3:O3),$C$1,D3=MAX(C3:O3),$D$1,E3=MAX(C3:O3),$E$1,F3=MAX(C3:O3),$F$1,G3=MAX(C3:O3),$G$1,H3=MAX(C3:O3),$H$1,I3=MAX(C3:O3),$I$1,J3=MAX(C3:O3),$J$1,K3=MAX(C3:O3),$K$1,L3=MAX(C3:O3),$L$1,M3=MAX(C3:O3),$M$1,N3=MAX(C3:O3),$N$1,O3=MAX(C3:O3),$O$1)&amp;". Absenteeism in this occupational group "&amp;IF(MAX(C3:O3)&gt;B3,"was ","was not ")&amp;"higher than that of all occupations combined."</f>
        <v>In Nov, absenteeism by occupational group was highest among workers in Public Administration Industries. Absenteeism in this occupational group was higher than that of all occupations combined.</v>
      </c>
    </row>
    <row r="4" spans="1:16" x14ac:dyDescent="0.3">
      <c r="A4" t="s">
        <v>2</v>
      </c>
    </row>
    <row r="5" spans="1:16" x14ac:dyDescent="0.3">
      <c r="A5" t="s">
        <v>3</v>
      </c>
    </row>
    <row r="6" spans="1:16" x14ac:dyDescent="0.3">
      <c r="A6" t="s">
        <v>4</v>
      </c>
    </row>
    <row r="7" spans="1:16" x14ac:dyDescent="0.3">
      <c r="A7" t="s">
        <v>5</v>
      </c>
    </row>
    <row r="8" spans="1:16" x14ac:dyDescent="0.3">
      <c r="A8" t="s">
        <v>6</v>
      </c>
    </row>
    <row r="9" spans="1:16" x14ac:dyDescent="0.3">
      <c r="A9" t="s">
        <v>7</v>
      </c>
    </row>
    <row r="10" spans="1:16" x14ac:dyDescent="0.3">
      <c r="A10" t="s">
        <v>8</v>
      </c>
    </row>
    <row r="11" spans="1:16" x14ac:dyDescent="0.3">
      <c r="A11" t="s">
        <v>9</v>
      </c>
    </row>
    <row r="12" spans="1:16" x14ac:dyDescent="0.3">
      <c r="A12" t="s">
        <v>10</v>
      </c>
    </row>
    <row r="13" spans="1:16" x14ac:dyDescent="0.3">
      <c r="A13" t="s">
        <v>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A7F3-1B14-4993-8B61-7C669AFA628A}">
  <dimension ref="A1:I157"/>
  <sheetViews>
    <sheetView workbookViewId="0"/>
  </sheetViews>
  <sheetFormatPr defaultRowHeight="14.4" x14ac:dyDescent="0.3"/>
  <cols>
    <col min="1" max="1" width="48.5546875" customWidth="1"/>
  </cols>
  <sheetData>
    <row r="1" spans="1:9" x14ac:dyDescent="0.3">
      <c r="A1" t="s">
        <v>140</v>
      </c>
      <c r="B1" t="s">
        <v>12</v>
      </c>
      <c r="C1" t="s">
        <v>18</v>
      </c>
      <c r="D1" t="s">
        <v>19</v>
      </c>
      <c r="E1" t="s">
        <v>20</v>
      </c>
      <c r="F1" t="s">
        <v>21</v>
      </c>
      <c r="G1" t="s">
        <v>22</v>
      </c>
      <c r="H1" t="s">
        <v>23</v>
      </c>
      <c r="I1" t="s">
        <v>123</v>
      </c>
    </row>
    <row r="2" spans="1:9" x14ac:dyDescent="0.3">
      <c r="A2" t="s">
        <v>127</v>
      </c>
      <c r="B2" t="s">
        <v>0</v>
      </c>
      <c r="C2">
        <v>0.92120000000000002</v>
      </c>
      <c r="D2">
        <v>0.1641</v>
      </c>
      <c r="E2">
        <v>1.6782999999999999</v>
      </c>
      <c r="F2">
        <v>1.7957000000000001</v>
      </c>
      <c r="G2">
        <v>1.3741000000000001</v>
      </c>
      <c r="H2">
        <v>2.2172000000000001</v>
      </c>
      <c r="I2" t="str">
        <f>IF(D2&gt;H2,"In "&amp;B2&amp;", absenteeism was significantly higher than expected among workers in"&amp;" "&amp;A2&amp;".","In "&amp;B2&amp;", absenteeism was not significantly higher than expected among workers in"&amp;" "&amp;A2&amp;".")</f>
        <v>In Oct, absenteeism was not significantly higher than expected among workers in Agriculture, Forestry, Fishing and Hunting Industries.</v>
      </c>
    </row>
    <row r="3" spans="1:9" x14ac:dyDescent="0.3">
      <c r="A3" t="s">
        <v>127</v>
      </c>
      <c r="B3" t="s">
        <v>1</v>
      </c>
      <c r="C3">
        <v>1.2264999999999999</v>
      </c>
      <c r="D3">
        <v>0.20250000000000001</v>
      </c>
      <c r="E3">
        <v>2.2504</v>
      </c>
      <c r="F3">
        <v>1.7524</v>
      </c>
      <c r="G3">
        <v>1.4032</v>
      </c>
      <c r="H3">
        <v>2.1015000000000001</v>
      </c>
      <c r="I3" t="str">
        <f>IF(D3&gt;H3,"In "&amp;B3&amp;", absenteeism was significantly higher than expected among workers in"&amp;" "&amp;A3&amp;".","In "&amp;B3&amp;", absenteeism was not significantly higher than expected among workers in"&amp;" "&amp;A3&amp;".")</f>
        <v>In Nov, absenteeism was not significantly higher than expected among workers in Agriculture, Forestry, Fishing and Hunting Industries.</v>
      </c>
    </row>
    <row r="4" spans="1:9" x14ac:dyDescent="0.3">
      <c r="A4" t="s">
        <v>127</v>
      </c>
      <c r="B4" t="s">
        <v>2</v>
      </c>
      <c r="F4">
        <v>1.9104000000000001</v>
      </c>
      <c r="G4">
        <v>1.3980999999999999</v>
      </c>
      <c r="H4">
        <v>2.4228000000000001</v>
      </c>
    </row>
    <row r="5" spans="1:9" x14ac:dyDescent="0.3">
      <c r="A5" t="s">
        <v>127</v>
      </c>
      <c r="B5" t="s">
        <v>3</v>
      </c>
      <c r="F5">
        <v>2.1966000000000001</v>
      </c>
      <c r="G5">
        <v>1.6156999999999999</v>
      </c>
      <c r="H5">
        <v>2.7776000000000001</v>
      </c>
    </row>
    <row r="6" spans="1:9" x14ac:dyDescent="0.3">
      <c r="A6" t="s">
        <v>127</v>
      </c>
      <c r="B6" t="s">
        <v>4</v>
      </c>
      <c r="F6">
        <v>2.6536</v>
      </c>
      <c r="G6">
        <v>2.1004</v>
      </c>
      <c r="H6">
        <v>3.2067000000000001</v>
      </c>
    </row>
    <row r="7" spans="1:9" x14ac:dyDescent="0.3">
      <c r="A7" t="s">
        <v>127</v>
      </c>
      <c r="B7" t="s">
        <v>5</v>
      </c>
      <c r="F7">
        <v>1.9380999999999999</v>
      </c>
      <c r="G7">
        <v>1.4913000000000001</v>
      </c>
      <c r="H7">
        <v>2.3847999999999998</v>
      </c>
    </row>
    <row r="8" spans="1:9" x14ac:dyDescent="0.3">
      <c r="A8" t="s">
        <v>127</v>
      </c>
      <c r="B8" t="s">
        <v>6</v>
      </c>
      <c r="F8">
        <v>1.7020999999999999</v>
      </c>
      <c r="G8">
        <v>1.2213000000000001</v>
      </c>
      <c r="H8">
        <v>2.1829000000000001</v>
      </c>
    </row>
    <row r="9" spans="1:9" x14ac:dyDescent="0.3">
      <c r="A9" t="s">
        <v>127</v>
      </c>
      <c r="B9" t="s">
        <v>7</v>
      </c>
      <c r="F9">
        <v>1.5778000000000001</v>
      </c>
      <c r="G9">
        <v>0.99060000000000004</v>
      </c>
      <c r="H9">
        <v>2.1648999999999998</v>
      </c>
    </row>
    <row r="10" spans="1:9" x14ac:dyDescent="0.3">
      <c r="A10" t="s">
        <v>127</v>
      </c>
      <c r="B10" t="s">
        <v>8</v>
      </c>
      <c r="F10">
        <v>1.4850000000000001</v>
      </c>
      <c r="G10">
        <v>1.0610999999999999</v>
      </c>
      <c r="H10">
        <v>1.9088000000000001</v>
      </c>
    </row>
    <row r="11" spans="1:9" x14ac:dyDescent="0.3">
      <c r="A11" t="s">
        <v>127</v>
      </c>
      <c r="B11" t="s">
        <v>9</v>
      </c>
      <c r="F11">
        <v>1.2169000000000001</v>
      </c>
      <c r="G11">
        <v>0.9294</v>
      </c>
      <c r="H11">
        <v>1.5044</v>
      </c>
    </row>
    <row r="12" spans="1:9" x14ac:dyDescent="0.3">
      <c r="A12" t="s">
        <v>127</v>
      </c>
      <c r="B12" t="s">
        <v>10</v>
      </c>
      <c r="F12">
        <v>1.4650000000000001</v>
      </c>
      <c r="G12">
        <v>1.0262</v>
      </c>
      <c r="H12">
        <v>1.9037999999999999</v>
      </c>
    </row>
    <row r="13" spans="1:9" x14ac:dyDescent="0.3">
      <c r="A13" t="s">
        <v>127</v>
      </c>
      <c r="B13" t="s">
        <v>11</v>
      </c>
      <c r="F13">
        <v>1.2548999999999999</v>
      </c>
      <c r="G13">
        <v>0.8125</v>
      </c>
      <c r="H13">
        <v>1.6973</v>
      </c>
    </row>
    <row r="14" spans="1:9" x14ac:dyDescent="0.3">
      <c r="A14" t="s">
        <v>128</v>
      </c>
      <c r="B14" t="s">
        <v>0</v>
      </c>
      <c r="C14">
        <v>2.0320999999999998</v>
      </c>
      <c r="D14">
        <v>0.64249999999999996</v>
      </c>
      <c r="E14">
        <v>3.4218000000000002</v>
      </c>
      <c r="F14">
        <v>1.5221</v>
      </c>
      <c r="G14">
        <v>1.0774999999999999</v>
      </c>
      <c r="H14">
        <v>1.9668000000000001</v>
      </c>
      <c r="I14" t="str">
        <f t="shared" ref="I14:I63" si="0">IF(D14&gt;H14,"In "&amp;B14&amp;", absenteeism was significantly higher than expected among workers in"&amp;" "&amp;A14&amp;".","In "&amp;B14&amp;", absenteeism was not significantly higher than expected among workers in"&amp;" "&amp;A14&amp;".")</f>
        <v>In Oct, absenteeism was not significantly higher than expected among workers in Mining Industries.</v>
      </c>
    </row>
    <row r="15" spans="1:9" x14ac:dyDescent="0.3">
      <c r="A15" t="s">
        <v>128</v>
      </c>
      <c r="B15" t="s">
        <v>1</v>
      </c>
      <c r="C15">
        <v>0.27510000000000001</v>
      </c>
      <c r="D15">
        <v>8.9800000000000005E-2</v>
      </c>
      <c r="E15">
        <v>0.46029999999999999</v>
      </c>
      <c r="F15">
        <v>1.2515000000000001</v>
      </c>
      <c r="G15">
        <v>0.52680000000000005</v>
      </c>
      <c r="H15">
        <v>1.9761</v>
      </c>
      <c r="I15" t="str">
        <f t="shared" si="0"/>
        <v>In Nov, absenteeism was not significantly higher than expected among workers in Mining Industries.</v>
      </c>
    </row>
    <row r="16" spans="1:9" x14ac:dyDescent="0.3">
      <c r="A16" t="s">
        <v>128</v>
      </c>
      <c r="B16" t="s">
        <v>2</v>
      </c>
      <c r="F16">
        <v>1.3671</v>
      </c>
      <c r="G16">
        <v>0.73950000000000005</v>
      </c>
      <c r="H16">
        <v>1.9946999999999999</v>
      </c>
    </row>
    <row r="17" spans="1:9" x14ac:dyDescent="0.3">
      <c r="A17" t="s">
        <v>128</v>
      </c>
      <c r="B17" t="s">
        <v>3</v>
      </c>
      <c r="F17">
        <v>1.8647</v>
      </c>
      <c r="G17">
        <v>0.89059999999999995</v>
      </c>
      <c r="H17">
        <v>2.8389000000000002</v>
      </c>
    </row>
    <row r="18" spans="1:9" x14ac:dyDescent="0.3">
      <c r="A18" t="s">
        <v>128</v>
      </c>
      <c r="B18" t="s">
        <v>4</v>
      </c>
      <c r="F18">
        <v>1.5223</v>
      </c>
      <c r="G18">
        <v>0.86519999999999997</v>
      </c>
      <c r="H18">
        <v>2.1795</v>
      </c>
    </row>
    <row r="19" spans="1:9" x14ac:dyDescent="0.3">
      <c r="A19" t="s">
        <v>128</v>
      </c>
      <c r="B19" t="s">
        <v>5</v>
      </c>
      <c r="F19">
        <v>1.4507000000000001</v>
      </c>
      <c r="G19">
        <v>0.94820000000000004</v>
      </c>
      <c r="H19">
        <v>1.9531000000000001</v>
      </c>
    </row>
    <row r="20" spans="1:9" x14ac:dyDescent="0.3">
      <c r="A20" t="s">
        <v>128</v>
      </c>
      <c r="B20" t="s">
        <v>6</v>
      </c>
      <c r="F20">
        <v>1.4375</v>
      </c>
      <c r="G20">
        <v>0.5504</v>
      </c>
      <c r="H20">
        <v>2.3246000000000002</v>
      </c>
    </row>
    <row r="21" spans="1:9" x14ac:dyDescent="0.3">
      <c r="A21" t="s">
        <v>128</v>
      </c>
      <c r="B21" t="s">
        <v>7</v>
      </c>
      <c r="F21">
        <v>1.1449</v>
      </c>
      <c r="G21">
        <v>0.71189999999999998</v>
      </c>
      <c r="H21">
        <v>1.5778000000000001</v>
      </c>
    </row>
    <row r="22" spans="1:9" x14ac:dyDescent="0.3">
      <c r="A22" t="s">
        <v>128</v>
      </c>
      <c r="B22" t="s">
        <v>8</v>
      </c>
      <c r="F22">
        <v>1.0318000000000001</v>
      </c>
      <c r="G22">
        <v>0.65600000000000003</v>
      </c>
      <c r="H22">
        <v>1.4077</v>
      </c>
    </row>
    <row r="23" spans="1:9" x14ac:dyDescent="0.3">
      <c r="A23" t="s">
        <v>128</v>
      </c>
      <c r="B23" t="s">
        <v>9</v>
      </c>
      <c r="F23">
        <v>0.89059999999999995</v>
      </c>
      <c r="G23">
        <v>0.33200000000000002</v>
      </c>
      <c r="H23">
        <v>1.4492</v>
      </c>
    </row>
    <row r="24" spans="1:9" x14ac:dyDescent="0.3">
      <c r="A24" t="s">
        <v>128</v>
      </c>
      <c r="B24" t="s">
        <v>10</v>
      </c>
      <c r="F24">
        <v>1.2175</v>
      </c>
      <c r="G24">
        <v>0.9768</v>
      </c>
      <c r="H24">
        <v>1.4581999999999999</v>
      </c>
    </row>
    <row r="25" spans="1:9" x14ac:dyDescent="0.3">
      <c r="A25" t="s">
        <v>128</v>
      </c>
      <c r="B25" t="s">
        <v>11</v>
      </c>
      <c r="F25">
        <v>1.3798999999999999</v>
      </c>
      <c r="G25">
        <v>0.86709999999999998</v>
      </c>
      <c r="H25">
        <v>1.8928</v>
      </c>
    </row>
    <row r="26" spans="1:9" x14ac:dyDescent="0.3">
      <c r="A26" t="s">
        <v>129</v>
      </c>
      <c r="B26" t="s">
        <v>0</v>
      </c>
      <c r="C26">
        <v>1.7111000000000001</v>
      </c>
      <c r="D26">
        <v>1.0175000000000001</v>
      </c>
      <c r="E26">
        <v>2.4047999999999998</v>
      </c>
      <c r="F26">
        <v>1.6994</v>
      </c>
      <c r="G26">
        <v>1.4665999999999999</v>
      </c>
      <c r="H26">
        <v>1.9321999999999999</v>
      </c>
      <c r="I26" t="str">
        <f t="shared" si="0"/>
        <v>In Oct, absenteeism was not significantly higher than expected among workers in Construction Industries.</v>
      </c>
    </row>
    <row r="27" spans="1:9" x14ac:dyDescent="0.3">
      <c r="A27" t="s">
        <v>129</v>
      </c>
      <c r="B27" t="s">
        <v>1</v>
      </c>
      <c r="C27">
        <v>1.6527000000000001</v>
      </c>
      <c r="D27">
        <v>1.1327</v>
      </c>
      <c r="E27">
        <v>2.1726999999999999</v>
      </c>
      <c r="F27">
        <v>1.7316</v>
      </c>
      <c r="G27">
        <v>1.5376000000000001</v>
      </c>
      <c r="H27">
        <v>1.9256</v>
      </c>
      <c r="I27" t="str">
        <f t="shared" si="0"/>
        <v>In Nov, absenteeism was not significantly higher than expected among workers in Construction Industries.</v>
      </c>
    </row>
    <row r="28" spans="1:9" x14ac:dyDescent="0.3">
      <c r="A28" t="s">
        <v>129</v>
      </c>
      <c r="B28" t="s">
        <v>2</v>
      </c>
      <c r="F28">
        <v>2.0078999999999998</v>
      </c>
      <c r="G28">
        <v>1.8247</v>
      </c>
      <c r="H28">
        <v>2.1909999999999998</v>
      </c>
    </row>
    <row r="29" spans="1:9" x14ac:dyDescent="0.3">
      <c r="A29" t="s">
        <v>129</v>
      </c>
      <c r="B29" t="s">
        <v>3</v>
      </c>
      <c r="F29">
        <v>2.4862000000000002</v>
      </c>
      <c r="G29">
        <v>2.2080000000000002</v>
      </c>
      <c r="H29">
        <v>2.7645</v>
      </c>
    </row>
    <row r="30" spans="1:9" x14ac:dyDescent="0.3">
      <c r="A30" t="s">
        <v>129</v>
      </c>
      <c r="B30" t="s">
        <v>4</v>
      </c>
      <c r="F30">
        <v>2.4411</v>
      </c>
      <c r="G30">
        <v>2.1347</v>
      </c>
      <c r="H30">
        <v>2.7473999999999998</v>
      </c>
    </row>
    <row r="31" spans="1:9" x14ac:dyDescent="0.3">
      <c r="A31" t="s">
        <v>129</v>
      </c>
      <c r="B31" t="s">
        <v>5</v>
      </c>
      <c r="F31">
        <v>2.0865999999999998</v>
      </c>
      <c r="G31">
        <v>1.8037000000000001</v>
      </c>
      <c r="H31">
        <v>2.3696000000000002</v>
      </c>
    </row>
    <row r="32" spans="1:9" x14ac:dyDescent="0.3">
      <c r="A32" t="s">
        <v>129</v>
      </c>
      <c r="B32" t="s">
        <v>6</v>
      </c>
      <c r="F32">
        <v>1.8583000000000001</v>
      </c>
      <c r="G32">
        <v>1.63</v>
      </c>
      <c r="H32">
        <v>2.0867</v>
      </c>
    </row>
    <row r="33" spans="1:9" x14ac:dyDescent="0.3">
      <c r="A33" t="s">
        <v>129</v>
      </c>
      <c r="B33" t="s">
        <v>7</v>
      </c>
      <c r="F33">
        <v>1.9832000000000001</v>
      </c>
      <c r="G33">
        <v>1.7372000000000001</v>
      </c>
      <c r="H33">
        <v>2.2292999999999998</v>
      </c>
    </row>
    <row r="34" spans="1:9" x14ac:dyDescent="0.3">
      <c r="A34" t="s">
        <v>129</v>
      </c>
      <c r="B34" t="s">
        <v>8</v>
      </c>
      <c r="F34">
        <v>1.6994</v>
      </c>
      <c r="G34">
        <v>1.4524999999999999</v>
      </c>
      <c r="H34">
        <v>1.9463999999999999</v>
      </c>
    </row>
    <row r="35" spans="1:9" x14ac:dyDescent="0.3">
      <c r="A35" t="s">
        <v>129</v>
      </c>
      <c r="B35" t="s">
        <v>9</v>
      </c>
      <c r="F35">
        <v>1.4643999999999999</v>
      </c>
      <c r="G35">
        <v>1.2914000000000001</v>
      </c>
      <c r="H35">
        <v>1.6375</v>
      </c>
    </row>
    <row r="36" spans="1:9" x14ac:dyDescent="0.3">
      <c r="A36" t="s">
        <v>129</v>
      </c>
      <c r="B36" t="s">
        <v>10</v>
      </c>
      <c r="F36">
        <v>1.4135</v>
      </c>
      <c r="G36">
        <v>1.222</v>
      </c>
      <c r="H36">
        <v>1.6051</v>
      </c>
    </row>
    <row r="37" spans="1:9" x14ac:dyDescent="0.3">
      <c r="A37" t="s">
        <v>129</v>
      </c>
      <c r="B37" t="s">
        <v>11</v>
      </c>
      <c r="F37">
        <v>1.6438999999999999</v>
      </c>
      <c r="G37">
        <v>1.4601</v>
      </c>
      <c r="H37">
        <v>1.8277000000000001</v>
      </c>
    </row>
    <row r="38" spans="1:9" x14ac:dyDescent="0.3">
      <c r="A38" t="s">
        <v>130</v>
      </c>
      <c r="B38" t="s">
        <v>0</v>
      </c>
      <c r="C38">
        <v>1.8234999999999999</v>
      </c>
      <c r="D38">
        <v>1.3687</v>
      </c>
      <c r="E38">
        <v>2.2783000000000002</v>
      </c>
      <c r="F38">
        <v>1.8803000000000001</v>
      </c>
      <c r="G38">
        <v>1.6895</v>
      </c>
      <c r="H38">
        <v>2.0710999999999999</v>
      </c>
      <c r="I38" t="str">
        <f t="shared" si="0"/>
        <v>In Oct, absenteeism was not significantly higher than expected among workers in Manufacturing Industries.</v>
      </c>
    </row>
    <row r="39" spans="1:9" x14ac:dyDescent="0.3">
      <c r="A39" t="s">
        <v>130</v>
      </c>
      <c r="B39" t="s">
        <v>1</v>
      </c>
      <c r="C39">
        <v>1.8027</v>
      </c>
      <c r="D39">
        <v>1.3312999999999999</v>
      </c>
      <c r="E39">
        <v>2.2740999999999998</v>
      </c>
      <c r="F39">
        <v>1.9348000000000001</v>
      </c>
      <c r="G39">
        <v>1.7907</v>
      </c>
      <c r="H39">
        <v>2.0788000000000002</v>
      </c>
      <c r="I39" t="str">
        <f t="shared" si="0"/>
        <v>In Nov, absenteeism was not significantly higher than expected among workers in Manufacturing Industries.</v>
      </c>
    </row>
    <row r="40" spans="1:9" x14ac:dyDescent="0.3">
      <c r="A40" t="s">
        <v>130</v>
      </c>
      <c r="B40" t="s">
        <v>2</v>
      </c>
      <c r="F40">
        <v>2.0996000000000001</v>
      </c>
      <c r="G40">
        <v>1.923</v>
      </c>
      <c r="H40">
        <v>2.2761999999999998</v>
      </c>
    </row>
    <row r="41" spans="1:9" x14ac:dyDescent="0.3">
      <c r="A41" t="s">
        <v>130</v>
      </c>
      <c r="B41" t="s">
        <v>3</v>
      </c>
      <c r="F41">
        <v>2.4110999999999998</v>
      </c>
      <c r="G41">
        <v>2.2094999999999998</v>
      </c>
      <c r="H41">
        <v>2.6128</v>
      </c>
    </row>
    <row r="42" spans="1:9" x14ac:dyDescent="0.3">
      <c r="A42" t="s">
        <v>130</v>
      </c>
      <c r="B42" t="s">
        <v>4</v>
      </c>
      <c r="F42">
        <v>2.5569999999999999</v>
      </c>
      <c r="G42">
        <v>2.4018999999999999</v>
      </c>
      <c r="H42">
        <v>2.7120000000000002</v>
      </c>
    </row>
    <row r="43" spans="1:9" x14ac:dyDescent="0.3">
      <c r="A43" t="s">
        <v>130</v>
      </c>
      <c r="B43" t="s">
        <v>5</v>
      </c>
      <c r="F43">
        <v>2.2484999999999999</v>
      </c>
      <c r="G43">
        <v>2.0762999999999998</v>
      </c>
      <c r="H43">
        <v>2.4205999999999999</v>
      </c>
    </row>
    <row r="44" spans="1:9" x14ac:dyDescent="0.3">
      <c r="A44" t="s">
        <v>130</v>
      </c>
      <c r="B44" t="s">
        <v>6</v>
      </c>
      <c r="F44">
        <v>1.9212</v>
      </c>
      <c r="G44">
        <v>1.7073</v>
      </c>
      <c r="H44">
        <v>2.1352000000000002</v>
      </c>
    </row>
    <row r="45" spans="1:9" x14ac:dyDescent="0.3">
      <c r="A45" t="s">
        <v>130</v>
      </c>
      <c r="B45" t="s">
        <v>7</v>
      </c>
      <c r="F45">
        <v>1.8263</v>
      </c>
      <c r="G45">
        <v>1.6720999999999999</v>
      </c>
      <c r="H45">
        <v>1.9804999999999999</v>
      </c>
    </row>
    <row r="46" spans="1:9" x14ac:dyDescent="0.3">
      <c r="A46" t="s">
        <v>130</v>
      </c>
      <c r="B46" t="s">
        <v>8</v>
      </c>
      <c r="F46">
        <v>1.8388</v>
      </c>
      <c r="G46">
        <v>1.6794</v>
      </c>
      <c r="H46">
        <v>1.9982</v>
      </c>
    </row>
    <row r="47" spans="1:9" x14ac:dyDescent="0.3">
      <c r="A47" t="s">
        <v>130</v>
      </c>
      <c r="B47" t="s">
        <v>9</v>
      </c>
      <c r="F47">
        <v>1.4875</v>
      </c>
      <c r="G47">
        <v>1.3104</v>
      </c>
      <c r="H47">
        <v>1.6645000000000001</v>
      </c>
    </row>
    <row r="48" spans="1:9" x14ac:dyDescent="0.3">
      <c r="A48" t="s">
        <v>130</v>
      </c>
      <c r="B48" t="s">
        <v>10</v>
      </c>
      <c r="F48">
        <v>1.7395</v>
      </c>
      <c r="G48">
        <v>1.5738000000000001</v>
      </c>
      <c r="H48">
        <v>1.9053</v>
      </c>
    </row>
    <row r="49" spans="1:9" x14ac:dyDescent="0.3">
      <c r="A49" t="s">
        <v>130</v>
      </c>
      <c r="B49" t="s">
        <v>11</v>
      </c>
      <c r="F49">
        <v>1.8916999999999999</v>
      </c>
      <c r="G49">
        <v>1.7074</v>
      </c>
      <c r="H49">
        <v>2.0760999999999998</v>
      </c>
    </row>
    <row r="50" spans="1:9" x14ac:dyDescent="0.3">
      <c r="A50" t="s">
        <v>131</v>
      </c>
      <c r="B50" t="s">
        <v>0</v>
      </c>
      <c r="C50">
        <v>2.1688000000000001</v>
      </c>
      <c r="D50">
        <v>1.7265999999999999</v>
      </c>
      <c r="E50">
        <v>2.6110000000000002</v>
      </c>
      <c r="F50">
        <v>1.6548</v>
      </c>
      <c r="G50">
        <v>1.4945999999999999</v>
      </c>
      <c r="H50">
        <v>1.8149</v>
      </c>
      <c r="I50" t="str">
        <f t="shared" si="0"/>
        <v>In Oct, absenteeism was not significantly higher than expected among workers in Wholesale and Retail Trade Industries.</v>
      </c>
    </row>
    <row r="51" spans="1:9" x14ac:dyDescent="0.3">
      <c r="A51" t="s">
        <v>131</v>
      </c>
      <c r="B51" t="s">
        <v>1</v>
      </c>
      <c r="C51">
        <v>2.1968000000000001</v>
      </c>
      <c r="D51">
        <v>1.7143999999999999</v>
      </c>
      <c r="E51">
        <v>2.6791999999999998</v>
      </c>
      <c r="F51">
        <v>1.8148</v>
      </c>
      <c r="G51">
        <v>1.5799000000000001</v>
      </c>
      <c r="H51">
        <v>2.0497000000000001</v>
      </c>
      <c r="I51" t="str">
        <f t="shared" si="0"/>
        <v>In Nov, absenteeism was not significantly higher than expected among workers in Wholesale and Retail Trade Industries.</v>
      </c>
    </row>
    <row r="52" spans="1:9" x14ac:dyDescent="0.3">
      <c r="A52" t="s">
        <v>131</v>
      </c>
      <c r="B52" t="s">
        <v>2</v>
      </c>
      <c r="F52">
        <v>2.1326000000000001</v>
      </c>
      <c r="G52">
        <v>1.9906999999999999</v>
      </c>
      <c r="H52">
        <v>2.2745000000000002</v>
      </c>
    </row>
    <row r="53" spans="1:9" x14ac:dyDescent="0.3">
      <c r="A53" t="s">
        <v>131</v>
      </c>
      <c r="B53" t="s">
        <v>3</v>
      </c>
      <c r="F53">
        <v>2.3980000000000001</v>
      </c>
      <c r="G53">
        <v>2.1513</v>
      </c>
      <c r="H53">
        <v>2.6446999999999998</v>
      </c>
    </row>
    <row r="54" spans="1:9" x14ac:dyDescent="0.3">
      <c r="A54" t="s">
        <v>131</v>
      </c>
      <c r="B54" t="s">
        <v>4</v>
      </c>
      <c r="F54">
        <v>2.3871000000000002</v>
      </c>
      <c r="G54">
        <v>2.1749000000000001</v>
      </c>
      <c r="H54">
        <v>2.5992999999999999</v>
      </c>
    </row>
    <row r="55" spans="1:9" x14ac:dyDescent="0.3">
      <c r="A55" t="s">
        <v>131</v>
      </c>
      <c r="B55" t="s">
        <v>5</v>
      </c>
      <c r="F55">
        <v>2.0775000000000001</v>
      </c>
      <c r="G55">
        <v>1.9329000000000001</v>
      </c>
      <c r="H55">
        <v>2.2221000000000002</v>
      </c>
    </row>
    <row r="56" spans="1:9" x14ac:dyDescent="0.3">
      <c r="A56" t="s">
        <v>131</v>
      </c>
      <c r="B56" t="s">
        <v>6</v>
      </c>
      <c r="F56">
        <v>1.9435</v>
      </c>
      <c r="G56">
        <v>1.7286999999999999</v>
      </c>
      <c r="H56">
        <v>2.1583999999999999</v>
      </c>
    </row>
    <row r="57" spans="1:9" x14ac:dyDescent="0.3">
      <c r="A57" t="s">
        <v>131</v>
      </c>
      <c r="B57" t="s">
        <v>7</v>
      </c>
      <c r="F57">
        <v>1.6934</v>
      </c>
      <c r="G57">
        <v>1.591</v>
      </c>
      <c r="H57">
        <v>1.7958000000000001</v>
      </c>
    </row>
    <row r="58" spans="1:9" x14ac:dyDescent="0.3">
      <c r="A58" t="s">
        <v>131</v>
      </c>
      <c r="B58" t="s">
        <v>8</v>
      </c>
      <c r="F58">
        <v>1.7329000000000001</v>
      </c>
      <c r="G58">
        <v>1.5469999999999999</v>
      </c>
      <c r="H58">
        <v>1.9189000000000001</v>
      </c>
    </row>
    <row r="59" spans="1:9" x14ac:dyDescent="0.3">
      <c r="A59" t="s">
        <v>131</v>
      </c>
      <c r="B59" t="s">
        <v>9</v>
      </c>
      <c r="F59">
        <v>1.6183000000000001</v>
      </c>
      <c r="G59">
        <v>1.4087000000000001</v>
      </c>
      <c r="H59">
        <v>1.8280000000000001</v>
      </c>
    </row>
    <row r="60" spans="1:9" x14ac:dyDescent="0.3">
      <c r="A60" t="s">
        <v>131</v>
      </c>
      <c r="B60" t="s">
        <v>10</v>
      </c>
      <c r="F60">
        <v>1.4568000000000001</v>
      </c>
      <c r="G60">
        <v>1.2923</v>
      </c>
      <c r="H60">
        <v>1.6213</v>
      </c>
    </row>
    <row r="61" spans="1:9" x14ac:dyDescent="0.3">
      <c r="A61" t="s">
        <v>131</v>
      </c>
      <c r="B61" t="s">
        <v>11</v>
      </c>
      <c r="F61">
        <v>1.8051999999999999</v>
      </c>
      <c r="G61">
        <v>1.6557999999999999</v>
      </c>
      <c r="H61">
        <v>1.9545999999999999</v>
      </c>
    </row>
    <row r="62" spans="1:9" x14ac:dyDescent="0.3">
      <c r="A62" t="s">
        <v>132</v>
      </c>
      <c r="B62" t="s">
        <v>0</v>
      </c>
      <c r="C62">
        <v>2.2219000000000002</v>
      </c>
      <c r="D62">
        <v>1.4552</v>
      </c>
      <c r="E62">
        <v>2.9887000000000001</v>
      </c>
      <c r="F62">
        <v>2.0464000000000002</v>
      </c>
      <c r="G62">
        <v>1.7486999999999999</v>
      </c>
      <c r="H62">
        <v>2.3441999999999998</v>
      </c>
      <c r="I62" t="str">
        <f t="shared" si="0"/>
        <v>In Oct, absenteeism was not significantly higher than expected among workers in Transportation and Utilities Industries.</v>
      </c>
    </row>
    <row r="63" spans="1:9" x14ac:dyDescent="0.3">
      <c r="A63" t="s">
        <v>132</v>
      </c>
      <c r="B63" t="s">
        <v>1</v>
      </c>
      <c r="C63">
        <v>1.6996</v>
      </c>
      <c r="D63">
        <v>1.1586000000000001</v>
      </c>
      <c r="E63">
        <v>2.2406000000000001</v>
      </c>
      <c r="F63">
        <v>2.0998000000000001</v>
      </c>
      <c r="G63">
        <v>1.7497</v>
      </c>
      <c r="H63">
        <v>2.4500000000000002</v>
      </c>
      <c r="I63" t="str">
        <f t="shared" si="0"/>
        <v>In Nov, absenteeism was not significantly higher than expected among workers in Transportation and Utilities Industries.</v>
      </c>
    </row>
    <row r="64" spans="1:9" x14ac:dyDescent="0.3">
      <c r="A64" t="s">
        <v>132</v>
      </c>
      <c r="B64" t="s">
        <v>2</v>
      </c>
      <c r="F64">
        <v>2.5085000000000002</v>
      </c>
      <c r="G64">
        <v>2.1627000000000001</v>
      </c>
      <c r="H64">
        <v>2.8544</v>
      </c>
    </row>
    <row r="65" spans="1:9" x14ac:dyDescent="0.3">
      <c r="A65" t="s">
        <v>132</v>
      </c>
      <c r="B65" t="s">
        <v>3</v>
      </c>
      <c r="F65">
        <v>2.8376000000000001</v>
      </c>
      <c r="G65">
        <v>2.5581999999999998</v>
      </c>
      <c r="H65">
        <v>3.117</v>
      </c>
    </row>
    <row r="66" spans="1:9" x14ac:dyDescent="0.3">
      <c r="A66" t="s">
        <v>132</v>
      </c>
      <c r="B66" t="s">
        <v>4</v>
      </c>
      <c r="F66">
        <v>2.7326999999999999</v>
      </c>
      <c r="G66">
        <v>2.4369999999999998</v>
      </c>
      <c r="H66">
        <v>3.0283000000000002</v>
      </c>
    </row>
    <row r="67" spans="1:9" x14ac:dyDescent="0.3">
      <c r="A67" t="s">
        <v>132</v>
      </c>
      <c r="B67" t="s">
        <v>5</v>
      </c>
      <c r="F67">
        <v>2.3285999999999998</v>
      </c>
      <c r="G67">
        <v>2.0152000000000001</v>
      </c>
      <c r="H67">
        <v>2.6419999999999999</v>
      </c>
    </row>
    <row r="68" spans="1:9" x14ac:dyDescent="0.3">
      <c r="A68" t="s">
        <v>132</v>
      </c>
      <c r="B68" t="s">
        <v>6</v>
      </c>
      <c r="F68">
        <v>2.2997999999999998</v>
      </c>
      <c r="G68">
        <v>1.9575</v>
      </c>
      <c r="H68">
        <v>2.6421000000000001</v>
      </c>
    </row>
    <row r="69" spans="1:9" x14ac:dyDescent="0.3">
      <c r="A69" t="s">
        <v>132</v>
      </c>
      <c r="B69" t="s">
        <v>7</v>
      </c>
      <c r="F69">
        <v>2.2332000000000001</v>
      </c>
      <c r="G69">
        <v>1.9096</v>
      </c>
      <c r="H69">
        <v>2.5569000000000002</v>
      </c>
    </row>
    <row r="70" spans="1:9" x14ac:dyDescent="0.3">
      <c r="A70" t="s">
        <v>132</v>
      </c>
      <c r="B70" t="s">
        <v>8</v>
      </c>
      <c r="F70">
        <v>1.8455999999999999</v>
      </c>
      <c r="G70">
        <v>1.5983000000000001</v>
      </c>
      <c r="H70">
        <v>2.093</v>
      </c>
    </row>
    <row r="71" spans="1:9" x14ac:dyDescent="0.3">
      <c r="A71" t="s">
        <v>132</v>
      </c>
      <c r="B71" t="s">
        <v>9</v>
      </c>
      <c r="F71">
        <v>1.6487000000000001</v>
      </c>
      <c r="G71">
        <v>1.3825000000000001</v>
      </c>
      <c r="H71">
        <v>1.9149</v>
      </c>
    </row>
    <row r="72" spans="1:9" x14ac:dyDescent="0.3">
      <c r="A72" t="s">
        <v>132</v>
      </c>
      <c r="B72" t="s">
        <v>10</v>
      </c>
      <c r="F72">
        <v>1.8341000000000001</v>
      </c>
      <c r="G72">
        <v>1.6569</v>
      </c>
      <c r="H72">
        <v>2.0114000000000001</v>
      </c>
    </row>
    <row r="73" spans="1:9" x14ac:dyDescent="0.3">
      <c r="A73" t="s">
        <v>132</v>
      </c>
      <c r="B73" t="s">
        <v>11</v>
      </c>
      <c r="F73">
        <v>1.8423</v>
      </c>
      <c r="G73">
        <v>1.6099000000000001</v>
      </c>
      <c r="H73">
        <v>2.0747</v>
      </c>
    </row>
    <row r="74" spans="1:9" x14ac:dyDescent="0.3">
      <c r="A74" t="s">
        <v>133</v>
      </c>
      <c r="B74" t="s">
        <v>0</v>
      </c>
      <c r="C74">
        <v>2.2887</v>
      </c>
      <c r="D74">
        <v>1.2459</v>
      </c>
      <c r="E74">
        <v>3.3315000000000001</v>
      </c>
      <c r="F74">
        <v>1.657</v>
      </c>
      <c r="G74">
        <v>1.3472999999999999</v>
      </c>
      <c r="H74">
        <v>1.9665999999999999</v>
      </c>
      <c r="I74" t="str">
        <f t="shared" ref="I74:I135" si="1">IF(D74&gt;H74,"In "&amp;B74&amp;", absenteeism was significantly higher than expected among workers in"&amp;" "&amp;A74&amp;".","In "&amp;B74&amp;", absenteeism was not significantly higher than expected among workers in"&amp;" "&amp;A74&amp;".")</f>
        <v>In Oct, absenteeism was not significantly higher than expected among workers in Information Industries.</v>
      </c>
    </row>
    <row r="75" spans="1:9" x14ac:dyDescent="0.3">
      <c r="A75" t="s">
        <v>133</v>
      </c>
      <c r="B75" t="s">
        <v>1</v>
      </c>
      <c r="C75">
        <v>2.2315</v>
      </c>
      <c r="D75">
        <v>0.91310000000000002</v>
      </c>
      <c r="E75">
        <v>3.5499000000000001</v>
      </c>
      <c r="F75">
        <v>1.5989</v>
      </c>
      <c r="G75">
        <v>1.1124000000000001</v>
      </c>
      <c r="H75">
        <v>2.0853999999999999</v>
      </c>
      <c r="I75" t="str">
        <f t="shared" si="1"/>
        <v>In Nov, absenteeism was not significantly higher than expected among workers in Information Industries.</v>
      </c>
    </row>
    <row r="76" spans="1:9" x14ac:dyDescent="0.3">
      <c r="A76" t="s">
        <v>133</v>
      </c>
      <c r="B76" t="s">
        <v>2</v>
      </c>
      <c r="F76">
        <v>2.4222999999999999</v>
      </c>
      <c r="G76">
        <v>1.8493999999999999</v>
      </c>
      <c r="H76">
        <v>2.9952000000000001</v>
      </c>
    </row>
    <row r="77" spans="1:9" x14ac:dyDescent="0.3">
      <c r="A77" t="s">
        <v>133</v>
      </c>
      <c r="B77" t="s">
        <v>3</v>
      </c>
      <c r="F77">
        <v>2.5720999999999998</v>
      </c>
      <c r="G77">
        <v>2.0230999999999999</v>
      </c>
      <c r="H77">
        <v>3.121</v>
      </c>
    </row>
    <row r="78" spans="1:9" x14ac:dyDescent="0.3">
      <c r="A78" t="s">
        <v>133</v>
      </c>
      <c r="B78" t="s">
        <v>4</v>
      </c>
      <c r="F78">
        <v>2.2673999999999999</v>
      </c>
      <c r="G78">
        <v>1.8326</v>
      </c>
      <c r="H78">
        <v>2.7021999999999999</v>
      </c>
    </row>
    <row r="79" spans="1:9" x14ac:dyDescent="0.3">
      <c r="A79" t="s">
        <v>133</v>
      </c>
      <c r="B79" t="s">
        <v>5</v>
      </c>
      <c r="F79">
        <v>2.4369999999999998</v>
      </c>
      <c r="G79">
        <v>1.9007000000000001</v>
      </c>
      <c r="H79">
        <v>2.9733000000000001</v>
      </c>
    </row>
    <row r="80" spans="1:9" x14ac:dyDescent="0.3">
      <c r="A80" t="s">
        <v>133</v>
      </c>
      <c r="B80" t="s">
        <v>6</v>
      </c>
      <c r="F80">
        <v>1.7970999999999999</v>
      </c>
      <c r="G80">
        <v>1.4927999999999999</v>
      </c>
      <c r="H80">
        <v>2.1013000000000002</v>
      </c>
    </row>
    <row r="81" spans="1:9" x14ac:dyDescent="0.3">
      <c r="A81" t="s">
        <v>133</v>
      </c>
      <c r="B81" t="s">
        <v>7</v>
      </c>
      <c r="F81">
        <v>1.385</v>
      </c>
      <c r="G81">
        <v>0.98760000000000003</v>
      </c>
      <c r="H81">
        <v>1.7825</v>
      </c>
    </row>
    <row r="82" spans="1:9" x14ac:dyDescent="0.3">
      <c r="A82" t="s">
        <v>133</v>
      </c>
      <c r="B82" t="s">
        <v>8</v>
      </c>
      <c r="F82">
        <v>1.5744</v>
      </c>
      <c r="G82">
        <v>1.1752</v>
      </c>
      <c r="H82">
        <v>1.9737</v>
      </c>
    </row>
    <row r="83" spans="1:9" x14ac:dyDescent="0.3">
      <c r="A83" t="s">
        <v>133</v>
      </c>
      <c r="B83" t="s">
        <v>9</v>
      </c>
      <c r="F83">
        <v>1.3718999999999999</v>
      </c>
      <c r="G83">
        <v>1.0150999999999999</v>
      </c>
      <c r="H83">
        <v>1.7285999999999999</v>
      </c>
    </row>
    <row r="84" spans="1:9" x14ac:dyDescent="0.3">
      <c r="A84" t="s">
        <v>133</v>
      </c>
      <c r="B84" t="s">
        <v>10</v>
      </c>
      <c r="F84">
        <v>1.6192</v>
      </c>
      <c r="G84">
        <v>1.2121999999999999</v>
      </c>
      <c r="H84">
        <v>2.0261</v>
      </c>
    </row>
    <row r="85" spans="1:9" x14ac:dyDescent="0.3">
      <c r="A85" t="s">
        <v>133</v>
      </c>
      <c r="B85" t="s">
        <v>11</v>
      </c>
      <c r="F85">
        <v>1.1312</v>
      </c>
      <c r="G85">
        <v>0.82050000000000001</v>
      </c>
      <c r="H85">
        <v>1.4419</v>
      </c>
    </row>
    <row r="86" spans="1:9" x14ac:dyDescent="0.3">
      <c r="A86" t="s">
        <v>134</v>
      </c>
      <c r="B86" t="s">
        <v>0</v>
      </c>
      <c r="C86">
        <v>1.4944</v>
      </c>
      <c r="D86">
        <v>0.98129999999999995</v>
      </c>
      <c r="E86">
        <v>2.0074999999999998</v>
      </c>
      <c r="F86">
        <v>1.5394000000000001</v>
      </c>
      <c r="G86">
        <v>1.3331</v>
      </c>
      <c r="H86">
        <v>1.7458</v>
      </c>
      <c r="I86" t="str">
        <f t="shared" si="1"/>
        <v>In Oct, absenteeism was not significantly higher than expected among workers in Financial Activities Industries.</v>
      </c>
    </row>
    <row r="87" spans="1:9" x14ac:dyDescent="0.3">
      <c r="A87" t="s">
        <v>134</v>
      </c>
      <c r="B87" t="s">
        <v>1</v>
      </c>
      <c r="C87">
        <v>1.5268999999999999</v>
      </c>
      <c r="D87">
        <v>1.0511999999999999</v>
      </c>
      <c r="E87">
        <v>2.0026000000000002</v>
      </c>
      <c r="F87">
        <v>1.4995000000000001</v>
      </c>
      <c r="G87">
        <v>1.3012999999999999</v>
      </c>
      <c r="H87">
        <v>1.6977</v>
      </c>
      <c r="I87" t="str">
        <f t="shared" si="1"/>
        <v>In Nov, absenteeism was not significantly higher than expected among workers in Financial Activities Industries.</v>
      </c>
    </row>
    <row r="88" spans="1:9" x14ac:dyDescent="0.3">
      <c r="A88" t="s">
        <v>134</v>
      </c>
      <c r="B88" t="s">
        <v>2</v>
      </c>
      <c r="F88">
        <v>1.97</v>
      </c>
      <c r="G88">
        <v>1.7735000000000001</v>
      </c>
      <c r="H88">
        <v>2.1663999999999999</v>
      </c>
    </row>
    <row r="89" spans="1:9" x14ac:dyDescent="0.3">
      <c r="A89" t="s">
        <v>134</v>
      </c>
      <c r="B89" t="s">
        <v>3</v>
      </c>
      <c r="F89">
        <v>2.3772000000000002</v>
      </c>
      <c r="G89">
        <v>2.0356999999999998</v>
      </c>
      <c r="H89">
        <v>2.7187000000000001</v>
      </c>
    </row>
    <row r="90" spans="1:9" x14ac:dyDescent="0.3">
      <c r="A90" t="s">
        <v>134</v>
      </c>
      <c r="B90" t="s">
        <v>4</v>
      </c>
      <c r="F90">
        <v>2.0084</v>
      </c>
      <c r="G90">
        <v>1.7656000000000001</v>
      </c>
      <c r="H90">
        <v>2.2511999999999999</v>
      </c>
    </row>
    <row r="91" spans="1:9" x14ac:dyDescent="0.3">
      <c r="A91" t="s">
        <v>134</v>
      </c>
      <c r="B91" t="s">
        <v>5</v>
      </c>
      <c r="F91">
        <v>1.9524999999999999</v>
      </c>
      <c r="G91">
        <v>1.7363</v>
      </c>
      <c r="H91">
        <v>2.1686000000000001</v>
      </c>
    </row>
    <row r="92" spans="1:9" x14ac:dyDescent="0.3">
      <c r="A92" t="s">
        <v>134</v>
      </c>
      <c r="B92" t="s">
        <v>6</v>
      </c>
      <c r="F92">
        <v>1.6593</v>
      </c>
      <c r="G92">
        <v>1.4420999999999999</v>
      </c>
      <c r="H92">
        <v>1.8766</v>
      </c>
    </row>
    <row r="93" spans="1:9" x14ac:dyDescent="0.3">
      <c r="A93" t="s">
        <v>134</v>
      </c>
      <c r="B93" t="s">
        <v>7</v>
      </c>
      <c r="F93">
        <v>1.5636000000000001</v>
      </c>
      <c r="G93">
        <v>1.3545</v>
      </c>
      <c r="H93">
        <v>1.7726999999999999</v>
      </c>
    </row>
    <row r="94" spans="1:9" x14ac:dyDescent="0.3">
      <c r="A94" t="s">
        <v>134</v>
      </c>
      <c r="B94" t="s">
        <v>8</v>
      </c>
      <c r="F94">
        <v>1.3151999999999999</v>
      </c>
      <c r="G94">
        <v>1.0916999999999999</v>
      </c>
      <c r="H94">
        <v>1.5387</v>
      </c>
    </row>
    <row r="95" spans="1:9" x14ac:dyDescent="0.3">
      <c r="A95" t="s">
        <v>134</v>
      </c>
      <c r="B95" t="s">
        <v>9</v>
      </c>
      <c r="F95">
        <v>1.0919000000000001</v>
      </c>
      <c r="G95">
        <v>0.92449999999999999</v>
      </c>
      <c r="H95">
        <v>1.2593000000000001</v>
      </c>
    </row>
    <row r="96" spans="1:9" x14ac:dyDescent="0.3">
      <c r="A96" t="s">
        <v>134</v>
      </c>
      <c r="B96" t="s">
        <v>10</v>
      </c>
      <c r="F96">
        <v>1.3421000000000001</v>
      </c>
      <c r="G96">
        <v>1.1779999999999999</v>
      </c>
      <c r="H96">
        <v>1.5062</v>
      </c>
    </row>
    <row r="97" spans="1:9" x14ac:dyDescent="0.3">
      <c r="A97" t="s">
        <v>134</v>
      </c>
      <c r="B97" t="s">
        <v>11</v>
      </c>
      <c r="F97">
        <v>1.2894000000000001</v>
      </c>
      <c r="G97">
        <v>1.0691999999999999</v>
      </c>
      <c r="H97">
        <v>1.5096000000000001</v>
      </c>
    </row>
    <row r="98" spans="1:9" x14ac:dyDescent="0.3">
      <c r="A98" t="s">
        <v>135</v>
      </c>
      <c r="B98" t="s">
        <v>0</v>
      </c>
      <c r="C98">
        <v>1.3036000000000001</v>
      </c>
      <c r="D98">
        <v>0.91539999999999999</v>
      </c>
      <c r="E98">
        <v>1.6918</v>
      </c>
      <c r="F98">
        <v>1.5928</v>
      </c>
      <c r="G98">
        <v>1.4126000000000001</v>
      </c>
      <c r="H98">
        <v>1.7729999999999999</v>
      </c>
      <c r="I98" t="str">
        <f t="shared" si="1"/>
        <v>In Oct, absenteeism was not significantly higher than expected among workers in Professional and Business Services Industries.</v>
      </c>
    </row>
    <row r="99" spans="1:9" x14ac:dyDescent="0.3">
      <c r="A99" t="s">
        <v>135</v>
      </c>
      <c r="B99" t="s">
        <v>1</v>
      </c>
      <c r="C99">
        <v>1.5108999999999999</v>
      </c>
      <c r="D99">
        <v>1.1878</v>
      </c>
      <c r="E99">
        <v>1.8340000000000001</v>
      </c>
      <c r="F99">
        <v>1.6415</v>
      </c>
      <c r="G99">
        <v>1.4836</v>
      </c>
      <c r="H99">
        <v>1.7994000000000001</v>
      </c>
      <c r="I99" t="str">
        <f t="shared" si="1"/>
        <v>In Nov, absenteeism was not significantly higher than expected among workers in Professional and Business Services Industries.</v>
      </c>
    </row>
    <row r="100" spans="1:9" x14ac:dyDescent="0.3">
      <c r="A100" t="s">
        <v>135</v>
      </c>
      <c r="B100" t="s">
        <v>2</v>
      </c>
      <c r="F100">
        <v>2.1135999999999999</v>
      </c>
      <c r="G100">
        <v>1.8929</v>
      </c>
      <c r="H100">
        <v>2.3342999999999998</v>
      </c>
    </row>
    <row r="101" spans="1:9" x14ac:dyDescent="0.3">
      <c r="A101" t="s">
        <v>135</v>
      </c>
      <c r="B101" t="s">
        <v>3</v>
      </c>
      <c r="F101">
        <v>2.2364999999999999</v>
      </c>
      <c r="G101">
        <v>2.0232999999999999</v>
      </c>
      <c r="H101">
        <v>2.4498000000000002</v>
      </c>
    </row>
    <row r="102" spans="1:9" x14ac:dyDescent="0.3">
      <c r="A102" t="s">
        <v>135</v>
      </c>
      <c r="B102" t="s">
        <v>4</v>
      </c>
      <c r="F102">
        <v>2.2725</v>
      </c>
      <c r="G102">
        <v>2.0708000000000002</v>
      </c>
      <c r="H102">
        <v>2.4742000000000002</v>
      </c>
    </row>
    <row r="103" spans="1:9" x14ac:dyDescent="0.3">
      <c r="A103" t="s">
        <v>135</v>
      </c>
      <c r="B103" t="s">
        <v>5</v>
      </c>
      <c r="F103">
        <v>2.0002</v>
      </c>
      <c r="G103">
        <v>1.8169999999999999</v>
      </c>
      <c r="H103">
        <v>2.1833999999999998</v>
      </c>
    </row>
    <row r="104" spans="1:9" x14ac:dyDescent="0.3">
      <c r="A104" t="s">
        <v>135</v>
      </c>
      <c r="B104" t="s">
        <v>6</v>
      </c>
      <c r="F104">
        <v>1.6295999999999999</v>
      </c>
      <c r="G104">
        <v>1.4295</v>
      </c>
      <c r="H104">
        <v>1.8298000000000001</v>
      </c>
    </row>
    <row r="105" spans="1:9" x14ac:dyDescent="0.3">
      <c r="A105" t="s">
        <v>135</v>
      </c>
      <c r="B105" t="s">
        <v>7</v>
      </c>
      <c r="F105">
        <v>1.6863999999999999</v>
      </c>
      <c r="G105">
        <v>1.5566</v>
      </c>
      <c r="H105">
        <v>1.8162</v>
      </c>
    </row>
    <row r="106" spans="1:9" x14ac:dyDescent="0.3">
      <c r="A106" t="s">
        <v>135</v>
      </c>
      <c r="B106" t="s">
        <v>8</v>
      </c>
      <c r="F106">
        <v>1.3626</v>
      </c>
      <c r="G106">
        <v>1.2486999999999999</v>
      </c>
      <c r="H106">
        <v>1.4763999999999999</v>
      </c>
    </row>
    <row r="107" spans="1:9" x14ac:dyDescent="0.3">
      <c r="A107" t="s">
        <v>135</v>
      </c>
      <c r="B107" t="s">
        <v>9</v>
      </c>
      <c r="F107">
        <v>1.33</v>
      </c>
      <c r="G107">
        <v>1.1773</v>
      </c>
      <c r="H107">
        <v>1.4827999999999999</v>
      </c>
    </row>
    <row r="108" spans="1:9" x14ac:dyDescent="0.3">
      <c r="A108" t="s">
        <v>135</v>
      </c>
      <c r="B108" t="s">
        <v>10</v>
      </c>
      <c r="F108">
        <v>1.4018999999999999</v>
      </c>
      <c r="G108">
        <v>1.2512000000000001</v>
      </c>
      <c r="H108">
        <v>1.5527</v>
      </c>
    </row>
    <row r="109" spans="1:9" x14ac:dyDescent="0.3">
      <c r="A109" t="s">
        <v>135</v>
      </c>
      <c r="B109" t="s">
        <v>11</v>
      </c>
      <c r="F109">
        <v>1.5620000000000001</v>
      </c>
      <c r="G109">
        <v>1.3806</v>
      </c>
      <c r="H109">
        <v>1.7433000000000001</v>
      </c>
    </row>
    <row r="110" spans="1:9" x14ac:dyDescent="0.3">
      <c r="A110" t="s">
        <v>136</v>
      </c>
      <c r="B110" t="s">
        <v>0</v>
      </c>
      <c r="C110">
        <v>2.0135999999999998</v>
      </c>
      <c r="D110">
        <v>1.7778</v>
      </c>
      <c r="E110">
        <v>2.2494000000000001</v>
      </c>
      <c r="F110">
        <v>1.9845999999999999</v>
      </c>
      <c r="G110">
        <v>1.7798</v>
      </c>
      <c r="H110">
        <v>2.1894</v>
      </c>
      <c r="I110" t="str">
        <f t="shared" si="1"/>
        <v>In Oct, absenteeism was not significantly higher than expected among workers in Educational and Health Services Industries.</v>
      </c>
    </row>
    <row r="111" spans="1:9" x14ac:dyDescent="0.3">
      <c r="A111" t="s">
        <v>136</v>
      </c>
      <c r="B111" t="s">
        <v>1</v>
      </c>
      <c r="C111">
        <v>2.0634999999999999</v>
      </c>
      <c r="D111">
        <v>1.7919</v>
      </c>
      <c r="E111">
        <v>2.3351000000000002</v>
      </c>
      <c r="F111">
        <v>1.9694</v>
      </c>
      <c r="G111">
        <v>1.8388</v>
      </c>
      <c r="H111">
        <v>2.1</v>
      </c>
      <c r="I111" t="str">
        <f t="shared" si="1"/>
        <v>In Nov, absenteeism was not significantly higher than expected among workers in Educational and Health Services Industries.</v>
      </c>
    </row>
    <row r="112" spans="1:9" x14ac:dyDescent="0.3">
      <c r="A112" t="s">
        <v>136</v>
      </c>
      <c r="B112" t="s">
        <v>2</v>
      </c>
      <c r="F112">
        <v>2.6675</v>
      </c>
      <c r="G112">
        <v>2.4836999999999998</v>
      </c>
      <c r="H112">
        <v>2.8513000000000002</v>
      </c>
    </row>
    <row r="113" spans="1:9" x14ac:dyDescent="0.3">
      <c r="A113" t="s">
        <v>136</v>
      </c>
      <c r="B113" t="s">
        <v>3</v>
      </c>
      <c r="F113">
        <v>2.7879999999999998</v>
      </c>
      <c r="G113">
        <v>2.5846</v>
      </c>
      <c r="H113">
        <v>2.9914000000000001</v>
      </c>
    </row>
    <row r="114" spans="1:9" x14ac:dyDescent="0.3">
      <c r="A114" t="s">
        <v>136</v>
      </c>
      <c r="B114" t="s">
        <v>4</v>
      </c>
      <c r="F114">
        <v>2.8972000000000002</v>
      </c>
      <c r="G114">
        <v>2.7147999999999999</v>
      </c>
      <c r="H114">
        <v>3.0796999999999999</v>
      </c>
    </row>
    <row r="115" spans="1:9" x14ac:dyDescent="0.3">
      <c r="A115" t="s">
        <v>136</v>
      </c>
      <c r="B115" t="s">
        <v>5</v>
      </c>
      <c r="F115">
        <v>2.5691000000000002</v>
      </c>
      <c r="G115">
        <v>2.4005000000000001</v>
      </c>
      <c r="H115">
        <v>2.7376</v>
      </c>
    </row>
    <row r="116" spans="1:9" x14ac:dyDescent="0.3">
      <c r="A116" t="s">
        <v>136</v>
      </c>
      <c r="B116" t="s">
        <v>6</v>
      </c>
      <c r="F116">
        <v>2.0783</v>
      </c>
      <c r="G116">
        <v>1.9587000000000001</v>
      </c>
      <c r="H116">
        <v>2.1979000000000002</v>
      </c>
    </row>
    <row r="117" spans="1:9" x14ac:dyDescent="0.3">
      <c r="A117" t="s">
        <v>136</v>
      </c>
      <c r="B117" t="s">
        <v>7</v>
      </c>
      <c r="F117">
        <v>2.0145</v>
      </c>
      <c r="G117">
        <v>1.8685</v>
      </c>
      <c r="H117">
        <v>2.1604999999999999</v>
      </c>
    </row>
    <row r="118" spans="1:9" x14ac:dyDescent="0.3">
      <c r="A118" t="s">
        <v>136</v>
      </c>
      <c r="B118" t="s">
        <v>8</v>
      </c>
      <c r="F118">
        <v>1.7661</v>
      </c>
      <c r="G118">
        <v>1.5927</v>
      </c>
      <c r="H118">
        <v>1.9395</v>
      </c>
    </row>
    <row r="119" spans="1:9" x14ac:dyDescent="0.3">
      <c r="A119" t="s">
        <v>136</v>
      </c>
      <c r="B119" t="s">
        <v>9</v>
      </c>
      <c r="F119">
        <v>1.4432</v>
      </c>
      <c r="G119">
        <v>1.2704</v>
      </c>
      <c r="H119">
        <v>1.6161000000000001</v>
      </c>
    </row>
    <row r="120" spans="1:9" x14ac:dyDescent="0.3">
      <c r="A120" t="s">
        <v>136</v>
      </c>
      <c r="B120" t="s">
        <v>10</v>
      </c>
      <c r="F120">
        <v>1.5062</v>
      </c>
      <c r="G120">
        <v>1.3838999999999999</v>
      </c>
      <c r="H120">
        <v>1.6285000000000001</v>
      </c>
    </row>
    <row r="121" spans="1:9" x14ac:dyDescent="0.3">
      <c r="A121" t="s">
        <v>136</v>
      </c>
      <c r="B121" t="s">
        <v>11</v>
      </c>
      <c r="F121">
        <v>1.8039000000000001</v>
      </c>
      <c r="G121">
        <v>1.6841999999999999</v>
      </c>
      <c r="H121">
        <v>1.9237</v>
      </c>
    </row>
    <row r="122" spans="1:9" x14ac:dyDescent="0.3">
      <c r="A122" t="s">
        <v>137</v>
      </c>
      <c r="B122" t="s">
        <v>0</v>
      </c>
      <c r="C122">
        <v>1.6601999999999999</v>
      </c>
      <c r="D122">
        <v>1.1373</v>
      </c>
      <c r="E122">
        <v>2.1831999999999998</v>
      </c>
      <c r="F122">
        <v>1.7204999999999999</v>
      </c>
      <c r="G122">
        <v>1.5144</v>
      </c>
      <c r="H122">
        <v>1.9266000000000001</v>
      </c>
      <c r="I122" t="str">
        <f t="shared" si="1"/>
        <v>In Oct, absenteeism was not significantly higher than expected among workers in Leisure and Hospitality Industries.</v>
      </c>
    </row>
    <row r="123" spans="1:9" x14ac:dyDescent="0.3">
      <c r="A123" t="s">
        <v>137</v>
      </c>
      <c r="B123" t="s">
        <v>1</v>
      </c>
      <c r="C123">
        <v>2.1528999999999998</v>
      </c>
      <c r="D123">
        <v>1.6595</v>
      </c>
      <c r="E123">
        <v>2.6463999999999999</v>
      </c>
      <c r="F123">
        <v>2.0362</v>
      </c>
      <c r="G123">
        <v>1.7874000000000001</v>
      </c>
      <c r="H123">
        <v>2.2850000000000001</v>
      </c>
      <c r="I123" t="str">
        <f t="shared" si="1"/>
        <v>In Nov, absenteeism was not significantly higher than expected among workers in Leisure and Hospitality Industries.</v>
      </c>
    </row>
    <row r="124" spans="1:9" x14ac:dyDescent="0.3">
      <c r="A124" t="s">
        <v>137</v>
      </c>
      <c r="B124" t="s">
        <v>2</v>
      </c>
      <c r="F124">
        <v>2.5419</v>
      </c>
      <c r="G124">
        <v>2.2932999999999999</v>
      </c>
      <c r="H124">
        <v>2.7906</v>
      </c>
    </row>
    <row r="125" spans="1:9" x14ac:dyDescent="0.3">
      <c r="A125" t="s">
        <v>137</v>
      </c>
      <c r="B125" t="s">
        <v>3</v>
      </c>
      <c r="F125">
        <v>2.7629000000000001</v>
      </c>
      <c r="G125">
        <v>2.5491000000000001</v>
      </c>
      <c r="H125">
        <v>2.9765999999999999</v>
      </c>
    </row>
    <row r="126" spans="1:9" x14ac:dyDescent="0.3">
      <c r="A126" t="s">
        <v>137</v>
      </c>
      <c r="B126" t="s">
        <v>4</v>
      </c>
      <c r="F126">
        <v>2.2389000000000001</v>
      </c>
      <c r="G126">
        <v>1.8960999999999999</v>
      </c>
      <c r="H126">
        <v>2.5815999999999999</v>
      </c>
    </row>
    <row r="127" spans="1:9" x14ac:dyDescent="0.3">
      <c r="A127" t="s">
        <v>137</v>
      </c>
      <c r="B127" t="s">
        <v>5</v>
      </c>
      <c r="F127">
        <v>2.258</v>
      </c>
      <c r="G127">
        <v>1.9941</v>
      </c>
      <c r="H127">
        <v>2.5219</v>
      </c>
    </row>
    <row r="128" spans="1:9" x14ac:dyDescent="0.3">
      <c r="A128" t="s">
        <v>137</v>
      </c>
      <c r="B128" t="s">
        <v>6</v>
      </c>
      <c r="F128">
        <v>2.0226999999999999</v>
      </c>
      <c r="G128">
        <v>1.7376</v>
      </c>
      <c r="H128">
        <v>2.3077999999999999</v>
      </c>
    </row>
    <row r="129" spans="1:9" x14ac:dyDescent="0.3">
      <c r="A129" t="s">
        <v>137</v>
      </c>
      <c r="B129" t="s">
        <v>7</v>
      </c>
      <c r="F129">
        <v>1.7306999999999999</v>
      </c>
      <c r="G129">
        <v>1.5658000000000001</v>
      </c>
      <c r="H129">
        <v>1.8956</v>
      </c>
    </row>
    <row r="130" spans="1:9" x14ac:dyDescent="0.3">
      <c r="A130" t="s">
        <v>137</v>
      </c>
      <c r="B130" t="s">
        <v>8</v>
      </c>
      <c r="F130">
        <v>1.6434</v>
      </c>
      <c r="G130">
        <v>1.4279999999999999</v>
      </c>
      <c r="H130">
        <v>1.8589</v>
      </c>
    </row>
    <row r="131" spans="1:9" x14ac:dyDescent="0.3">
      <c r="A131" t="s">
        <v>137</v>
      </c>
      <c r="B131" t="s">
        <v>9</v>
      </c>
      <c r="F131">
        <v>1.5753999999999999</v>
      </c>
      <c r="G131">
        <v>1.393</v>
      </c>
      <c r="H131">
        <v>1.7578</v>
      </c>
    </row>
    <row r="132" spans="1:9" x14ac:dyDescent="0.3">
      <c r="A132" t="s">
        <v>137</v>
      </c>
      <c r="B132" t="s">
        <v>10</v>
      </c>
      <c r="F132">
        <v>1.5687</v>
      </c>
      <c r="G132">
        <v>1.3347</v>
      </c>
      <c r="H132">
        <v>1.8027</v>
      </c>
    </row>
    <row r="133" spans="1:9" x14ac:dyDescent="0.3">
      <c r="A133" t="s">
        <v>137</v>
      </c>
      <c r="B133" t="s">
        <v>11</v>
      </c>
      <c r="F133">
        <v>1.8502000000000001</v>
      </c>
      <c r="G133">
        <v>1.6392</v>
      </c>
      <c r="H133">
        <v>2.0613000000000001</v>
      </c>
    </row>
    <row r="134" spans="1:9" x14ac:dyDescent="0.3">
      <c r="A134" t="s">
        <v>138</v>
      </c>
      <c r="B134" t="s">
        <v>0</v>
      </c>
      <c r="C134">
        <v>2.3536999999999999</v>
      </c>
      <c r="D134">
        <v>1.5723</v>
      </c>
      <c r="E134">
        <v>3.1352000000000002</v>
      </c>
      <c r="F134">
        <v>2.0139999999999998</v>
      </c>
      <c r="G134">
        <v>1.6851</v>
      </c>
      <c r="H134">
        <v>2.3428</v>
      </c>
      <c r="I134" t="str">
        <f t="shared" si="1"/>
        <v>In Oct, absenteeism was not significantly higher than expected among workers in Other Services Industries.</v>
      </c>
    </row>
    <row r="135" spans="1:9" x14ac:dyDescent="0.3">
      <c r="A135" t="s">
        <v>138</v>
      </c>
      <c r="B135" t="s">
        <v>1</v>
      </c>
      <c r="C135">
        <v>1.9224000000000001</v>
      </c>
      <c r="D135">
        <v>1.3903000000000001</v>
      </c>
      <c r="E135">
        <v>2.4544999999999999</v>
      </c>
      <c r="F135">
        <v>2.1055000000000001</v>
      </c>
      <c r="G135">
        <v>1.8564000000000001</v>
      </c>
      <c r="H135">
        <v>2.3546999999999998</v>
      </c>
      <c r="I135" t="str">
        <f t="shared" si="1"/>
        <v>In Nov, absenteeism was not significantly higher than expected among workers in Other Services Industries.</v>
      </c>
    </row>
    <row r="136" spans="1:9" x14ac:dyDescent="0.3">
      <c r="A136" t="s">
        <v>138</v>
      </c>
      <c r="B136" t="s">
        <v>2</v>
      </c>
      <c r="F136">
        <v>2.3917999999999999</v>
      </c>
      <c r="G136">
        <v>2.0350000000000001</v>
      </c>
      <c r="H136">
        <v>2.7486000000000002</v>
      </c>
    </row>
    <row r="137" spans="1:9" x14ac:dyDescent="0.3">
      <c r="A137" t="s">
        <v>138</v>
      </c>
      <c r="B137" t="s">
        <v>3</v>
      </c>
      <c r="F137">
        <v>2.7841999999999998</v>
      </c>
      <c r="G137">
        <v>2.5121000000000002</v>
      </c>
      <c r="H137">
        <v>3.0562</v>
      </c>
    </row>
    <row r="138" spans="1:9" x14ac:dyDescent="0.3">
      <c r="A138" t="s">
        <v>138</v>
      </c>
      <c r="B138" t="s">
        <v>4</v>
      </c>
      <c r="F138">
        <v>2.4262000000000001</v>
      </c>
      <c r="G138">
        <v>2.0886999999999998</v>
      </c>
      <c r="H138">
        <v>2.7635999999999998</v>
      </c>
    </row>
    <row r="139" spans="1:9" x14ac:dyDescent="0.3">
      <c r="A139" t="s">
        <v>138</v>
      </c>
      <c r="B139" t="s">
        <v>5</v>
      </c>
      <c r="F139">
        <v>2.3369</v>
      </c>
      <c r="G139">
        <v>2.0872000000000002</v>
      </c>
      <c r="H139">
        <v>2.5865999999999998</v>
      </c>
    </row>
    <row r="140" spans="1:9" x14ac:dyDescent="0.3">
      <c r="A140" t="s">
        <v>138</v>
      </c>
      <c r="B140" t="s">
        <v>6</v>
      </c>
      <c r="F140">
        <v>2.0910000000000002</v>
      </c>
      <c r="G140">
        <v>1.778</v>
      </c>
      <c r="H140">
        <v>2.4039999999999999</v>
      </c>
    </row>
    <row r="141" spans="1:9" x14ac:dyDescent="0.3">
      <c r="A141" t="s">
        <v>138</v>
      </c>
      <c r="B141" t="s">
        <v>7</v>
      </c>
      <c r="F141">
        <v>1.6939</v>
      </c>
      <c r="G141">
        <v>1.4054</v>
      </c>
      <c r="H141">
        <v>1.9823999999999999</v>
      </c>
    </row>
    <row r="142" spans="1:9" x14ac:dyDescent="0.3">
      <c r="A142" t="s">
        <v>138</v>
      </c>
      <c r="B142" t="s">
        <v>8</v>
      </c>
      <c r="F142">
        <v>1.6142000000000001</v>
      </c>
      <c r="G142">
        <v>1.3279000000000001</v>
      </c>
      <c r="H142">
        <v>1.9005000000000001</v>
      </c>
    </row>
    <row r="143" spans="1:9" x14ac:dyDescent="0.3">
      <c r="A143" t="s">
        <v>138</v>
      </c>
      <c r="B143" t="s">
        <v>9</v>
      </c>
      <c r="F143">
        <v>1.7013</v>
      </c>
      <c r="G143">
        <v>1.3994</v>
      </c>
      <c r="H143">
        <v>2.0032000000000001</v>
      </c>
    </row>
    <row r="144" spans="1:9" x14ac:dyDescent="0.3">
      <c r="A144" t="s">
        <v>138</v>
      </c>
      <c r="B144" t="s">
        <v>10</v>
      </c>
      <c r="F144">
        <v>1.6726000000000001</v>
      </c>
      <c r="G144">
        <v>1.4071</v>
      </c>
      <c r="H144">
        <v>1.9379999999999999</v>
      </c>
    </row>
    <row r="145" spans="1:9" x14ac:dyDescent="0.3">
      <c r="A145" t="s">
        <v>138</v>
      </c>
      <c r="B145" t="s">
        <v>11</v>
      </c>
      <c r="F145">
        <v>1.9136</v>
      </c>
      <c r="G145">
        <v>1.6411</v>
      </c>
      <c r="H145">
        <v>2.1859999999999999</v>
      </c>
    </row>
    <row r="146" spans="1:9" x14ac:dyDescent="0.3">
      <c r="A146" t="s">
        <v>139</v>
      </c>
      <c r="B146" t="s">
        <v>0</v>
      </c>
      <c r="C146">
        <v>2.8473999999999999</v>
      </c>
      <c r="D146">
        <v>2.23</v>
      </c>
      <c r="E146">
        <v>3.4647999999999999</v>
      </c>
      <c r="F146">
        <v>2.2808000000000002</v>
      </c>
      <c r="G146">
        <v>1.9339</v>
      </c>
      <c r="H146">
        <v>2.6276999999999999</v>
      </c>
      <c r="I146" t="str">
        <f t="shared" ref="I146:I147" si="2">IF(D146&gt;H146,"In "&amp;B146&amp;", absenteeism was significantly higher than expected among workers in"&amp;" "&amp;A146&amp;".","In "&amp;B146&amp;", absenteeism was not significantly higher than expected among workers in"&amp;" "&amp;A146&amp;".")</f>
        <v>In Oct, absenteeism was not significantly higher than expected among workers in Public Administration Industries.</v>
      </c>
    </row>
    <row r="147" spans="1:9" x14ac:dyDescent="0.3">
      <c r="A147" t="s">
        <v>139</v>
      </c>
      <c r="B147" t="s">
        <v>1</v>
      </c>
      <c r="C147">
        <v>2.6629999999999998</v>
      </c>
      <c r="D147">
        <v>1.8996999999999999</v>
      </c>
      <c r="E147">
        <v>3.4262999999999999</v>
      </c>
      <c r="F147">
        <v>1.9388000000000001</v>
      </c>
      <c r="G147">
        <v>1.5291999999999999</v>
      </c>
      <c r="H147">
        <v>2.3483999999999998</v>
      </c>
      <c r="I147" t="str">
        <f t="shared" si="2"/>
        <v>In Nov, absenteeism was not significantly higher than expected among workers in Public Administration Industries.</v>
      </c>
    </row>
    <row r="148" spans="1:9" x14ac:dyDescent="0.3">
      <c r="A148" t="s">
        <v>139</v>
      </c>
      <c r="B148" t="s">
        <v>2</v>
      </c>
      <c r="F148">
        <v>3.2079</v>
      </c>
      <c r="G148">
        <v>2.9559000000000002</v>
      </c>
      <c r="H148">
        <v>3.4599000000000002</v>
      </c>
    </row>
    <row r="149" spans="1:9" x14ac:dyDescent="0.3">
      <c r="A149" t="s">
        <v>139</v>
      </c>
      <c r="B149" t="s">
        <v>3</v>
      </c>
      <c r="F149">
        <v>3.1395</v>
      </c>
      <c r="G149">
        <v>2.8148</v>
      </c>
      <c r="H149">
        <v>3.4643000000000002</v>
      </c>
    </row>
    <row r="150" spans="1:9" x14ac:dyDescent="0.3">
      <c r="A150" t="s">
        <v>139</v>
      </c>
      <c r="B150" t="s">
        <v>4</v>
      </c>
      <c r="F150">
        <v>3.1067</v>
      </c>
      <c r="G150">
        <v>2.6783000000000001</v>
      </c>
      <c r="H150">
        <v>3.5350000000000001</v>
      </c>
    </row>
    <row r="151" spans="1:9" x14ac:dyDescent="0.3">
      <c r="A151" t="s">
        <v>139</v>
      </c>
      <c r="B151" t="s">
        <v>5</v>
      </c>
      <c r="F151">
        <v>2.8252999999999999</v>
      </c>
      <c r="G151">
        <v>2.4843000000000002</v>
      </c>
      <c r="H151">
        <v>3.1663000000000001</v>
      </c>
    </row>
    <row r="152" spans="1:9" x14ac:dyDescent="0.3">
      <c r="A152" t="s">
        <v>139</v>
      </c>
      <c r="B152" t="s">
        <v>6</v>
      </c>
      <c r="F152">
        <v>2.5369999999999999</v>
      </c>
      <c r="G152">
        <v>2.1791999999999998</v>
      </c>
      <c r="H152">
        <v>2.8948</v>
      </c>
    </row>
    <row r="153" spans="1:9" x14ac:dyDescent="0.3">
      <c r="A153" t="s">
        <v>139</v>
      </c>
      <c r="B153" t="s">
        <v>7</v>
      </c>
      <c r="F153">
        <v>2.5823999999999998</v>
      </c>
      <c r="G153">
        <v>2.3929</v>
      </c>
      <c r="H153">
        <v>2.7719999999999998</v>
      </c>
    </row>
    <row r="154" spans="1:9" x14ac:dyDescent="0.3">
      <c r="A154" t="s">
        <v>139</v>
      </c>
      <c r="B154" t="s">
        <v>8</v>
      </c>
      <c r="F154">
        <v>2.2591000000000001</v>
      </c>
      <c r="G154">
        <v>2.0314999999999999</v>
      </c>
      <c r="H154">
        <v>2.4868000000000001</v>
      </c>
    </row>
    <row r="155" spans="1:9" x14ac:dyDescent="0.3">
      <c r="A155" t="s">
        <v>139</v>
      </c>
      <c r="B155" t="s">
        <v>9</v>
      </c>
      <c r="F155">
        <v>2.1009000000000002</v>
      </c>
      <c r="G155">
        <v>1.8382000000000001</v>
      </c>
      <c r="H155">
        <v>2.3635000000000002</v>
      </c>
    </row>
    <row r="156" spans="1:9" x14ac:dyDescent="0.3">
      <c r="A156" t="s">
        <v>139</v>
      </c>
      <c r="B156" t="s">
        <v>10</v>
      </c>
      <c r="F156">
        <v>2.2652000000000001</v>
      </c>
      <c r="G156">
        <v>2.0341</v>
      </c>
      <c r="H156">
        <v>2.4962</v>
      </c>
    </row>
    <row r="157" spans="1:9" x14ac:dyDescent="0.3">
      <c r="A157" t="s">
        <v>139</v>
      </c>
      <c r="B157" t="s">
        <v>11</v>
      </c>
      <c r="F157">
        <v>2.4346000000000001</v>
      </c>
      <c r="G157">
        <v>2.2035999999999998</v>
      </c>
      <c r="H157">
        <v>2.6656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E7076-AC3A-40CD-9129-D6E1DE3EA913}">
  <dimension ref="A1:D52"/>
  <sheetViews>
    <sheetView workbookViewId="0">
      <selection activeCell="P41" sqref="P41"/>
    </sheetView>
  </sheetViews>
  <sheetFormatPr defaultRowHeight="14.4" x14ac:dyDescent="0.3"/>
  <sheetData>
    <row r="1" spans="1:4" x14ac:dyDescent="0.3">
      <c r="A1" t="s">
        <v>12</v>
      </c>
      <c r="B1" t="s">
        <v>60</v>
      </c>
      <c r="C1" t="s">
        <v>61</v>
      </c>
      <c r="D1" t="s">
        <v>123</v>
      </c>
    </row>
    <row r="2" spans="1:4" x14ac:dyDescent="0.3">
      <c r="A2" t="s">
        <v>1</v>
      </c>
      <c r="B2" t="s">
        <v>62</v>
      </c>
      <c r="C2">
        <v>3.0064000000000002</v>
      </c>
      <c r="D2" t="str">
        <f>"In "&amp;A2&amp;", ansenteeism in "&amp;B2&amp;" placed it in the "&amp;_xlfn.IFS(_xlfn.PERCENTILE.INC($C$2:$C$52,0.2)&gt;C2,"first",_xlfn.PERCENTILE.INC($C$2:$C$52,0.4)&gt;C2,"second",_xlfn.PERCENTILE.INC($C$2:$C$52,0.6)&gt;C2,"third",_xlfn.PERCENTILE.INC($C$2:$C$52,0.8)&gt;C2,"fourth",_xlfn.PERCENTILE.INC($C$2:$C$52,1)&gt;=C2,"fifth")&amp;" quintile of absenteeism for all 50 states."</f>
        <v>In Nov, ansenteeism in AL placed it in the fifth quintile of absenteeism for all 50 states.</v>
      </c>
    </row>
    <row r="3" spans="1:4" x14ac:dyDescent="0.3">
      <c r="A3" t="s">
        <v>1</v>
      </c>
      <c r="B3" t="s">
        <v>63</v>
      </c>
      <c r="C3">
        <v>4.0637999999999996</v>
      </c>
      <c r="D3" t="str">
        <f t="shared" ref="D3:D52" si="0">"In "&amp;A3&amp;", ansenteeism in "&amp;B3&amp;" placed it in the "&amp;_xlfn.IFS(_xlfn.PERCENTILE.INC($C$2:$C$52,0.2)&gt;C3,"first",_xlfn.PERCENTILE.INC($C$2:$C$52,0.4)&gt;C3,"second",_xlfn.PERCENTILE.INC($C$2:$C$52,0.6)&gt;C3,"third",_xlfn.PERCENTILE.INC($C$2:$C$52,0.8)&gt;C3,"fourth",_xlfn.PERCENTILE.INC($C$2:$C$52,1)&gt;=C3,"fifth")&amp;" quintile of absenteeism for all 50 states."</f>
        <v>In Nov, ansenteeism in AK placed it in the fifth quintile of absenteeism for all 50 states.</v>
      </c>
    </row>
    <row r="4" spans="1:4" x14ac:dyDescent="0.3">
      <c r="A4" t="s">
        <v>1</v>
      </c>
      <c r="B4" t="s">
        <v>64</v>
      </c>
      <c r="C4">
        <v>3.7473000000000001</v>
      </c>
      <c r="D4" t="str">
        <f t="shared" si="0"/>
        <v>In Nov, ansenteeism in AZ placed it in the fifth quintile of absenteeism for all 50 states.</v>
      </c>
    </row>
    <row r="5" spans="1:4" x14ac:dyDescent="0.3">
      <c r="A5" t="s">
        <v>1</v>
      </c>
      <c r="B5" t="s">
        <v>65</v>
      </c>
      <c r="C5">
        <v>2.2572000000000001</v>
      </c>
      <c r="D5" t="str">
        <f t="shared" si="0"/>
        <v>In Nov, ansenteeism in AR placed it in the fourth quintile of absenteeism for all 50 states.</v>
      </c>
    </row>
    <row r="6" spans="1:4" x14ac:dyDescent="0.3">
      <c r="A6" t="s">
        <v>1</v>
      </c>
      <c r="B6" t="s">
        <v>66</v>
      </c>
      <c r="C6">
        <v>2.2936000000000001</v>
      </c>
      <c r="D6" t="str">
        <f t="shared" si="0"/>
        <v>In Nov, ansenteeism in CA placed it in the fourth quintile of absenteeism for all 50 states.</v>
      </c>
    </row>
    <row r="7" spans="1:4" x14ac:dyDescent="0.3">
      <c r="A7" t="s">
        <v>1</v>
      </c>
      <c r="B7" t="s">
        <v>67</v>
      </c>
      <c r="C7">
        <v>1.1415999999999999</v>
      </c>
      <c r="D7" t="str">
        <f t="shared" si="0"/>
        <v>In Nov, ansenteeism in CO placed it in the first quintile of absenteeism for all 50 states.</v>
      </c>
    </row>
    <row r="8" spans="1:4" x14ac:dyDescent="0.3">
      <c r="A8" t="s">
        <v>1</v>
      </c>
      <c r="B8" t="s">
        <v>68</v>
      </c>
      <c r="C8">
        <v>1.7008000000000001</v>
      </c>
      <c r="D8" t="str">
        <f t="shared" si="0"/>
        <v>In Nov, ansenteeism in CT placed it in the second quintile of absenteeism for all 50 states.</v>
      </c>
    </row>
    <row r="9" spans="1:4" x14ac:dyDescent="0.3">
      <c r="A9" t="s">
        <v>1</v>
      </c>
      <c r="B9" t="s">
        <v>69</v>
      </c>
      <c r="C9">
        <v>2.8246000000000002</v>
      </c>
      <c r="D9" t="str">
        <f t="shared" si="0"/>
        <v>In Nov, ansenteeism in DE placed it in the fifth quintile of absenteeism for all 50 states.</v>
      </c>
    </row>
    <row r="10" spans="1:4" x14ac:dyDescent="0.3">
      <c r="A10" t="s">
        <v>1</v>
      </c>
      <c r="B10" t="s">
        <v>70</v>
      </c>
      <c r="C10">
        <v>1.9536</v>
      </c>
      <c r="D10" t="str">
        <f t="shared" si="0"/>
        <v>In Nov, ansenteeism in DC placed it in the third quintile of absenteeism for all 50 states.</v>
      </c>
    </row>
    <row r="11" spans="1:4" x14ac:dyDescent="0.3">
      <c r="A11" t="s">
        <v>1</v>
      </c>
      <c r="B11" t="s">
        <v>71</v>
      </c>
      <c r="C11">
        <v>1.4530000000000001</v>
      </c>
      <c r="D11" t="str">
        <f t="shared" si="0"/>
        <v>In Nov, ansenteeism in FL placed it in the second quintile of absenteeism for all 50 states.</v>
      </c>
    </row>
    <row r="12" spans="1:4" x14ac:dyDescent="0.3">
      <c r="A12" t="s">
        <v>1</v>
      </c>
      <c r="B12" t="s">
        <v>72</v>
      </c>
      <c r="C12">
        <v>1.8143</v>
      </c>
      <c r="D12" t="str">
        <f t="shared" si="0"/>
        <v>In Nov, ansenteeism in GA placed it in the second quintile of absenteeism for all 50 states.</v>
      </c>
    </row>
    <row r="13" spans="1:4" x14ac:dyDescent="0.3">
      <c r="A13" t="s">
        <v>1</v>
      </c>
      <c r="B13" t="s">
        <v>73</v>
      </c>
      <c r="C13">
        <v>2.1615000000000002</v>
      </c>
      <c r="D13" t="str">
        <f t="shared" si="0"/>
        <v>In Nov, ansenteeism in HI placed it in the third quintile of absenteeism for all 50 states.</v>
      </c>
    </row>
    <row r="14" spans="1:4" x14ac:dyDescent="0.3">
      <c r="A14" t="s">
        <v>1</v>
      </c>
      <c r="B14" t="s">
        <v>74</v>
      </c>
      <c r="C14">
        <v>1.9927999999999999</v>
      </c>
      <c r="D14" t="str">
        <f t="shared" si="0"/>
        <v>In Nov, ansenteeism in ID placed it in the third quintile of absenteeism for all 50 states.</v>
      </c>
    </row>
    <row r="15" spans="1:4" x14ac:dyDescent="0.3">
      <c r="A15" t="s">
        <v>1</v>
      </c>
      <c r="B15" t="s">
        <v>75</v>
      </c>
      <c r="C15">
        <v>1.7963</v>
      </c>
      <c r="D15" t="str">
        <f t="shared" si="0"/>
        <v>In Nov, ansenteeism in IL placed it in the second quintile of absenteeism for all 50 states.</v>
      </c>
    </row>
    <row r="16" spans="1:4" x14ac:dyDescent="0.3">
      <c r="A16" t="s">
        <v>1</v>
      </c>
      <c r="B16" t="s">
        <v>76</v>
      </c>
      <c r="C16">
        <v>2.3578999999999999</v>
      </c>
      <c r="D16" t="str">
        <f t="shared" si="0"/>
        <v>In Nov, ansenteeism in IN placed it in the fourth quintile of absenteeism for all 50 states.</v>
      </c>
    </row>
    <row r="17" spans="1:4" x14ac:dyDescent="0.3">
      <c r="A17" t="s">
        <v>1</v>
      </c>
      <c r="B17" t="s">
        <v>77</v>
      </c>
      <c r="C17">
        <v>1.6889000000000001</v>
      </c>
      <c r="D17" t="str">
        <f t="shared" si="0"/>
        <v>In Nov, ansenteeism in IA placed it in the second quintile of absenteeism for all 50 states.</v>
      </c>
    </row>
    <row r="18" spans="1:4" x14ac:dyDescent="0.3">
      <c r="A18" t="s">
        <v>1</v>
      </c>
      <c r="B18" t="s">
        <v>78</v>
      </c>
      <c r="C18">
        <v>2.0411000000000001</v>
      </c>
      <c r="D18" t="str">
        <f t="shared" si="0"/>
        <v>In Nov, ansenteeism in KS placed it in the third quintile of absenteeism for all 50 states.</v>
      </c>
    </row>
    <row r="19" spans="1:4" x14ac:dyDescent="0.3">
      <c r="A19" t="s">
        <v>1</v>
      </c>
      <c r="B19" t="s">
        <v>79</v>
      </c>
      <c r="C19">
        <v>1.1709000000000001</v>
      </c>
      <c r="D19" t="str">
        <f t="shared" si="0"/>
        <v>In Nov, ansenteeism in KY placed it in the first quintile of absenteeism for all 50 states.</v>
      </c>
    </row>
    <row r="20" spans="1:4" x14ac:dyDescent="0.3">
      <c r="A20" t="s">
        <v>1</v>
      </c>
      <c r="B20" t="s">
        <v>80</v>
      </c>
      <c r="C20">
        <v>3.2128000000000001</v>
      </c>
      <c r="D20" t="str">
        <f t="shared" si="0"/>
        <v>In Nov, ansenteeism in LA placed it in the fifth quintile of absenteeism for all 50 states.</v>
      </c>
    </row>
    <row r="21" spans="1:4" x14ac:dyDescent="0.3">
      <c r="A21" t="s">
        <v>1</v>
      </c>
      <c r="B21" t="s">
        <v>81</v>
      </c>
      <c r="C21">
        <v>4.4387999999999996</v>
      </c>
      <c r="D21" t="str">
        <f t="shared" si="0"/>
        <v>In Nov, ansenteeism in ME placed it in the fifth quintile of absenteeism for all 50 states.</v>
      </c>
    </row>
    <row r="22" spans="1:4" x14ac:dyDescent="0.3">
      <c r="A22" t="s">
        <v>1</v>
      </c>
      <c r="B22" t="s">
        <v>82</v>
      </c>
      <c r="C22">
        <v>1.8637999999999999</v>
      </c>
      <c r="D22" t="str">
        <f t="shared" si="0"/>
        <v>In Nov, ansenteeism in MD placed it in the second quintile of absenteeism for all 50 states.</v>
      </c>
    </row>
    <row r="23" spans="1:4" x14ac:dyDescent="0.3">
      <c r="A23" t="s">
        <v>1</v>
      </c>
      <c r="B23" t="s">
        <v>83</v>
      </c>
      <c r="C23">
        <v>2.4775</v>
      </c>
      <c r="D23" t="str">
        <f t="shared" si="0"/>
        <v>In Nov, ansenteeism in MA placed it in the fourth quintile of absenteeism for all 50 states.</v>
      </c>
    </row>
    <row r="24" spans="1:4" x14ac:dyDescent="0.3">
      <c r="A24" t="s">
        <v>1</v>
      </c>
      <c r="B24" t="s">
        <v>84</v>
      </c>
      <c r="C24">
        <v>0.88649999999999995</v>
      </c>
      <c r="D24" t="str">
        <f t="shared" si="0"/>
        <v>In Nov, ansenteeism in MI placed it in the first quintile of absenteeism for all 50 states.</v>
      </c>
    </row>
    <row r="25" spans="1:4" x14ac:dyDescent="0.3">
      <c r="A25" t="s">
        <v>1</v>
      </c>
      <c r="B25" t="s">
        <v>85</v>
      </c>
      <c r="C25">
        <v>0.69359999999999999</v>
      </c>
      <c r="D25" t="str">
        <f t="shared" si="0"/>
        <v>In Nov, ansenteeism in MN placed it in the first quintile of absenteeism for all 50 states.</v>
      </c>
    </row>
    <row r="26" spans="1:4" x14ac:dyDescent="0.3">
      <c r="A26" t="s">
        <v>1</v>
      </c>
      <c r="B26" t="s">
        <v>86</v>
      </c>
      <c r="C26">
        <v>1.1551</v>
      </c>
      <c r="D26" t="str">
        <f t="shared" si="0"/>
        <v>In Nov, ansenteeism in MS placed it in the first quintile of absenteeism for all 50 states.</v>
      </c>
    </row>
    <row r="27" spans="1:4" x14ac:dyDescent="0.3">
      <c r="A27" t="s">
        <v>1</v>
      </c>
      <c r="B27" t="s">
        <v>87</v>
      </c>
      <c r="C27">
        <v>2.3553999999999999</v>
      </c>
      <c r="D27" t="str">
        <f t="shared" si="0"/>
        <v>In Nov, ansenteeism in MO placed it in the fourth quintile of absenteeism for all 50 states.</v>
      </c>
    </row>
    <row r="28" spans="1:4" x14ac:dyDescent="0.3">
      <c r="A28" t="s">
        <v>1</v>
      </c>
      <c r="B28" t="s">
        <v>88</v>
      </c>
      <c r="C28">
        <v>3.2801</v>
      </c>
      <c r="D28" t="str">
        <f t="shared" si="0"/>
        <v>In Nov, ansenteeism in MT placed it in the fifth quintile of absenteeism for all 50 states.</v>
      </c>
    </row>
    <row r="29" spans="1:4" x14ac:dyDescent="0.3">
      <c r="A29" t="s">
        <v>1</v>
      </c>
      <c r="B29" t="s">
        <v>89</v>
      </c>
      <c r="C29">
        <v>1.8596999999999999</v>
      </c>
      <c r="D29" t="str">
        <f t="shared" si="0"/>
        <v>In Nov, ansenteeism in NE placed it in the second quintile of absenteeism for all 50 states.</v>
      </c>
    </row>
    <row r="30" spans="1:4" x14ac:dyDescent="0.3">
      <c r="A30" t="s">
        <v>1</v>
      </c>
      <c r="B30" t="s">
        <v>90</v>
      </c>
      <c r="C30">
        <v>2.48</v>
      </c>
      <c r="D30" t="str">
        <f t="shared" si="0"/>
        <v>In Nov, ansenteeism in NV placed it in the fourth quintile of absenteeism for all 50 states.</v>
      </c>
    </row>
    <row r="31" spans="1:4" x14ac:dyDescent="0.3">
      <c r="A31" t="s">
        <v>1</v>
      </c>
      <c r="B31" t="s">
        <v>91</v>
      </c>
      <c r="C31">
        <v>2.2919999999999998</v>
      </c>
      <c r="D31" t="str">
        <f t="shared" si="0"/>
        <v>In Nov, ansenteeism in NH placed it in the fourth quintile of absenteeism for all 50 states.</v>
      </c>
    </row>
    <row r="32" spans="1:4" x14ac:dyDescent="0.3">
      <c r="A32" t="s">
        <v>1</v>
      </c>
      <c r="B32" t="s">
        <v>92</v>
      </c>
      <c r="C32">
        <v>0.53239999999999998</v>
      </c>
      <c r="D32" t="str">
        <f t="shared" si="0"/>
        <v>In Nov, ansenteeism in NJ placed it in the first quintile of absenteeism for all 50 states.</v>
      </c>
    </row>
    <row r="33" spans="1:4" x14ac:dyDescent="0.3">
      <c r="A33" t="s">
        <v>1</v>
      </c>
      <c r="B33" t="s">
        <v>93</v>
      </c>
      <c r="C33">
        <v>2.5802</v>
      </c>
      <c r="D33" t="str">
        <f t="shared" si="0"/>
        <v>In Nov, ansenteeism in NM placed it in the fourth quintile of absenteeism for all 50 states.</v>
      </c>
    </row>
    <row r="34" spans="1:4" x14ac:dyDescent="0.3">
      <c r="A34" t="s">
        <v>1</v>
      </c>
      <c r="B34" t="s">
        <v>94</v>
      </c>
      <c r="C34">
        <v>1.0710999999999999</v>
      </c>
      <c r="D34" t="str">
        <f t="shared" si="0"/>
        <v>In Nov, ansenteeism in NY placed it in the first quintile of absenteeism for all 50 states.</v>
      </c>
    </row>
    <row r="35" spans="1:4" x14ac:dyDescent="0.3">
      <c r="A35" t="s">
        <v>1</v>
      </c>
      <c r="B35" t="s">
        <v>95</v>
      </c>
      <c r="C35">
        <v>1.6943999999999999</v>
      </c>
      <c r="D35" t="str">
        <f t="shared" si="0"/>
        <v>In Nov, ansenteeism in NC placed it in the second quintile of absenteeism for all 50 states.</v>
      </c>
    </row>
    <row r="36" spans="1:4" x14ac:dyDescent="0.3">
      <c r="A36" t="s">
        <v>1</v>
      </c>
      <c r="B36" t="s">
        <v>96</v>
      </c>
      <c r="C36">
        <v>1.9418</v>
      </c>
      <c r="D36" t="str">
        <f t="shared" si="0"/>
        <v>In Nov, ansenteeism in ND placed it in the third quintile of absenteeism for all 50 states.</v>
      </c>
    </row>
    <row r="37" spans="1:4" x14ac:dyDescent="0.3">
      <c r="A37" t="s">
        <v>1</v>
      </c>
      <c r="B37" t="s">
        <v>97</v>
      </c>
      <c r="C37">
        <v>2.875</v>
      </c>
      <c r="D37" t="str">
        <f t="shared" si="0"/>
        <v>In Nov, ansenteeism in OH placed it in the fifth quintile of absenteeism for all 50 states.</v>
      </c>
    </row>
    <row r="38" spans="1:4" x14ac:dyDescent="0.3">
      <c r="A38" t="s">
        <v>1</v>
      </c>
      <c r="B38" t="s">
        <v>98</v>
      </c>
      <c r="C38">
        <v>2.7593999999999999</v>
      </c>
      <c r="D38" t="str">
        <f t="shared" si="0"/>
        <v>In Nov, ansenteeism in OK placed it in the fifth quintile of absenteeism for all 50 states.</v>
      </c>
    </row>
    <row r="39" spans="1:4" x14ac:dyDescent="0.3">
      <c r="A39" t="s">
        <v>1</v>
      </c>
      <c r="B39" t="s">
        <v>99</v>
      </c>
      <c r="C39">
        <v>2.7875999999999999</v>
      </c>
      <c r="D39" t="str">
        <f t="shared" si="0"/>
        <v>In Nov, ansenteeism in OR placed it in the fifth quintile of absenteeism for all 50 states.</v>
      </c>
    </row>
    <row r="40" spans="1:4" x14ac:dyDescent="0.3">
      <c r="A40" t="s">
        <v>1</v>
      </c>
      <c r="B40" t="s">
        <v>100</v>
      </c>
      <c r="C40">
        <v>2.0985</v>
      </c>
      <c r="D40" t="str">
        <f t="shared" si="0"/>
        <v>In Nov, ansenteeism in PA placed it in the third quintile of absenteeism for all 50 states.</v>
      </c>
    </row>
    <row r="41" spans="1:4" x14ac:dyDescent="0.3">
      <c r="A41" t="s">
        <v>1</v>
      </c>
      <c r="B41" t="s">
        <v>101</v>
      </c>
      <c r="C41">
        <v>4.0651000000000002</v>
      </c>
      <c r="D41" t="str">
        <f t="shared" si="0"/>
        <v>In Nov, ansenteeism in RI placed it in the fifth quintile of absenteeism for all 50 states.</v>
      </c>
    </row>
    <row r="42" spans="1:4" x14ac:dyDescent="0.3">
      <c r="A42" t="s">
        <v>1</v>
      </c>
      <c r="B42" t="s">
        <v>102</v>
      </c>
      <c r="C42">
        <v>2.0002</v>
      </c>
      <c r="D42" t="str">
        <f t="shared" si="0"/>
        <v>In Nov, ansenteeism in SC placed it in the third quintile of absenteeism for all 50 states.</v>
      </c>
    </row>
    <row r="43" spans="1:4" x14ac:dyDescent="0.3">
      <c r="A43" t="s">
        <v>1</v>
      </c>
      <c r="B43" t="s">
        <v>103</v>
      </c>
      <c r="C43">
        <v>1.3845000000000001</v>
      </c>
      <c r="D43" t="str">
        <f t="shared" si="0"/>
        <v>In Nov, ansenteeism in SD placed it in the first quintile of absenteeism for all 50 states.</v>
      </c>
    </row>
    <row r="44" spans="1:4" x14ac:dyDescent="0.3">
      <c r="A44" t="s">
        <v>1</v>
      </c>
      <c r="B44" t="s">
        <v>104</v>
      </c>
      <c r="C44">
        <v>1.4186000000000001</v>
      </c>
      <c r="D44" t="str">
        <f t="shared" si="0"/>
        <v>In Nov, ansenteeism in TN placed it in the first quintile of absenteeism for all 50 states.</v>
      </c>
    </row>
    <row r="45" spans="1:4" x14ac:dyDescent="0.3">
      <c r="A45" t="s">
        <v>1</v>
      </c>
      <c r="B45" t="s">
        <v>105</v>
      </c>
      <c r="C45">
        <v>1.4502999999999999</v>
      </c>
      <c r="D45" t="str">
        <f t="shared" si="0"/>
        <v>In Nov, ansenteeism in TX placed it in the second quintile of absenteeism for all 50 states.</v>
      </c>
    </row>
    <row r="46" spans="1:4" x14ac:dyDescent="0.3">
      <c r="A46" t="s">
        <v>1</v>
      </c>
      <c r="B46" t="s">
        <v>106</v>
      </c>
      <c r="C46">
        <v>1.8180000000000001</v>
      </c>
      <c r="D46" t="str">
        <f t="shared" si="0"/>
        <v>In Nov, ansenteeism in UT placed it in the second quintile of absenteeism for all 50 states.</v>
      </c>
    </row>
    <row r="47" spans="1:4" x14ac:dyDescent="0.3">
      <c r="A47" t="s">
        <v>1</v>
      </c>
      <c r="B47" t="s">
        <v>107</v>
      </c>
      <c r="C47">
        <v>2.1882999999999999</v>
      </c>
      <c r="D47" t="str">
        <f t="shared" si="0"/>
        <v>In Nov, ansenteeism in VT placed it in the third quintile of absenteeism for all 50 states.</v>
      </c>
    </row>
    <row r="48" spans="1:4" x14ac:dyDescent="0.3">
      <c r="A48" t="s">
        <v>1</v>
      </c>
      <c r="B48" t="s">
        <v>108</v>
      </c>
      <c r="C48">
        <v>1.0502</v>
      </c>
      <c r="D48" t="str">
        <f t="shared" si="0"/>
        <v>In Nov, ansenteeism in VA placed it in the first quintile of absenteeism for all 50 states.</v>
      </c>
    </row>
    <row r="49" spans="1:4" x14ac:dyDescent="0.3">
      <c r="A49" t="s">
        <v>1</v>
      </c>
      <c r="B49" t="s">
        <v>109</v>
      </c>
      <c r="C49">
        <v>2.5646</v>
      </c>
      <c r="D49" t="str">
        <f t="shared" si="0"/>
        <v>In Nov, ansenteeism in WA placed it in the fourth quintile of absenteeism for all 50 states.</v>
      </c>
    </row>
    <row r="50" spans="1:4" x14ac:dyDescent="0.3">
      <c r="A50" t="s">
        <v>1</v>
      </c>
      <c r="B50" t="s">
        <v>110</v>
      </c>
      <c r="C50">
        <v>2.2246999999999999</v>
      </c>
      <c r="D50" t="str">
        <f t="shared" si="0"/>
        <v>In Nov, ansenteeism in WV placed it in the third quintile of absenteeism for all 50 states.</v>
      </c>
    </row>
    <row r="51" spans="1:4" x14ac:dyDescent="0.3">
      <c r="A51" t="s">
        <v>1</v>
      </c>
      <c r="B51" t="s">
        <v>111</v>
      </c>
      <c r="C51">
        <v>2.5198</v>
      </c>
      <c r="D51" t="str">
        <f t="shared" si="0"/>
        <v>In Nov, ansenteeism in WI placed it in the fourth quintile of absenteeism for all 50 states.</v>
      </c>
    </row>
    <row r="52" spans="1:4" x14ac:dyDescent="0.3">
      <c r="A52" t="s">
        <v>1</v>
      </c>
      <c r="B52" t="s">
        <v>112</v>
      </c>
      <c r="C52">
        <v>2.0099999999999998</v>
      </c>
      <c r="D52" t="str">
        <f t="shared" si="0"/>
        <v>In Nov, ansenteeism in WY placed it in the third quintile of absenteeism for all 50 states.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workbookViewId="0"/>
  </sheetViews>
  <sheetFormatPr defaultRowHeight="14.4" x14ac:dyDescent="0.3"/>
  <cols>
    <col min="1" max="1" width="18.109375" customWidth="1"/>
  </cols>
  <sheetData>
    <row r="1" spans="1:8" x14ac:dyDescent="0.3">
      <c r="A1" t="s">
        <v>12</v>
      </c>
      <c r="B1" t="s">
        <v>13</v>
      </c>
      <c r="C1" t="s">
        <v>125</v>
      </c>
      <c r="D1" t="s">
        <v>14</v>
      </c>
      <c r="E1" t="s">
        <v>15</v>
      </c>
      <c r="F1" t="s">
        <v>16</v>
      </c>
      <c r="G1" t="s">
        <v>17</v>
      </c>
      <c r="H1" t="s">
        <v>123</v>
      </c>
    </row>
    <row r="2" spans="1:8" x14ac:dyDescent="0.3">
      <c r="A2" t="s">
        <v>0</v>
      </c>
      <c r="B2">
        <v>1.89</v>
      </c>
      <c r="C2">
        <v>1.7</v>
      </c>
      <c r="D2">
        <v>1.71</v>
      </c>
      <c r="E2">
        <v>1.91</v>
      </c>
      <c r="F2">
        <v>1.77</v>
      </c>
      <c r="G2">
        <v>2.0099999999999998</v>
      </c>
      <c r="H2" t="str">
        <f>IF(B2&gt;MAX(C2:G2),"In "&amp;A2&amp;", absenteeism in the U.S. was higher than in the highest "&amp;A2&amp;" of any of the previous five flu seasons.","In "&amp;A2&amp;", absenteeism in the U.S. was not higher than in the highest "&amp;A2&amp;" of any of the previous five flu seasons.")</f>
        <v>In Oct, absenteeism in the U.S. was not higher than in the highest Oct of any of the previous five flu seasons.</v>
      </c>
    </row>
    <row r="3" spans="1:8" x14ac:dyDescent="0.3">
      <c r="A3" t="s">
        <v>1</v>
      </c>
      <c r="B3">
        <v>1.9</v>
      </c>
      <c r="C3">
        <v>2.0699999999999998</v>
      </c>
      <c r="D3">
        <v>1.75</v>
      </c>
      <c r="E3">
        <v>1.69</v>
      </c>
      <c r="F3">
        <v>1.77</v>
      </c>
      <c r="G3">
        <v>1.99</v>
      </c>
      <c r="H3" t="str">
        <f>IF(B3&gt;MAX(C3:G3),"In "&amp;A3&amp;", absenteeism in the U.S. was higher than in the highest "&amp;A3&amp;" of any of the previous five flu seasons.","In "&amp;A3&amp;", absenteeism in the U.S. was not higher than in the highest "&amp;A3&amp;" of any of the previous five flu seasons.")</f>
        <v>In Nov, absenteeism in the U.S. was not higher than in the highest Nov of any of the previous five flu seasons.</v>
      </c>
    </row>
    <row r="4" spans="1:8" x14ac:dyDescent="0.3">
      <c r="A4" t="s">
        <v>2</v>
      </c>
      <c r="C4">
        <v>2.25</v>
      </c>
      <c r="D4">
        <v>2.2599999999999998</v>
      </c>
      <c r="E4">
        <v>2.2999999999999998</v>
      </c>
      <c r="F4">
        <v>2.31</v>
      </c>
      <c r="G4">
        <v>2.59</v>
      </c>
    </row>
    <row r="5" spans="1:8" x14ac:dyDescent="0.3">
      <c r="A5" t="s">
        <v>3</v>
      </c>
      <c r="C5">
        <v>2.41</v>
      </c>
      <c r="D5">
        <v>3.02</v>
      </c>
      <c r="E5">
        <v>2.6</v>
      </c>
      <c r="F5">
        <v>2.14</v>
      </c>
      <c r="G5">
        <v>2.69</v>
      </c>
    </row>
    <row r="6" spans="1:8" x14ac:dyDescent="0.3">
      <c r="A6" t="s">
        <v>4</v>
      </c>
      <c r="C6">
        <v>2.48</v>
      </c>
      <c r="D6">
        <v>2.68</v>
      </c>
      <c r="E6">
        <v>2.74</v>
      </c>
      <c r="F6">
        <v>2.3199999999999998</v>
      </c>
      <c r="G6">
        <v>2.41</v>
      </c>
    </row>
    <row r="7" spans="1:8" x14ac:dyDescent="0.3">
      <c r="A7" t="s">
        <v>5</v>
      </c>
      <c r="C7">
        <v>2.4</v>
      </c>
      <c r="D7">
        <v>2.1800000000000002</v>
      </c>
      <c r="E7">
        <v>2.12</v>
      </c>
      <c r="F7">
        <v>2.27</v>
      </c>
      <c r="G7">
        <v>2.38</v>
      </c>
    </row>
    <row r="8" spans="1:8" x14ac:dyDescent="0.3">
      <c r="A8" t="s">
        <v>6</v>
      </c>
      <c r="C8">
        <v>1.87</v>
      </c>
      <c r="D8">
        <v>1.95</v>
      </c>
      <c r="E8">
        <v>1.8</v>
      </c>
      <c r="F8">
        <v>2.1</v>
      </c>
      <c r="G8">
        <v>2.08</v>
      </c>
    </row>
    <row r="9" spans="1:8" x14ac:dyDescent="0.3">
      <c r="A9" t="s">
        <v>7</v>
      </c>
      <c r="C9">
        <v>1.87</v>
      </c>
      <c r="D9">
        <v>1.78</v>
      </c>
      <c r="E9">
        <v>1.86</v>
      </c>
      <c r="F9">
        <v>2</v>
      </c>
      <c r="G9">
        <v>1.8</v>
      </c>
    </row>
    <row r="10" spans="1:8" x14ac:dyDescent="0.3">
      <c r="A10" t="s">
        <v>8</v>
      </c>
      <c r="C10">
        <v>1.66</v>
      </c>
      <c r="D10">
        <v>1.73</v>
      </c>
      <c r="E10">
        <v>1.67</v>
      </c>
      <c r="F10">
        <v>1.73</v>
      </c>
      <c r="G10">
        <v>1.63</v>
      </c>
    </row>
    <row r="11" spans="1:8" x14ac:dyDescent="0.3">
      <c r="A11" t="s">
        <v>9</v>
      </c>
      <c r="C11">
        <v>1.46</v>
      </c>
      <c r="D11">
        <v>1.4</v>
      </c>
      <c r="E11">
        <v>1.47</v>
      </c>
      <c r="F11">
        <v>1.49</v>
      </c>
      <c r="G11">
        <v>1.63</v>
      </c>
    </row>
    <row r="12" spans="1:8" x14ac:dyDescent="0.3">
      <c r="A12" t="s">
        <v>10</v>
      </c>
      <c r="C12">
        <v>1.51</v>
      </c>
      <c r="D12">
        <v>1.6</v>
      </c>
      <c r="E12">
        <v>1.44</v>
      </c>
      <c r="F12">
        <v>1.73</v>
      </c>
      <c r="G12">
        <v>1.55</v>
      </c>
    </row>
    <row r="13" spans="1:8" x14ac:dyDescent="0.3">
      <c r="A13" t="s">
        <v>11</v>
      </c>
      <c r="C13">
        <v>1.85</v>
      </c>
      <c r="D13">
        <v>1.85</v>
      </c>
      <c r="E13">
        <v>1.78</v>
      </c>
      <c r="F13">
        <v>1.91</v>
      </c>
      <c r="G13">
        <v>1.36</v>
      </c>
    </row>
    <row r="15" spans="1:8" x14ac:dyDescent="0.3">
      <c r="A15" t="s">
        <v>124</v>
      </c>
      <c r="B15" t="str">
        <f>IF(MAX(B2:B13)&gt;MAX(C2:F13),"Peak absenteeism in the U.S. this season was higher than the peak of any of the five previous seasons.","Peak absenteeism in the U.S. this season was not higher than the peak of any of the five previous seasons.")</f>
        <v>Peak absenteeism in the U.S. this season was not higher than the peak of any of the five previous seasons.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6785D-A962-46E4-ADC1-8E2D971A2FD5}">
  <dimension ref="A1:H13"/>
  <sheetViews>
    <sheetView workbookViewId="0">
      <selection activeCell="H2" sqref="H2:H3"/>
    </sheetView>
  </sheetViews>
  <sheetFormatPr defaultRowHeight="14.4" x14ac:dyDescent="0.3"/>
  <sheetData>
    <row r="1" spans="1:8" x14ac:dyDescent="0.3">
      <c r="A1" t="s">
        <v>12</v>
      </c>
      <c r="B1" t="s">
        <v>18</v>
      </c>
      <c r="C1" t="s">
        <v>19</v>
      </c>
      <c r="D1" t="s">
        <v>20</v>
      </c>
      <c r="E1" t="s">
        <v>21</v>
      </c>
      <c r="F1" t="s">
        <v>22</v>
      </c>
      <c r="G1" t="s">
        <v>23</v>
      </c>
      <c r="H1" t="s">
        <v>123</v>
      </c>
    </row>
    <row r="2" spans="1:8" x14ac:dyDescent="0.3">
      <c r="A2" t="s">
        <v>0</v>
      </c>
      <c r="B2">
        <v>1.8920999999999999</v>
      </c>
      <c r="C2">
        <v>1.7677</v>
      </c>
      <c r="D2">
        <v>2.0165999999999999</v>
      </c>
      <c r="E2">
        <v>1.8182</v>
      </c>
      <c r="F2">
        <v>1.7529999999999999</v>
      </c>
      <c r="G2">
        <v>1.8834</v>
      </c>
      <c r="H2" t="str">
        <f>IF(C2&gt;G2,"In "&amp;A2&amp;", absenteeism was significantly higher than expected in the U.S.","In "&amp;A2&amp;", absenteeism was not significantly higher than expected in the U.S.")</f>
        <v>In Oct, absenteeism was not significantly higher than expected in the U.S.</v>
      </c>
    </row>
    <row r="3" spans="1:8" x14ac:dyDescent="0.3">
      <c r="A3" t="s">
        <v>1</v>
      </c>
      <c r="B3">
        <v>1.8959999999999999</v>
      </c>
      <c r="C3">
        <v>1.7668999999999999</v>
      </c>
      <c r="D3">
        <v>2.0249999999999999</v>
      </c>
      <c r="E3">
        <v>1.853</v>
      </c>
      <c r="F3">
        <v>1.7784</v>
      </c>
      <c r="G3">
        <v>1.9275</v>
      </c>
      <c r="H3" t="str">
        <f>IF(C3&gt;G3,"In "&amp;A3&amp;", absenteeism was significantly higher than expected in the U.S.","In "&amp;A3&amp;", absenteeism was not significantly higher than expected in the U.S.")</f>
        <v>In Nov, absenteeism was not significantly higher than expected in the U.S.</v>
      </c>
    </row>
    <row r="4" spans="1:8" x14ac:dyDescent="0.3">
      <c r="A4" t="s">
        <v>2</v>
      </c>
      <c r="E4">
        <v>2.3382999999999998</v>
      </c>
      <c r="F4">
        <v>2.2866</v>
      </c>
      <c r="G4">
        <v>2.3898999999999999</v>
      </c>
    </row>
    <row r="5" spans="1:8" x14ac:dyDescent="0.3">
      <c r="A5" t="s">
        <v>3</v>
      </c>
      <c r="E5">
        <v>2.5745</v>
      </c>
      <c r="F5">
        <v>2.492</v>
      </c>
      <c r="G5">
        <v>2.657</v>
      </c>
    </row>
    <row r="6" spans="1:8" x14ac:dyDescent="0.3">
      <c r="A6" t="s">
        <v>4</v>
      </c>
      <c r="E6">
        <v>2.528</v>
      </c>
      <c r="F6">
        <v>2.4434999999999998</v>
      </c>
      <c r="G6">
        <v>2.6126</v>
      </c>
    </row>
    <row r="7" spans="1:8" x14ac:dyDescent="0.3">
      <c r="A7" t="s">
        <v>5</v>
      </c>
      <c r="E7">
        <v>2.2671000000000001</v>
      </c>
      <c r="F7">
        <v>2.2079</v>
      </c>
      <c r="G7">
        <v>2.3262</v>
      </c>
    </row>
    <row r="8" spans="1:8" x14ac:dyDescent="0.3">
      <c r="A8" t="s">
        <v>6</v>
      </c>
      <c r="E8">
        <v>1.9575</v>
      </c>
      <c r="F8">
        <v>1.8815999999999999</v>
      </c>
      <c r="G8">
        <v>2.0333000000000001</v>
      </c>
    </row>
    <row r="9" spans="1:8" x14ac:dyDescent="0.3">
      <c r="A9" t="s">
        <v>7</v>
      </c>
      <c r="E9">
        <v>1.8609</v>
      </c>
      <c r="F9">
        <v>1.8122</v>
      </c>
      <c r="G9">
        <v>1.9095</v>
      </c>
    </row>
    <row r="10" spans="1:8" x14ac:dyDescent="0.3">
      <c r="A10" t="s">
        <v>8</v>
      </c>
      <c r="E10">
        <v>1.6828000000000001</v>
      </c>
      <c r="F10">
        <v>1.6153999999999999</v>
      </c>
      <c r="G10">
        <v>1.7502</v>
      </c>
    </row>
    <row r="11" spans="1:8" x14ac:dyDescent="0.3">
      <c r="A11" t="s">
        <v>9</v>
      </c>
      <c r="E11">
        <v>1.4899</v>
      </c>
      <c r="F11">
        <v>1.4282999999999999</v>
      </c>
      <c r="G11">
        <v>1.5513999999999999</v>
      </c>
    </row>
    <row r="12" spans="1:8" x14ac:dyDescent="0.3">
      <c r="A12" t="s">
        <v>10</v>
      </c>
      <c r="E12">
        <v>1.5652999999999999</v>
      </c>
      <c r="F12">
        <v>1.5139</v>
      </c>
      <c r="G12">
        <v>1.6166</v>
      </c>
    </row>
    <row r="13" spans="1:8" x14ac:dyDescent="0.3">
      <c r="A13" t="s">
        <v>11</v>
      </c>
      <c r="E13">
        <v>1.7519</v>
      </c>
      <c r="F13">
        <v>1.7013</v>
      </c>
      <c r="G13">
        <v>1.8026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AFEB-5C16-435F-8200-43EF9FF170F8}">
  <dimension ref="A1:L13"/>
  <sheetViews>
    <sheetView workbookViewId="0">
      <selection activeCell="L4" sqref="L4"/>
    </sheetView>
  </sheetViews>
  <sheetFormatPr defaultRowHeight="14.4" x14ac:dyDescent="0.3"/>
  <sheetData>
    <row r="1" spans="1:12" x14ac:dyDescent="0.3">
      <c r="A1" t="s">
        <v>12</v>
      </c>
      <c r="B1" t="s">
        <v>24</v>
      </c>
      <c r="C1" t="s">
        <v>25</v>
      </c>
      <c r="D1" t="s">
        <v>26</v>
      </c>
      <c r="E1" t="s">
        <v>27</v>
      </c>
      <c r="F1" t="s">
        <v>28</v>
      </c>
      <c r="G1" t="s">
        <v>29</v>
      </c>
      <c r="H1" t="s">
        <v>30</v>
      </c>
      <c r="I1" t="s">
        <v>31</v>
      </c>
      <c r="J1" t="s">
        <v>32</v>
      </c>
      <c r="K1" t="s">
        <v>33</v>
      </c>
      <c r="L1" t="s">
        <v>123</v>
      </c>
    </row>
    <row r="2" spans="1:12" x14ac:dyDescent="0.3">
      <c r="A2" t="s">
        <v>0</v>
      </c>
      <c r="B2">
        <v>2.2200000000000002</v>
      </c>
      <c r="C2">
        <v>1.26</v>
      </c>
      <c r="D2">
        <v>2.13</v>
      </c>
      <c r="E2">
        <v>1.72</v>
      </c>
      <c r="F2">
        <v>2.35</v>
      </c>
      <c r="G2">
        <v>1.89</v>
      </c>
      <c r="H2">
        <v>1.68</v>
      </c>
      <c r="I2">
        <v>1.33</v>
      </c>
      <c r="J2">
        <v>1.71</v>
      </c>
      <c r="K2">
        <v>2.68</v>
      </c>
      <c r="L2" t="str">
        <f>"In "&amp;A2&amp;", absenteeism by geographic region was highest in "&amp;_xlfn.IFS(B2=MAX(B2:K2),"Region 1.",C2=MAX(B2:K2),"Region 2.",D2=MAX(B2:K2),"Region 3.", E2=MAX(B2:K2),"Region 4.",F2=MAX(B2:K2),"Region 5.",G2=MAX(B2:K2),"Region 6.",H2=MAX(B2:K2),"Region 7.",I2=MAX(B2:K2),"Region 8.",J2=MAX(B2:K2),"Region 9.",K2=MAX(B2:K2),"Region 10.")</f>
        <v>In Oct, absenteeism by geographic region was highest in Region 10.</v>
      </c>
    </row>
    <row r="3" spans="1:12" x14ac:dyDescent="0.3">
      <c r="A3" t="s">
        <v>1</v>
      </c>
      <c r="B3">
        <v>2.54</v>
      </c>
      <c r="C3">
        <v>0.9</v>
      </c>
      <c r="D3">
        <v>1.77</v>
      </c>
      <c r="E3">
        <v>1.66</v>
      </c>
      <c r="F3">
        <v>1.89</v>
      </c>
      <c r="G3">
        <v>1.85</v>
      </c>
      <c r="H3">
        <v>2.0699999999999998</v>
      </c>
      <c r="I3">
        <v>1.59</v>
      </c>
      <c r="J3">
        <v>2.5</v>
      </c>
      <c r="K3">
        <v>2.63</v>
      </c>
      <c r="L3" t="str">
        <f>"In "&amp;A3&amp;", absenteeism by geographic region was highest in "&amp;_xlfn.IFS(B3=MAX(B3:K3),"Region 1.",C3=MAX(B3:K3),"Region 2.",D3=MAX(B3:K3),"Region 3.", E3=MAX(B3:K3),"Region 4.",F3=MAX(B3:K3),"Region 5.",G3=MAX(B3:K3),"Region 6.",H3=MAX(B3:K3),"Region 7.",I3=MAX(B3:K3),"Region 8.",J3=MAX(B3:K3),"Region 9.",K3=MAX(B3:K3),"Region 10.")</f>
        <v>In Nov, absenteeism by geographic region was highest in Region 10.</v>
      </c>
    </row>
    <row r="4" spans="1:12" x14ac:dyDescent="0.3">
      <c r="A4" t="s">
        <v>2</v>
      </c>
    </row>
    <row r="5" spans="1:12" x14ac:dyDescent="0.3">
      <c r="A5" t="s">
        <v>3</v>
      </c>
    </row>
    <row r="6" spans="1:12" x14ac:dyDescent="0.3">
      <c r="A6" t="s">
        <v>4</v>
      </c>
    </row>
    <row r="7" spans="1:12" x14ac:dyDescent="0.3">
      <c r="A7" t="s">
        <v>5</v>
      </c>
    </row>
    <row r="8" spans="1:12" x14ac:dyDescent="0.3">
      <c r="A8" t="s">
        <v>6</v>
      </c>
    </row>
    <row r="9" spans="1:12" x14ac:dyDescent="0.3">
      <c r="A9" t="s">
        <v>7</v>
      </c>
    </row>
    <row r="10" spans="1:12" x14ac:dyDescent="0.3">
      <c r="A10" t="s">
        <v>8</v>
      </c>
    </row>
    <row r="11" spans="1:12" x14ac:dyDescent="0.3">
      <c r="A11" t="s">
        <v>9</v>
      </c>
    </row>
    <row r="12" spans="1:12" x14ac:dyDescent="0.3">
      <c r="A12" t="s">
        <v>10</v>
      </c>
    </row>
    <row r="13" spans="1:12" x14ac:dyDescent="0.3">
      <c r="A13"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EF997-1A86-47DA-ABB1-E5B522834DC9}">
  <dimension ref="A1:I121"/>
  <sheetViews>
    <sheetView workbookViewId="0">
      <selection activeCell="I2" sqref="I2:I3"/>
    </sheetView>
  </sheetViews>
  <sheetFormatPr defaultRowHeight="14.4" x14ac:dyDescent="0.3"/>
  <sheetData>
    <row r="1" spans="1:9" x14ac:dyDescent="0.3">
      <c r="A1" t="s">
        <v>34</v>
      </c>
      <c r="B1" t="s">
        <v>12</v>
      </c>
      <c r="C1" t="s">
        <v>18</v>
      </c>
      <c r="D1" t="s">
        <v>19</v>
      </c>
      <c r="E1" t="s">
        <v>20</v>
      </c>
      <c r="F1" t="s">
        <v>21</v>
      </c>
      <c r="G1" t="s">
        <v>22</v>
      </c>
      <c r="H1" t="s">
        <v>23</v>
      </c>
      <c r="I1" t="s">
        <v>123</v>
      </c>
    </row>
    <row r="2" spans="1:9" x14ac:dyDescent="0.3">
      <c r="A2" t="s">
        <v>24</v>
      </c>
      <c r="B2" t="s">
        <v>0</v>
      </c>
      <c r="C2">
        <v>2.2248999999999999</v>
      </c>
      <c r="D2">
        <v>1.6105</v>
      </c>
      <c r="E2">
        <v>2.8391999999999999</v>
      </c>
      <c r="F2">
        <v>1.7795000000000001</v>
      </c>
      <c r="G2">
        <v>1.5291999999999999</v>
      </c>
      <c r="H2">
        <v>2.0297999999999998</v>
      </c>
      <c r="I2" t="str">
        <f>IF(D2&gt;H2,"In "&amp;B2&amp;", absenteeism was significantly higher than expected in"&amp;" "&amp;A2&amp;".","In "&amp;B2&amp;", absenteeism was not significantly higher than expected in"&amp;" "&amp;A2&amp;".")</f>
        <v>In Oct, absenteeism was not significantly higher than expected in Region 1.</v>
      </c>
    </row>
    <row r="3" spans="1:9" x14ac:dyDescent="0.3">
      <c r="A3" t="s">
        <v>24</v>
      </c>
      <c r="B3" t="s">
        <v>1</v>
      </c>
      <c r="C3">
        <v>2.5421999999999998</v>
      </c>
      <c r="D3">
        <v>1.9444999999999999</v>
      </c>
      <c r="E3">
        <v>3.1398999999999999</v>
      </c>
      <c r="F3">
        <v>1.9054</v>
      </c>
      <c r="G3">
        <v>1.7032</v>
      </c>
      <c r="H3">
        <v>2.1076000000000001</v>
      </c>
      <c r="I3" t="str">
        <f>IF(D3&gt;H3,"In "&amp;B3&amp;", absenteeism was significantly higher than expected in"&amp;" "&amp;A3&amp;".","In "&amp;B3&amp;", absenteeism was not significantly higher than expected in"&amp;" "&amp;A3&amp;".")</f>
        <v>In Nov, absenteeism was not significantly higher than expected in Region 1.</v>
      </c>
    </row>
    <row r="4" spans="1:9" x14ac:dyDescent="0.3">
      <c r="A4" t="s">
        <v>24</v>
      </c>
      <c r="B4" t="s">
        <v>2</v>
      </c>
      <c r="F4">
        <v>2.1602000000000001</v>
      </c>
      <c r="G4">
        <v>1.8548</v>
      </c>
      <c r="H4">
        <v>2.4657</v>
      </c>
    </row>
    <row r="5" spans="1:9" x14ac:dyDescent="0.3">
      <c r="A5" t="s">
        <v>24</v>
      </c>
      <c r="B5" t="s">
        <v>3</v>
      </c>
      <c r="F5">
        <v>2.8719000000000001</v>
      </c>
      <c r="G5">
        <v>2.7606999999999999</v>
      </c>
      <c r="H5">
        <v>2.9830999999999999</v>
      </c>
    </row>
    <row r="6" spans="1:9" x14ac:dyDescent="0.3">
      <c r="A6" t="s">
        <v>24</v>
      </c>
      <c r="B6" t="s">
        <v>4</v>
      </c>
      <c r="F6">
        <v>2.4565000000000001</v>
      </c>
      <c r="G6">
        <v>2.1452</v>
      </c>
      <c r="H6">
        <v>2.7677999999999998</v>
      </c>
    </row>
    <row r="7" spans="1:9" x14ac:dyDescent="0.3">
      <c r="A7" t="s">
        <v>24</v>
      </c>
      <c r="B7" t="s">
        <v>5</v>
      </c>
      <c r="F7">
        <v>2.2313999999999998</v>
      </c>
      <c r="G7">
        <v>2.0467</v>
      </c>
      <c r="H7">
        <v>2.4161999999999999</v>
      </c>
    </row>
    <row r="8" spans="1:9" x14ac:dyDescent="0.3">
      <c r="A8" t="s">
        <v>24</v>
      </c>
      <c r="B8" t="s">
        <v>6</v>
      </c>
      <c r="F8">
        <v>2.3393999999999999</v>
      </c>
      <c r="G8">
        <v>2.0196000000000001</v>
      </c>
      <c r="H8">
        <v>2.6593</v>
      </c>
    </row>
    <row r="9" spans="1:9" x14ac:dyDescent="0.3">
      <c r="A9" t="s">
        <v>24</v>
      </c>
      <c r="B9" t="s">
        <v>7</v>
      </c>
      <c r="F9">
        <v>1.7257</v>
      </c>
      <c r="G9">
        <v>1.5704</v>
      </c>
      <c r="H9">
        <v>1.8809</v>
      </c>
    </row>
    <row r="10" spans="1:9" x14ac:dyDescent="0.3">
      <c r="A10" t="s">
        <v>24</v>
      </c>
      <c r="B10" t="s">
        <v>8</v>
      </c>
      <c r="F10">
        <v>1.8534999999999999</v>
      </c>
      <c r="G10">
        <v>1.6627000000000001</v>
      </c>
      <c r="H10">
        <v>2.0442999999999998</v>
      </c>
    </row>
    <row r="11" spans="1:9" x14ac:dyDescent="0.3">
      <c r="A11" t="s">
        <v>24</v>
      </c>
      <c r="B11" t="s">
        <v>9</v>
      </c>
      <c r="F11">
        <v>1.4529000000000001</v>
      </c>
      <c r="G11">
        <v>1.2337</v>
      </c>
      <c r="H11">
        <v>1.6720999999999999</v>
      </c>
    </row>
    <row r="12" spans="1:9" x14ac:dyDescent="0.3">
      <c r="A12" t="s">
        <v>24</v>
      </c>
      <c r="B12" t="s">
        <v>10</v>
      </c>
      <c r="F12">
        <v>1.4650000000000001</v>
      </c>
      <c r="G12">
        <v>1.2581</v>
      </c>
      <c r="H12">
        <v>1.6718999999999999</v>
      </c>
    </row>
    <row r="13" spans="1:9" x14ac:dyDescent="0.3">
      <c r="A13" t="s">
        <v>24</v>
      </c>
      <c r="B13" t="s">
        <v>11</v>
      </c>
      <c r="F13">
        <v>1.7841</v>
      </c>
      <c r="G13">
        <v>1.6775</v>
      </c>
      <c r="H13">
        <v>1.8908</v>
      </c>
    </row>
    <row r="14" spans="1:9" x14ac:dyDescent="0.3">
      <c r="A14" t="s">
        <v>25</v>
      </c>
      <c r="B14" t="s">
        <v>0</v>
      </c>
      <c r="C14">
        <v>1.2584</v>
      </c>
      <c r="D14">
        <v>1.0485</v>
      </c>
      <c r="E14">
        <v>1.4682999999999999</v>
      </c>
      <c r="F14">
        <v>1.6659999999999999</v>
      </c>
      <c r="G14">
        <v>1.5215000000000001</v>
      </c>
      <c r="H14">
        <v>1.8106</v>
      </c>
      <c r="I14" t="str">
        <f t="shared" ref="I14:I63" si="0">IF(D14&gt;H14,"In "&amp;B14&amp;", absenteeism was significantly higher than expected in"&amp;" "&amp;A14&amp;".","In "&amp;B14&amp;", absenteeism was not significantly higher than expected in"&amp;" "&amp;A14&amp;".")</f>
        <v>In Oct, absenteeism was not significantly higher than expected in Region 2.</v>
      </c>
    </row>
    <row r="15" spans="1:9" x14ac:dyDescent="0.3">
      <c r="A15" t="s">
        <v>25</v>
      </c>
      <c r="B15" t="s">
        <v>1</v>
      </c>
      <c r="C15">
        <v>0.89580000000000004</v>
      </c>
      <c r="D15">
        <v>0.38769999999999999</v>
      </c>
      <c r="E15">
        <v>1.4039999999999999</v>
      </c>
      <c r="F15">
        <v>1.3420000000000001</v>
      </c>
      <c r="G15">
        <v>1.0275000000000001</v>
      </c>
      <c r="H15">
        <v>1.6564000000000001</v>
      </c>
      <c r="I15" t="str">
        <f t="shared" si="0"/>
        <v>In Nov, absenteeism was not significantly higher than expected in Region 2.</v>
      </c>
    </row>
    <row r="16" spans="1:9" x14ac:dyDescent="0.3">
      <c r="A16" t="s">
        <v>25</v>
      </c>
      <c r="B16" t="s">
        <v>2</v>
      </c>
      <c r="F16">
        <v>1.9819</v>
      </c>
      <c r="G16">
        <v>1.9314</v>
      </c>
      <c r="H16">
        <v>2.0325000000000002</v>
      </c>
    </row>
    <row r="17" spans="1:9" x14ac:dyDescent="0.3">
      <c r="A17" t="s">
        <v>25</v>
      </c>
      <c r="B17" t="s">
        <v>3</v>
      </c>
      <c r="F17">
        <v>1.8936999999999999</v>
      </c>
      <c r="G17">
        <v>1.7253000000000001</v>
      </c>
      <c r="H17">
        <v>2.0621</v>
      </c>
    </row>
    <row r="18" spans="1:9" x14ac:dyDescent="0.3">
      <c r="A18" t="s">
        <v>25</v>
      </c>
      <c r="B18" t="s">
        <v>4</v>
      </c>
      <c r="F18">
        <v>2.0676000000000001</v>
      </c>
      <c r="G18">
        <v>1.8178000000000001</v>
      </c>
      <c r="H18">
        <v>2.3172999999999999</v>
      </c>
    </row>
    <row r="19" spans="1:9" x14ac:dyDescent="0.3">
      <c r="A19" t="s">
        <v>25</v>
      </c>
      <c r="B19" t="s">
        <v>5</v>
      </c>
      <c r="F19">
        <v>2.0059999999999998</v>
      </c>
      <c r="G19">
        <v>1.8164</v>
      </c>
      <c r="H19">
        <v>2.1956000000000002</v>
      </c>
    </row>
    <row r="20" spans="1:9" x14ac:dyDescent="0.3">
      <c r="A20" t="s">
        <v>25</v>
      </c>
      <c r="B20" t="s">
        <v>6</v>
      </c>
      <c r="F20">
        <v>1.7634000000000001</v>
      </c>
      <c r="G20">
        <v>1.1900999999999999</v>
      </c>
      <c r="H20">
        <v>2.3365999999999998</v>
      </c>
    </row>
    <row r="21" spans="1:9" x14ac:dyDescent="0.3">
      <c r="A21" t="s">
        <v>25</v>
      </c>
      <c r="B21" t="s">
        <v>7</v>
      </c>
      <c r="F21">
        <v>1.6580999999999999</v>
      </c>
      <c r="G21">
        <v>1.5315000000000001</v>
      </c>
      <c r="H21">
        <v>1.7847999999999999</v>
      </c>
    </row>
    <row r="22" spans="1:9" x14ac:dyDescent="0.3">
      <c r="A22" t="s">
        <v>25</v>
      </c>
      <c r="B22" t="s">
        <v>8</v>
      </c>
      <c r="F22">
        <v>1.3312999999999999</v>
      </c>
      <c r="G22">
        <v>1.2643</v>
      </c>
      <c r="H22">
        <v>1.3982000000000001</v>
      </c>
    </row>
    <row r="23" spans="1:9" x14ac:dyDescent="0.3">
      <c r="A23" t="s">
        <v>25</v>
      </c>
      <c r="B23" t="s">
        <v>9</v>
      </c>
      <c r="F23">
        <v>1.2242999999999999</v>
      </c>
      <c r="G23">
        <v>1.1339999999999999</v>
      </c>
      <c r="H23">
        <v>1.3146</v>
      </c>
    </row>
    <row r="24" spans="1:9" x14ac:dyDescent="0.3">
      <c r="A24" t="s">
        <v>25</v>
      </c>
      <c r="B24" t="s">
        <v>10</v>
      </c>
      <c r="F24">
        <v>1.0912999999999999</v>
      </c>
      <c r="G24">
        <v>0.79910000000000003</v>
      </c>
      <c r="H24">
        <v>1.3834</v>
      </c>
    </row>
    <row r="25" spans="1:9" x14ac:dyDescent="0.3">
      <c r="A25" t="s">
        <v>25</v>
      </c>
      <c r="B25" t="s">
        <v>11</v>
      </c>
      <c r="F25">
        <v>1.2757000000000001</v>
      </c>
      <c r="G25">
        <v>1.0984</v>
      </c>
      <c r="H25">
        <v>1.4531000000000001</v>
      </c>
    </row>
    <row r="26" spans="1:9" x14ac:dyDescent="0.3">
      <c r="A26" t="s">
        <v>26</v>
      </c>
      <c r="B26" t="s">
        <v>0</v>
      </c>
      <c r="C26">
        <v>2.1276000000000002</v>
      </c>
      <c r="D26">
        <v>2.0055999999999998</v>
      </c>
      <c r="E26">
        <v>2.2496</v>
      </c>
      <c r="F26">
        <v>1.8003</v>
      </c>
      <c r="G26">
        <v>1.6715</v>
      </c>
      <c r="H26">
        <v>1.9291</v>
      </c>
      <c r="I26" t="str">
        <f t="shared" si="0"/>
        <v>In Oct, absenteeism was significantly higher than expected in Region 3.</v>
      </c>
    </row>
    <row r="27" spans="1:9" x14ac:dyDescent="0.3">
      <c r="A27" t="s">
        <v>26</v>
      </c>
      <c r="B27" t="s">
        <v>1</v>
      </c>
      <c r="C27">
        <v>1.7713000000000001</v>
      </c>
      <c r="D27">
        <v>1.3264</v>
      </c>
      <c r="E27">
        <v>2.2162000000000002</v>
      </c>
      <c r="F27">
        <v>2.1015000000000001</v>
      </c>
      <c r="G27">
        <v>1.788</v>
      </c>
      <c r="H27">
        <v>2.415</v>
      </c>
      <c r="I27" t="str">
        <f t="shared" si="0"/>
        <v>In Nov, absenteeism was not significantly higher than expected in Region 3.</v>
      </c>
    </row>
    <row r="28" spans="1:9" x14ac:dyDescent="0.3">
      <c r="A28" t="s">
        <v>26</v>
      </c>
      <c r="B28" t="s">
        <v>2</v>
      </c>
      <c r="F28">
        <v>2.5465</v>
      </c>
      <c r="G28">
        <v>2.2530999999999999</v>
      </c>
      <c r="H28">
        <v>2.8397999999999999</v>
      </c>
    </row>
    <row r="29" spans="1:9" x14ac:dyDescent="0.3">
      <c r="A29" t="s">
        <v>26</v>
      </c>
      <c r="B29" t="s">
        <v>3</v>
      </c>
      <c r="F29">
        <v>2.7993000000000001</v>
      </c>
      <c r="G29">
        <v>2.5749</v>
      </c>
      <c r="H29">
        <v>3.0238</v>
      </c>
    </row>
    <row r="30" spans="1:9" x14ac:dyDescent="0.3">
      <c r="A30" t="s">
        <v>26</v>
      </c>
      <c r="B30" t="s">
        <v>4</v>
      </c>
      <c r="F30">
        <v>2.9565999999999999</v>
      </c>
      <c r="G30">
        <v>2.597</v>
      </c>
      <c r="H30">
        <v>3.3161999999999998</v>
      </c>
    </row>
    <row r="31" spans="1:9" x14ac:dyDescent="0.3">
      <c r="A31" t="s">
        <v>26</v>
      </c>
      <c r="B31" t="s">
        <v>5</v>
      </c>
      <c r="F31">
        <v>2.4782999999999999</v>
      </c>
      <c r="G31">
        <v>2.0846</v>
      </c>
      <c r="H31">
        <v>2.8719000000000001</v>
      </c>
    </row>
    <row r="32" spans="1:9" x14ac:dyDescent="0.3">
      <c r="A32" t="s">
        <v>26</v>
      </c>
      <c r="B32" t="s">
        <v>6</v>
      </c>
      <c r="F32">
        <v>2.2242999999999999</v>
      </c>
      <c r="G32">
        <v>2.0981999999999998</v>
      </c>
      <c r="H32">
        <v>2.3504</v>
      </c>
    </row>
    <row r="33" spans="1:9" x14ac:dyDescent="0.3">
      <c r="A33" t="s">
        <v>26</v>
      </c>
      <c r="B33" t="s">
        <v>7</v>
      </c>
      <c r="F33">
        <v>2.0503999999999998</v>
      </c>
      <c r="G33">
        <v>1.9673</v>
      </c>
      <c r="H33">
        <v>2.1335999999999999</v>
      </c>
    </row>
    <row r="34" spans="1:9" x14ac:dyDescent="0.3">
      <c r="A34" t="s">
        <v>26</v>
      </c>
      <c r="B34" t="s">
        <v>8</v>
      </c>
      <c r="F34">
        <v>1.9369000000000001</v>
      </c>
      <c r="G34">
        <v>1.7334000000000001</v>
      </c>
      <c r="H34">
        <v>2.1404999999999998</v>
      </c>
    </row>
    <row r="35" spans="1:9" x14ac:dyDescent="0.3">
      <c r="A35" t="s">
        <v>26</v>
      </c>
      <c r="B35" t="s">
        <v>9</v>
      </c>
      <c r="F35">
        <v>1.7862</v>
      </c>
      <c r="G35">
        <v>1.6007</v>
      </c>
      <c r="H35">
        <v>1.9717</v>
      </c>
    </row>
    <row r="36" spans="1:9" x14ac:dyDescent="0.3">
      <c r="A36" t="s">
        <v>26</v>
      </c>
      <c r="B36" t="s">
        <v>10</v>
      </c>
      <c r="F36">
        <v>1.7898000000000001</v>
      </c>
      <c r="G36">
        <v>1.6615</v>
      </c>
      <c r="H36">
        <v>1.9180999999999999</v>
      </c>
    </row>
    <row r="37" spans="1:9" x14ac:dyDescent="0.3">
      <c r="A37" t="s">
        <v>26</v>
      </c>
      <c r="B37" t="s">
        <v>11</v>
      </c>
      <c r="F37">
        <v>2.0924999999999998</v>
      </c>
      <c r="G37">
        <v>1.8688</v>
      </c>
      <c r="H37">
        <v>2.3161</v>
      </c>
    </row>
    <row r="38" spans="1:9" x14ac:dyDescent="0.3">
      <c r="A38" t="s">
        <v>27</v>
      </c>
      <c r="B38" t="s">
        <v>0</v>
      </c>
      <c r="C38">
        <v>1.7213000000000001</v>
      </c>
      <c r="D38">
        <v>1.5394000000000001</v>
      </c>
      <c r="E38">
        <v>1.9031</v>
      </c>
      <c r="F38">
        <v>1.6749000000000001</v>
      </c>
      <c r="G38">
        <v>1.5647</v>
      </c>
      <c r="H38">
        <v>1.7850999999999999</v>
      </c>
      <c r="I38" t="str">
        <f t="shared" si="0"/>
        <v>In Oct, absenteeism was not significantly higher than expected in Region 4.</v>
      </c>
    </row>
    <row r="39" spans="1:9" x14ac:dyDescent="0.3">
      <c r="A39" t="s">
        <v>27</v>
      </c>
      <c r="B39" t="s">
        <v>1</v>
      </c>
      <c r="C39">
        <v>1.6642999999999999</v>
      </c>
      <c r="D39">
        <v>1.2976000000000001</v>
      </c>
      <c r="E39">
        <v>2.0308999999999999</v>
      </c>
      <c r="F39">
        <v>1.7118</v>
      </c>
      <c r="G39">
        <v>1.6121000000000001</v>
      </c>
      <c r="H39">
        <v>1.8116000000000001</v>
      </c>
      <c r="I39" t="str">
        <f t="shared" si="0"/>
        <v>In Nov, absenteeism was not significantly higher than expected in Region 4.</v>
      </c>
    </row>
    <row r="40" spans="1:9" x14ac:dyDescent="0.3">
      <c r="A40" t="s">
        <v>27</v>
      </c>
      <c r="B40" t="s">
        <v>2</v>
      </c>
      <c r="F40">
        <v>2.1415999999999999</v>
      </c>
      <c r="G40">
        <v>2.0575999999999999</v>
      </c>
      <c r="H40">
        <v>2.2256</v>
      </c>
    </row>
    <row r="41" spans="1:9" x14ac:dyDescent="0.3">
      <c r="A41" t="s">
        <v>27</v>
      </c>
      <c r="B41" t="s">
        <v>3</v>
      </c>
      <c r="F41">
        <v>2.2366999999999999</v>
      </c>
      <c r="G41">
        <v>2.1476000000000002</v>
      </c>
      <c r="H41">
        <v>2.3258000000000001</v>
      </c>
    </row>
    <row r="42" spans="1:9" x14ac:dyDescent="0.3">
      <c r="A42" t="s">
        <v>27</v>
      </c>
      <c r="B42" t="s">
        <v>4</v>
      </c>
      <c r="F42">
        <v>2.3338999999999999</v>
      </c>
      <c r="G42">
        <v>2.1213000000000002</v>
      </c>
      <c r="H42">
        <v>2.5466000000000002</v>
      </c>
    </row>
    <row r="43" spans="1:9" x14ac:dyDescent="0.3">
      <c r="A43" t="s">
        <v>27</v>
      </c>
      <c r="B43" t="s">
        <v>5</v>
      </c>
      <c r="F43">
        <v>1.9718</v>
      </c>
      <c r="G43">
        <v>1.8513999999999999</v>
      </c>
      <c r="H43">
        <v>2.0920999999999998</v>
      </c>
    </row>
    <row r="44" spans="1:9" x14ac:dyDescent="0.3">
      <c r="A44" t="s">
        <v>27</v>
      </c>
      <c r="B44" t="s">
        <v>6</v>
      </c>
      <c r="F44">
        <v>1.7925</v>
      </c>
      <c r="G44">
        <v>1.597</v>
      </c>
      <c r="H44">
        <v>1.9881</v>
      </c>
    </row>
    <row r="45" spans="1:9" x14ac:dyDescent="0.3">
      <c r="A45" t="s">
        <v>27</v>
      </c>
      <c r="B45" t="s">
        <v>7</v>
      </c>
      <c r="F45">
        <v>1.7081</v>
      </c>
      <c r="G45">
        <v>1.579</v>
      </c>
      <c r="H45">
        <v>1.8372999999999999</v>
      </c>
    </row>
    <row r="46" spans="1:9" x14ac:dyDescent="0.3">
      <c r="A46" t="s">
        <v>27</v>
      </c>
      <c r="B46" t="s">
        <v>8</v>
      </c>
      <c r="F46">
        <v>1.4308000000000001</v>
      </c>
      <c r="G46">
        <v>1.3176000000000001</v>
      </c>
      <c r="H46">
        <v>1.544</v>
      </c>
    </row>
    <row r="47" spans="1:9" x14ac:dyDescent="0.3">
      <c r="A47" t="s">
        <v>27</v>
      </c>
      <c r="B47" t="s">
        <v>9</v>
      </c>
      <c r="F47">
        <v>1.3687</v>
      </c>
      <c r="G47">
        <v>1.2796000000000001</v>
      </c>
      <c r="H47">
        <v>1.4578</v>
      </c>
    </row>
    <row r="48" spans="1:9" x14ac:dyDescent="0.3">
      <c r="A48" t="s">
        <v>27</v>
      </c>
      <c r="B48" t="s">
        <v>10</v>
      </c>
      <c r="F48">
        <v>1.5255000000000001</v>
      </c>
      <c r="G48">
        <v>1.3635999999999999</v>
      </c>
      <c r="H48">
        <v>1.6874</v>
      </c>
    </row>
    <row r="49" spans="1:9" x14ac:dyDescent="0.3">
      <c r="A49" t="s">
        <v>27</v>
      </c>
      <c r="B49" t="s">
        <v>11</v>
      </c>
      <c r="F49">
        <v>1.5155000000000001</v>
      </c>
      <c r="G49">
        <v>1.4219999999999999</v>
      </c>
      <c r="H49">
        <v>1.609</v>
      </c>
    </row>
    <row r="50" spans="1:9" x14ac:dyDescent="0.3">
      <c r="A50" t="s">
        <v>28</v>
      </c>
      <c r="B50" t="s">
        <v>0</v>
      </c>
      <c r="C50">
        <v>2.3546</v>
      </c>
      <c r="D50">
        <v>1.7927</v>
      </c>
      <c r="E50">
        <v>2.9165000000000001</v>
      </c>
      <c r="F50">
        <v>1.8612</v>
      </c>
      <c r="G50">
        <v>1.6767000000000001</v>
      </c>
      <c r="H50">
        <v>2.0457000000000001</v>
      </c>
      <c r="I50" t="str">
        <f t="shared" si="0"/>
        <v>In Oct, absenteeism was not significantly higher than expected in Region 5.</v>
      </c>
    </row>
    <row r="51" spans="1:9" x14ac:dyDescent="0.3">
      <c r="A51" t="s">
        <v>28</v>
      </c>
      <c r="B51" t="s">
        <v>1</v>
      </c>
      <c r="C51">
        <v>1.8854</v>
      </c>
      <c r="D51">
        <v>1.5758000000000001</v>
      </c>
      <c r="E51">
        <v>2.1949999999999998</v>
      </c>
      <c r="F51">
        <v>1.9818</v>
      </c>
      <c r="G51">
        <v>1.8082</v>
      </c>
      <c r="H51">
        <v>2.1553</v>
      </c>
      <c r="I51" t="str">
        <f t="shared" si="0"/>
        <v>In Nov, absenteeism was not significantly higher than expected in Region 5.</v>
      </c>
    </row>
    <row r="52" spans="1:9" x14ac:dyDescent="0.3">
      <c r="A52" t="s">
        <v>28</v>
      </c>
      <c r="B52" t="s">
        <v>2</v>
      </c>
      <c r="F52">
        <v>2.4089999999999998</v>
      </c>
      <c r="G52">
        <v>2.2976999999999999</v>
      </c>
      <c r="H52">
        <v>2.5203000000000002</v>
      </c>
    </row>
    <row r="53" spans="1:9" x14ac:dyDescent="0.3">
      <c r="A53" t="s">
        <v>28</v>
      </c>
      <c r="B53" t="s">
        <v>3</v>
      </c>
      <c r="F53">
        <v>2.7456</v>
      </c>
      <c r="G53">
        <v>2.4836999999999998</v>
      </c>
      <c r="H53">
        <v>3.0074000000000001</v>
      </c>
    </row>
    <row r="54" spans="1:9" x14ac:dyDescent="0.3">
      <c r="A54" t="s">
        <v>28</v>
      </c>
      <c r="B54" t="s">
        <v>4</v>
      </c>
      <c r="F54">
        <v>2.7944</v>
      </c>
      <c r="G54">
        <v>2.56</v>
      </c>
      <c r="H54">
        <v>3.0289000000000001</v>
      </c>
    </row>
    <row r="55" spans="1:9" x14ac:dyDescent="0.3">
      <c r="A55" t="s">
        <v>28</v>
      </c>
      <c r="B55" t="s">
        <v>5</v>
      </c>
      <c r="F55">
        <v>2.6541000000000001</v>
      </c>
      <c r="G55">
        <v>2.4931000000000001</v>
      </c>
      <c r="H55">
        <v>2.8151000000000002</v>
      </c>
    </row>
    <row r="56" spans="1:9" x14ac:dyDescent="0.3">
      <c r="A56" t="s">
        <v>28</v>
      </c>
      <c r="B56" t="s">
        <v>6</v>
      </c>
      <c r="F56">
        <v>2.0285000000000002</v>
      </c>
      <c r="G56">
        <v>1.8897999999999999</v>
      </c>
      <c r="H56">
        <v>2.1673</v>
      </c>
    </row>
    <row r="57" spans="1:9" x14ac:dyDescent="0.3">
      <c r="A57" t="s">
        <v>28</v>
      </c>
      <c r="B57" t="s">
        <v>7</v>
      </c>
      <c r="F57">
        <v>1.8702000000000001</v>
      </c>
      <c r="G57">
        <v>1.7884</v>
      </c>
      <c r="H57">
        <v>1.952</v>
      </c>
    </row>
    <row r="58" spans="1:9" x14ac:dyDescent="0.3">
      <c r="A58" t="s">
        <v>28</v>
      </c>
      <c r="B58" t="s">
        <v>8</v>
      </c>
      <c r="F58">
        <v>1.6619999999999999</v>
      </c>
      <c r="G58">
        <v>1.4673</v>
      </c>
      <c r="H58">
        <v>1.8568</v>
      </c>
    </row>
    <row r="59" spans="1:9" x14ac:dyDescent="0.3">
      <c r="A59" t="s">
        <v>28</v>
      </c>
      <c r="B59" t="s">
        <v>9</v>
      </c>
      <c r="F59">
        <v>1.3984000000000001</v>
      </c>
      <c r="G59">
        <v>1.2333000000000001</v>
      </c>
      <c r="H59">
        <v>1.5636000000000001</v>
      </c>
    </row>
    <row r="60" spans="1:9" x14ac:dyDescent="0.3">
      <c r="A60" t="s">
        <v>28</v>
      </c>
      <c r="B60" t="s">
        <v>10</v>
      </c>
      <c r="F60">
        <v>1.7158</v>
      </c>
      <c r="G60">
        <v>1.6309</v>
      </c>
      <c r="H60">
        <v>1.8007</v>
      </c>
    </row>
    <row r="61" spans="1:9" x14ac:dyDescent="0.3">
      <c r="A61" t="s">
        <v>28</v>
      </c>
      <c r="B61" t="s">
        <v>11</v>
      </c>
      <c r="F61">
        <v>1.8633999999999999</v>
      </c>
      <c r="G61">
        <v>1.7401</v>
      </c>
      <c r="H61">
        <v>1.9865999999999999</v>
      </c>
    </row>
    <row r="62" spans="1:9" x14ac:dyDescent="0.3">
      <c r="A62" t="s">
        <v>29</v>
      </c>
      <c r="B62" t="s">
        <v>0</v>
      </c>
      <c r="C62">
        <v>1.8916999999999999</v>
      </c>
      <c r="D62">
        <v>1.5847</v>
      </c>
      <c r="E62">
        <v>2.1987000000000001</v>
      </c>
      <c r="F62">
        <v>1.7823</v>
      </c>
      <c r="G62">
        <v>1.5884</v>
      </c>
      <c r="H62">
        <v>1.9761</v>
      </c>
      <c r="I62" t="str">
        <f t="shared" si="0"/>
        <v>In Oct, absenteeism was not significantly higher than expected in Region 6.</v>
      </c>
    </row>
    <row r="63" spans="1:9" x14ac:dyDescent="0.3">
      <c r="A63" t="s">
        <v>29</v>
      </c>
      <c r="B63" t="s">
        <v>1</v>
      </c>
      <c r="C63">
        <v>1.8493999999999999</v>
      </c>
      <c r="D63">
        <v>1.6080000000000001</v>
      </c>
      <c r="E63">
        <v>2.0908000000000002</v>
      </c>
      <c r="F63">
        <v>1.831</v>
      </c>
      <c r="G63">
        <v>1.7996000000000001</v>
      </c>
      <c r="H63">
        <v>1.8624000000000001</v>
      </c>
      <c r="I63" t="str">
        <f t="shared" si="0"/>
        <v>In Nov, absenteeism was not significantly higher than expected in Region 6.</v>
      </c>
    </row>
    <row r="64" spans="1:9" x14ac:dyDescent="0.3">
      <c r="A64" t="s">
        <v>29</v>
      </c>
      <c r="B64" t="s">
        <v>2</v>
      </c>
      <c r="F64">
        <v>2.1463999999999999</v>
      </c>
      <c r="G64">
        <v>2.0907</v>
      </c>
      <c r="H64">
        <v>2.2021000000000002</v>
      </c>
    </row>
    <row r="65" spans="1:9" x14ac:dyDescent="0.3">
      <c r="A65" t="s">
        <v>29</v>
      </c>
      <c r="B65" t="s">
        <v>3</v>
      </c>
      <c r="F65">
        <v>2.4904000000000002</v>
      </c>
      <c r="G65">
        <v>2.2806000000000002</v>
      </c>
      <c r="H65">
        <v>2.7002000000000002</v>
      </c>
    </row>
    <row r="66" spans="1:9" x14ac:dyDescent="0.3">
      <c r="A66" t="s">
        <v>29</v>
      </c>
      <c r="B66" t="s">
        <v>4</v>
      </c>
      <c r="F66">
        <v>2.2627000000000002</v>
      </c>
      <c r="G66">
        <v>2.1659000000000002</v>
      </c>
      <c r="H66">
        <v>2.3593999999999999</v>
      </c>
    </row>
    <row r="67" spans="1:9" x14ac:dyDescent="0.3">
      <c r="A67" t="s">
        <v>29</v>
      </c>
      <c r="B67" t="s">
        <v>5</v>
      </c>
      <c r="F67">
        <v>1.9179999999999999</v>
      </c>
      <c r="G67">
        <v>1.8556999999999999</v>
      </c>
      <c r="H67">
        <v>1.9803999999999999</v>
      </c>
    </row>
    <row r="68" spans="1:9" x14ac:dyDescent="0.3">
      <c r="A68" t="s">
        <v>29</v>
      </c>
      <c r="B68" t="s">
        <v>6</v>
      </c>
      <c r="F68">
        <v>1.7594000000000001</v>
      </c>
      <c r="G68">
        <v>1.6672</v>
      </c>
      <c r="H68">
        <v>1.8514999999999999</v>
      </c>
    </row>
    <row r="69" spans="1:9" x14ac:dyDescent="0.3">
      <c r="A69" t="s">
        <v>29</v>
      </c>
      <c r="B69" t="s">
        <v>7</v>
      </c>
      <c r="F69">
        <v>1.7463</v>
      </c>
      <c r="G69">
        <v>1.6436999999999999</v>
      </c>
      <c r="H69">
        <v>1.8488</v>
      </c>
    </row>
    <row r="70" spans="1:9" x14ac:dyDescent="0.3">
      <c r="A70" t="s">
        <v>29</v>
      </c>
      <c r="B70" t="s">
        <v>8</v>
      </c>
      <c r="F70">
        <v>1.7986</v>
      </c>
      <c r="G70">
        <v>1.4746999999999999</v>
      </c>
      <c r="H70">
        <v>2.1223999999999998</v>
      </c>
    </row>
    <row r="71" spans="1:9" x14ac:dyDescent="0.3">
      <c r="A71" t="s">
        <v>29</v>
      </c>
      <c r="B71" t="s">
        <v>9</v>
      </c>
      <c r="F71">
        <v>1.4578</v>
      </c>
      <c r="G71">
        <v>1.1611</v>
      </c>
      <c r="H71">
        <v>1.7544999999999999</v>
      </c>
    </row>
    <row r="72" spans="1:9" x14ac:dyDescent="0.3">
      <c r="A72" t="s">
        <v>29</v>
      </c>
      <c r="B72" t="s">
        <v>10</v>
      </c>
      <c r="F72">
        <v>1.3985000000000001</v>
      </c>
      <c r="G72">
        <v>1.3229</v>
      </c>
      <c r="H72">
        <v>1.4741</v>
      </c>
    </row>
    <row r="73" spans="1:9" x14ac:dyDescent="0.3">
      <c r="A73" t="s">
        <v>29</v>
      </c>
      <c r="B73" t="s">
        <v>11</v>
      </c>
      <c r="F73">
        <v>1.7015</v>
      </c>
      <c r="G73">
        <v>1.5734999999999999</v>
      </c>
      <c r="H73">
        <v>1.8294999999999999</v>
      </c>
    </row>
    <row r="74" spans="1:9" x14ac:dyDescent="0.3">
      <c r="A74" t="s">
        <v>30</v>
      </c>
      <c r="B74" t="s">
        <v>0</v>
      </c>
      <c r="C74">
        <v>1.6819999999999999</v>
      </c>
      <c r="D74">
        <v>0.97030000000000005</v>
      </c>
      <c r="E74">
        <v>2.3936999999999999</v>
      </c>
      <c r="F74">
        <v>1.7130000000000001</v>
      </c>
      <c r="G74">
        <v>1.4098999999999999</v>
      </c>
      <c r="H74">
        <v>2.0160999999999998</v>
      </c>
      <c r="I74" t="str">
        <f t="shared" ref="I74:I111" si="1">IF(D74&gt;H74,"In "&amp;B74&amp;", absenteeism was significantly higher than expected in"&amp;" "&amp;A74&amp;".","In "&amp;B74&amp;", absenteeism was not significantly higher than expected in"&amp;" "&amp;A74&amp;".")</f>
        <v>In Oct, absenteeism was not significantly higher than expected in Region 7.</v>
      </c>
    </row>
    <row r="75" spans="1:9" x14ac:dyDescent="0.3">
      <c r="A75" t="s">
        <v>30</v>
      </c>
      <c r="B75" t="s">
        <v>1</v>
      </c>
      <c r="C75">
        <v>2.0657999999999999</v>
      </c>
      <c r="D75">
        <v>1.5757000000000001</v>
      </c>
      <c r="E75">
        <v>2.5558999999999998</v>
      </c>
      <c r="F75">
        <v>1.8996999999999999</v>
      </c>
      <c r="G75">
        <v>1.7459</v>
      </c>
      <c r="H75">
        <v>2.0533999999999999</v>
      </c>
      <c r="I75" t="str">
        <f t="shared" si="1"/>
        <v>In Nov, absenteeism was not significantly higher than expected in Region 7.</v>
      </c>
    </row>
    <row r="76" spans="1:9" x14ac:dyDescent="0.3">
      <c r="A76" t="s">
        <v>30</v>
      </c>
      <c r="B76" t="s">
        <v>2</v>
      </c>
      <c r="F76">
        <v>2.5286</v>
      </c>
      <c r="G76">
        <v>2.2951999999999999</v>
      </c>
      <c r="H76">
        <v>2.7621000000000002</v>
      </c>
    </row>
    <row r="77" spans="1:9" x14ac:dyDescent="0.3">
      <c r="A77" t="s">
        <v>30</v>
      </c>
      <c r="B77" t="s">
        <v>3</v>
      </c>
      <c r="F77">
        <v>2.6625999999999999</v>
      </c>
      <c r="G77">
        <v>2.4298999999999999</v>
      </c>
      <c r="H77">
        <v>2.8953000000000002</v>
      </c>
    </row>
    <row r="78" spans="1:9" x14ac:dyDescent="0.3">
      <c r="A78" t="s">
        <v>30</v>
      </c>
      <c r="B78" t="s">
        <v>4</v>
      </c>
      <c r="F78">
        <v>2.3761999999999999</v>
      </c>
      <c r="G78">
        <v>2.0272000000000001</v>
      </c>
      <c r="H78">
        <v>2.7252000000000001</v>
      </c>
    </row>
    <row r="79" spans="1:9" x14ac:dyDescent="0.3">
      <c r="A79" t="s">
        <v>30</v>
      </c>
      <c r="B79" t="s">
        <v>5</v>
      </c>
      <c r="F79">
        <v>2.2231999999999998</v>
      </c>
      <c r="G79">
        <v>1.99</v>
      </c>
      <c r="H79">
        <v>2.4563999999999999</v>
      </c>
    </row>
    <row r="80" spans="1:9" x14ac:dyDescent="0.3">
      <c r="A80" t="s">
        <v>30</v>
      </c>
      <c r="B80" t="s">
        <v>6</v>
      </c>
      <c r="F80">
        <v>1.8653999999999999</v>
      </c>
      <c r="G80">
        <v>1.6839999999999999</v>
      </c>
      <c r="H80">
        <v>2.0468000000000002</v>
      </c>
    </row>
    <row r="81" spans="1:9" x14ac:dyDescent="0.3">
      <c r="A81" t="s">
        <v>30</v>
      </c>
      <c r="B81" t="s">
        <v>7</v>
      </c>
      <c r="F81">
        <v>1.7609999999999999</v>
      </c>
      <c r="G81">
        <v>1.5307999999999999</v>
      </c>
      <c r="H81">
        <v>1.9912000000000001</v>
      </c>
    </row>
    <row r="82" spans="1:9" x14ac:dyDescent="0.3">
      <c r="A82" t="s">
        <v>30</v>
      </c>
      <c r="B82" t="s">
        <v>8</v>
      </c>
      <c r="F82">
        <v>1.7514000000000001</v>
      </c>
      <c r="G82">
        <v>1.6393</v>
      </c>
      <c r="H82">
        <v>1.8633999999999999</v>
      </c>
    </row>
    <row r="83" spans="1:9" x14ac:dyDescent="0.3">
      <c r="A83" t="s">
        <v>30</v>
      </c>
      <c r="B83" t="s">
        <v>9</v>
      </c>
      <c r="F83">
        <v>1.49</v>
      </c>
      <c r="G83">
        <v>1.1521999999999999</v>
      </c>
      <c r="H83">
        <v>1.8278000000000001</v>
      </c>
    </row>
    <row r="84" spans="1:9" x14ac:dyDescent="0.3">
      <c r="A84" t="s">
        <v>30</v>
      </c>
      <c r="B84" t="s">
        <v>10</v>
      </c>
      <c r="F84">
        <v>1.5343</v>
      </c>
      <c r="G84">
        <v>1.3453999999999999</v>
      </c>
      <c r="H84">
        <v>1.7232000000000001</v>
      </c>
    </row>
    <row r="85" spans="1:9" x14ac:dyDescent="0.3">
      <c r="A85" t="s">
        <v>30</v>
      </c>
      <c r="B85" t="s">
        <v>11</v>
      </c>
      <c r="F85">
        <v>1.7326999999999999</v>
      </c>
      <c r="G85">
        <v>1.5238</v>
      </c>
      <c r="H85">
        <v>1.9416</v>
      </c>
    </row>
    <row r="86" spans="1:9" x14ac:dyDescent="0.3">
      <c r="A86" t="s">
        <v>31</v>
      </c>
      <c r="B86" t="s">
        <v>0</v>
      </c>
      <c r="C86">
        <v>1.3273999999999999</v>
      </c>
      <c r="D86">
        <v>1.0242</v>
      </c>
      <c r="E86">
        <v>1.6307</v>
      </c>
      <c r="F86">
        <v>1.9601999999999999</v>
      </c>
      <c r="G86">
        <v>1.8139000000000001</v>
      </c>
      <c r="H86">
        <v>2.1065</v>
      </c>
      <c r="I86" t="str">
        <f t="shared" si="1"/>
        <v>In Oct, absenteeism was not significantly higher than expected in Region 8.</v>
      </c>
    </row>
    <row r="87" spans="1:9" x14ac:dyDescent="0.3">
      <c r="A87" t="s">
        <v>31</v>
      </c>
      <c r="B87" t="s">
        <v>1</v>
      </c>
      <c r="C87">
        <v>1.5855999999999999</v>
      </c>
      <c r="D87">
        <v>1.0206999999999999</v>
      </c>
      <c r="E87">
        <v>2.1505999999999998</v>
      </c>
      <c r="F87">
        <v>1.8016000000000001</v>
      </c>
      <c r="G87">
        <v>1.5037</v>
      </c>
      <c r="H87">
        <v>2.0994999999999999</v>
      </c>
      <c r="I87" t="str">
        <f t="shared" si="1"/>
        <v>In Nov, absenteeism was not significantly higher than expected in Region 8.</v>
      </c>
    </row>
    <row r="88" spans="1:9" x14ac:dyDescent="0.3">
      <c r="A88" t="s">
        <v>31</v>
      </c>
      <c r="B88" t="s">
        <v>2</v>
      </c>
      <c r="F88">
        <v>2.2526000000000002</v>
      </c>
      <c r="G88">
        <v>2.1448</v>
      </c>
      <c r="H88">
        <v>2.3603999999999998</v>
      </c>
    </row>
    <row r="89" spans="1:9" x14ac:dyDescent="0.3">
      <c r="A89" t="s">
        <v>31</v>
      </c>
      <c r="B89" t="s">
        <v>3</v>
      </c>
      <c r="F89">
        <v>2.4921000000000002</v>
      </c>
      <c r="G89">
        <v>2.2917000000000001</v>
      </c>
      <c r="H89">
        <v>2.6924999999999999</v>
      </c>
    </row>
    <row r="90" spans="1:9" x14ac:dyDescent="0.3">
      <c r="A90" t="s">
        <v>31</v>
      </c>
      <c r="B90" t="s">
        <v>4</v>
      </c>
      <c r="F90">
        <v>2.7766000000000002</v>
      </c>
      <c r="G90">
        <v>2.3917999999999999</v>
      </c>
      <c r="H90">
        <v>3.1615000000000002</v>
      </c>
    </row>
    <row r="91" spans="1:9" x14ac:dyDescent="0.3">
      <c r="A91" t="s">
        <v>31</v>
      </c>
      <c r="B91" t="s">
        <v>5</v>
      </c>
      <c r="F91">
        <v>2.0550000000000002</v>
      </c>
      <c r="G91">
        <v>1.8823000000000001</v>
      </c>
      <c r="H91">
        <v>2.2277</v>
      </c>
    </row>
    <row r="92" spans="1:9" x14ac:dyDescent="0.3">
      <c r="A92" t="s">
        <v>31</v>
      </c>
      <c r="B92" t="s">
        <v>6</v>
      </c>
      <c r="F92">
        <v>2.1509</v>
      </c>
      <c r="G92">
        <v>2.0202</v>
      </c>
      <c r="H92">
        <v>2.2816000000000001</v>
      </c>
    </row>
    <row r="93" spans="1:9" x14ac:dyDescent="0.3">
      <c r="A93" t="s">
        <v>31</v>
      </c>
      <c r="B93" t="s">
        <v>7</v>
      </c>
      <c r="F93">
        <v>1.8560000000000001</v>
      </c>
      <c r="G93">
        <v>1.7775000000000001</v>
      </c>
      <c r="H93">
        <v>1.9343999999999999</v>
      </c>
    </row>
    <row r="94" spans="1:9" x14ac:dyDescent="0.3">
      <c r="A94" t="s">
        <v>31</v>
      </c>
      <c r="B94" t="s">
        <v>8</v>
      </c>
      <c r="F94">
        <v>1.3752</v>
      </c>
      <c r="G94">
        <v>1.2632000000000001</v>
      </c>
      <c r="H94">
        <v>1.4873000000000001</v>
      </c>
    </row>
    <row r="95" spans="1:9" x14ac:dyDescent="0.3">
      <c r="A95" t="s">
        <v>31</v>
      </c>
      <c r="B95" t="s">
        <v>9</v>
      </c>
      <c r="F95">
        <v>1.5306</v>
      </c>
      <c r="G95">
        <v>1.3078000000000001</v>
      </c>
      <c r="H95">
        <v>1.7534000000000001</v>
      </c>
    </row>
    <row r="96" spans="1:9" x14ac:dyDescent="0.3">
      <c r="A96" t="s">
        <v>31</v>
      </c>
      <c r="B96" t="s">
        <v>10</v>
      </c>
      <c r="F96">
        <v>1.3919999999999999</v>
      </c>
      <c r="G96">
        <v>1.0053000000000001</v>
      </c>
      <c r="H96">
        <v>1.7786999999999999</v>
      </c>
    </row>
    <row r="97" spans="1:9" x14ac:dyDescent="0.3">
      <c r="A97" t="s">
        <v>31</v>
      </c>
      <c r="B97" t="s">
        <v>11</v>
      </c>
      <c r="F97">
        <v>1.7784</v>
      </c>
      <c r="G97">
        <v>1.6533</v>
      </c>
      <c r="H97">
        <v>1.9035</v>
      </c>
    </row>
    <row r="98" spans="1:9" x14ac:dyDescent="0.3">
      <c r="A98" t="s">
        <v>32</v>
      </c>
      <c r="B98" t="s">
        <v>0</v>
      </c>
      <c r="C98">
        <v>1.7074</v>
      </c>
      <c r="D98">
        <v>1.4408000000000001</v>
      </c>
      <c r="E98">
        <v>1.974</v>
      </c>
      <c r="F98">
        <v>1.8592</v>
      </c>
      <c r="G98">
        <v>1.6206</v>
      </c>
      <c r="H98">
        <v>2.0979000000000001</v>
      </c>
      <c r="I98" t="str">
        <f t="shared" si="1"/>
        <v>In Oct, absenteeism was not significantly higher than expected in Region 9.</v>
      </c>
    </row>
    <row r="99" spans="1:9" x14ac:dyDescent="0.3">
      <c r="A99" t="s">
        <v>32</v>
      </c>
      <c r="B99" t="s">
        <v>1</v>
      </c>
      <c r="C99">
        <v>2.5005000000000002</v>
      </c>
      <c r="D99">
        <v>2.2362000000000002</v>
      </c>
      <c r="E99">
        <v>2.7646999999999999</v>
      </c>
      <c r="F99">
        <v>1.9265000000000001</v>
      </c>
      <c r="G99">
        <v>1.6119000000000001</v>
      </c>
      <c r="H99">
        <v>2.2410000000000001</v>
      </c>
      <c r="I99" t="str">
        <f t="shared" si="1"/>
        <v>In Nov, absenteeism was not significantly higher than expected in Region 9.</v>
      </c>
    </row>
    <row r="100" spans="1:9" x14ac:dyDescent="0.3">
      <c r="A100" t="s">
        <v>32</v>
      </c>
      <c r="B100" t="s">
        <v>2</v>
      </c>
      <c r="F100">
        <v>2.5983000000000001</v>
      </c>
      <c r="G100">
        <v>2.4500999999999999</v>
      </c>
      <c r="H100">
        <v>2.7465000000000002</v>
      </c>
    </row>
    <row r="101" spans="1:9" x14ac:dyDescent="0.3">
      <c r="A101" t="s">
        <v>32</v>
      </c>
      <c r="B101" t="s">
        <v>3</v>
      </c>
      <c r="F101">
        <v>2.8178999999999998</v>
      </c>
      <c r="G101">
        <v>2.5105</v>
      </c>
      <c r="H101">
        <v>3.1254</v>
      </c>
    </row>
    <row r="102" spans="1:9" x14ac:dyDescent="0.3">
      <c r="A102" t="s">
        <v>32</v>
      </c>
      <c r="B102" t="s">
        <v>4</v>
      </c>
      <c r="F102">
        <v>2.5283000000000002</v>
      </c>
      <c r="G102">
        <v>2.3309000000000002</v>
      </c>
      <c r="H102">
        <v>2.7258</v>
      </c>
    </row>
    <row r="103" spans="1:9" x14ac:dyDescent="0.3">
      <c r="A103" t="s">
        <v>32</v>
      </c>
      <c r="B103" t="s">
        <v>5</v>
      </c>
      <c r="F103">
        <v>2.4470999999999998</v>
      </c>
      <c r="G103">
        <v>2.3973</v>
      </c>
      <c r="H103">
        <v>2.4969999999999999</v>
      </c>
    </row>
    <row r="104" spans="1:9" x14ac:dyDescent="0.3">
      <c r="A104" t="s">
        <v>32</v>
      </c>
      <c r="B104" t="s">
        <v>6</v>
      </c>
      <c r="F104">
        <v>1.8923000000000001</v>
      </c>
      <c r="G104">
        <v>1.8080000000000001</v>
      </c>
      <c r="H104">
        <v>1.9766999999999999</v>
      </c>
    </row>
    <row r="105" spans="1:9" x14ac:dyDescent="0.3">
      <c r="A105" t="s">
        <v>32</v>
      </c>
      <c r="B105" t="s">
        <v>7</v>
      </c>
      <c r="F105">
        <v>2.0931000000000002</v>
      </c>
      <c r="G105">
        <v>1.8872</v>
      </c>
      <c r="H105">
        <v>2.2991000000000001</v>
      </c>
    </row>
    <row r="106" spans="1:9" x14ac:dyDescent="0.3">
      <c r="A106" t="s">
        <v>32</v>
      </c>
      <c r="B106" t="s">
        <v>8</v>
      </c>
      <c r="F106">
        <v>1.8671</v>
      </c>
      <c r="G106">
        <v>1.6968000000000001</v>
      </c>
      <c r="H106">
        <v>2.0373000000000001</v>
      </c>
    </row>
    <row r="107" spans="1:9" x14ac:dyDescent="0.3">
      <c r="A107" t="s">
        <v>32</v>
      </c>
      <c r="B107" t="s">
        <v>9</v>
      </c>
      <c r="F107">
        <v>1.6234999999999999</v>
      </c>
      <c r="G107">
        <v>1.4728000000000001</v>
      </c>
      <c r="H107">
        <v>1.7741</v>
      </c>
    </row>
    <row r="108" spans="1:9" x14ac:dyDescent="0.3">
      <c r="A108" t="s">
        <v>32</v>
      </c>
      <c r="B108" t="s">
        <v>10</v>
      </c>
      <c r="F108">
        <v>1.7598</v>
      </c>
      <c r="G108">
        <v>1.7141</v>
      </c>
      <c r="H108">
        <v>1.8055000000000001</v>
      </c>
    </row>
    <row r="109" spans="1:9" x14ac:dyDescent="0.3">
      <c r="A109" t="s">
        <v>32</v>
      </c>
      <c r="B109" t="s">
        <v>11</v>
      </c>
      <c r="F109">
        <v>1.9133</v>
      </c>
      <c r="G109">
        <v>1.7763</v>
      </c>
      <c r="H109">
        <v>2.0503</v>
      </c>
    </row>
    <row r="110" spans="1:9" x14ac:dyDescent="0.3">
      <c r="A110" t="s">
        <v>33</v>
      </c>
      <c r="B110" t="s">
        <v>0</v>
      </c>
      <c r="C110">
        <v>2.6775000000000002</v>
      </c>
      <c r="D110">
        <v>2.2955000000000001</v>
      </c>
      <c r="E110">
        <v>3.0594999999999999</v>
      </c>
      <c r="F110">
        <v>2.6722000000000001</v>
      </c>
      <c r="G110">
        <v>2.2883</v>
      </c>
      <c r="H110">
        <v>3.0560999999999998</v>
      </c>
      <c r="I110" t="str">
        <f t="shared" si="1"/>
        <v>In Oct, absenteeism was not significantly higher than expected in Region 10.</v>
      </c>
    </row>
    <row r="111" spans="1:9" x14ac:dyDescent="0.3">
      <c r="A111" t="s">
        <v>33</v>
      </c>
      <c r="B111" t="s">
        <v>1</v>
      </c>
      <c r="C111">
        <v>2.6278999999999999</v>
      </c>
      <c r="D111">
        <v>2.1242000000000001</v>
      </c>
      <c r="E111">
        <v>3.1316000000000002</v>
      </c>
      <c r="F111">
        <v>2.2570999999999999</v>
      </c>
      <c r="G111">
        <v>2.1000999999999999</v>
      </c>
      <c r="H111">
        <v>2.4140000000000001</v>
      </c>
      <c r="I111" t="str">
        <f t="shared" si="1"/>
        <v>In Nov, absenteeism was not significantly higher than expected in Region 10.</v>
      </c>
    </row>
    <row r="112" spans="1:9" x14ac:dyDescent="0.3">
      <c r="A112" t="s">
        <v>33</v>
      </c>
      <c r="B112" t="s">
        <v>2</v>
      </c>
      <c r="F112">
        <v>2.9864000000000002</v>
      </c>
      <c r="G112">
        <v>2.5663</v>
      </c>
      <c r="H112">
        <v>3.4064999999999999</v>
      </c>
    </row>
    <row r="113" spans="1:8" x14ac:dyDescent="0.3">
      <c r="A113" t="s">
        <v>33</v>
      </c>
      <c r="B113" t="s">
        <v>3</v>
      </c>
      <c r="F113">
        <v>3.4462999999999999</v>
      </c>
      <c r="G113">
        <v>2.7909000000000002</v>
      </c>
      <c r="H113">
        <v>4.1016000000000004</v>
      </c>
    </row>
    <row r="114" spans="1:8" x14ac:dyDescent="0.3">
      <c r="A114" t="s">
        <v>33</v>
      </c>
      <c r="B114" t="s">
        <v>4</v>
      </c>
      <c r="F114">
        <v>3.2181000000000002</v>
      </c>
      <c r="G114">
        <v>2.7067000000000001</v>
      </c>
      <c r="H114">
        <v>3.7294999999999998</v>
      </c>
    </row>
    <row r="115" spans="1:8" x14ac:dyDescent="0.3">
      <c r="A115" t="s">
        <v>33</v>
      </c>
      <c r="B115" t="s">
        <v>5</v>
      </c>
      <c r="F115">
        <v>2.9098999999999999</v>
      </c>
      <c r="G115">
        <v>2.6486000000000001</v>
      </c>
      <c r="H115">
        <v>3.1711999999999998</v>
      </c>
    </row>
    <row r="116" spans="1:8" x14ac:dyDescent="0.3">
      <c r="A116" t="s">
        <v>33</v>
      </c>
      <c r="B116" t="s">
        <v>6</v>
      </c>
      <c r="F116">
        <v>2.5556999999999999</v>
      </c>
      <c r="G116">
        <v>2.1206</v>
      </c>
      <c r="H116">
        <v>2.9908999999999999</v>
      </c>
    </row>
    <row r="117" spans="1:8" x14ac:dyDescent="0.3">
      <c r="A117" t="s">
        <v>33</v>
      </c>
      <c r="B117" t="s">
        <v>7</v>
      </c>
      <c r="F117">
        <v>2.3062999999999998</v>
      </c>
      <c r="G117">
        <v>2.1958000000000002</v>
      </c>
      <c r="H117">
        <v>2.4169</v>
      </c>
    </row>
    <row r="118" spans="1:8" x14ac:dyDescent="0.3">
      <c r="A118" t="s">
        <v>33</v>
      </c>
      <c r="B118" t="s">
        <v>8</v>
      </c>
      <c r="F118">
        <v>2.0968</v>
      </c>
      <c r="G118">
        <v>1.7988</v>
      </c>
      <c r="H118">
        <v>2.3948</v>
      </c>
    </row>
    <row r="119" spans="1:8" x14ac:dyDescent="0.3">
      <c r="A119" t="s">
        <v>33</v>
      </c>
      <c r="B119" t="s">
        <v>9</v>
      </c>
      <c r="F119">
        <v>1.8891</v>
      </c>
      <c r="G119">
        <v>1.7847</v>
      </c>
      <c r="H119">
        <v>1.9936</v>
      </c>
    </row>
    <row r="120" spans="1:8" x14ac:dyDescent="0.3">
      <c r="A120" t="s">
        <v>33</v>
      </c>
      <c r="B120" t="s">
        <v>10</v>
      </c>
      <c r="F120">
        <v>1.7525999999999999</v>
      </c>
      <c r="G120">
        <v>1.6692</v>
      </c>
      <c r="H120">
        <v>1.8359000000000001</v>
      </c>
    </row>
    <row r="121" spans="1:8" x14ac:dyDescent="0.3">
      <c r="A121" t="s">
        <v>33</v>
      </c>
      <c r="B121" t="s">
        <v>11</v>
      </c>
      <c r="F121">
        <v>2.1617000000000002</v>
      </c>
      <c r="G121">
        <v>1.8036000000000001</v>
      </c>
      <c r="H121">
        <v>2.5198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BD9E8-9F40-437F-A394-03FAAAEBC305}">
  <dimension ref="A1:F13"/>
  <sheetViews>
    <sheetView workbookViewId="0">
      <selection activeCell="G8" sqref="G8"/>
    </sheetView>
  </sheetViews>
  <sheetFormatPr defaultRowHeight="14.4" x14ac:dyDescent="0.3"/>
  <sheetData>
    <row r="1" spans="1:6" x14ac:dyDescent="0.3">
      <c r="A1" t="s">
        <v>12</v>
      </c>
      <c r="B1" t="s">
        <v>35</v>
      </c>
      <c r="C1" t="s">
        <v>36</v>
      </c>
      <c r="D1" t="s">
        <v>37</v>
      </c>
      <c r="E1" t="s">
        <v>38</v>
      </c>
      <c r="F1" t="s">
        <v>123</v>
      </c>
    </row>
    <row r="2" spans="1:6" x14ac:dyDescent="0.3">
      <c r="A2" t="s">
        <v>0</v>
      </c>
      <c r="B2">
        <v>2.35</v>
      </c>
      <c r="C2">
        <v>1.62</v>
      </c>
      <c r="D2">
        <v>2</v>
      </c>
      <c r="E2">
        <v>2.9</v>
      </c>
      <c r="F2" t="str">
        <f>"In "&amp;A2&amp;", absenteeism by age group was highest in "&amp;_xlfn.IFS(B2=MAX(B2:E2),"the 16-24 yrs age group.",C2=MAX(B2:E2),"the 25-44 yrs age group.",D2=MAX(B2:E2),"the 45-64 yrs age group.",E2= MAX(B2:E2),"the 65+ yrs age group.")</f>
        <v>In Oct, absenteeism by age group was highest in the 65+ yrs age group.</v>
      </c>
    </row>
    <row r="3" spans="1:6" x14ac:dyDescent="0.3">
      <c r="A3" t="s">
        <v>1</v>
      </c>
      <c r="B3">
        <v>1.81</v>
      </c>
      <c r="C3">
        <v>1.58</v>
      </c>
      <c r="D3">
        <v>2.17</v>
      </c>
      <c r="E3">
        <v>2.77</v>
      </c>
      <c r="F3" t="str">
        <f>"In "&amp;A3&amp;", absenteeism by age group was highest in "&amp;_xlfn.IFS(B3=MAX(B3:E3),"the 16-24 yrs age group.",C3=MAX(B3:E3),"the 25-44 yrs age group.",D3=MAX(B3:E3),"the 45-64 yrs age group.",E3= MAX(B3:E3),"the 65+ yrs age group.")</f>
        <v>In Nov, absenteeism by age group was highest in the 65+ yrs age group.</v>
      </c>
    </row>
    <row r="4" spans="1:6" x14ac:dyDescent="0.3">
      <c r="A4" t="s">
        <v>2</v>
      </c>
    </row>
    <row r="5" spans="1:6" x14ac:dyDescent="0.3">
      <c r="A5" t="s">
        <v>3</v>
      </c>
    </row>
    <row r="6" spans="1:6" x14ac:dyDescent="0.3">
      <c r="A6" t="s">
        <v>4</v>
      </c>
    </row>
    <row r="7" spans="1:6" x14ac:dyDescent="0.3">
      <c r="A7" t="s">
        <v>5</v>
      </c>
    </row>
    <row r="8" spans="1:6" x14ac:dyDescent="0.3">
      <c r="A8" t="s">
        <v>6</v>
      </c>
    </row>
    <row r="9" spans="1:6" x14ac:dyDescent="0.3">
      <c r="A9" t="s">
        <v>7</v>
      </c>
    </row>
    <row r="10" spans="1:6" x14ac:dyDescent="0.3">
      <c r="A10" t="s">
        <v>8</v>
      </c>
    </row>
    <row r="11" spans="1:6" x14ac:dyDescent="0.3">
      <c r="A11" t="s">
        <v>9</v>
      </c>
    </row>
    <row r="12" spans="1:6" x14ac:dyDescent="0.3">
      <c r="A12" t="s">
        <v>10</v>
      </c>
    </row>
    <row r="13" spans="1:6" x14ac:dyDescent="0.3">
      <c r="A13"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E6B5-F57B-433B-BCBE-AA47D2390A70}">
  <dimension ref="A1:I49"/>
  <sheetViews>
    <sheetView workbookViewId="0">
      <selection activeCell="J30" sqref="J30"/>
    </sheetView>
  </sheetViews>
  <sheetFormatPr defaultRowHeight="14.4" x14ac:dyDescent="0.3"/>
  <sheetData>
    <row r="1" spans="1:9" x14ac:dyDescent="0.3">
      <c r="A1" t="s">
        <v>39</v>
      </c>
      <c r="B1" t="s">
        <v>12</v>
      </c>
      <c r="C1" t="s">
        <v>18</v>
      </c>
      <c r="D1" t="s">
        <v>19</v>
      </c>
      <c r="E1" t="s">
        <v>20</v>
      </c>
      <c r="F1" t="s">
        <v>21</v>
      </c>
      <c r="G1" t="s">
        <v>22</v>
      </c>
      <c r="H1" t="s">
        <v>23</v>
      </c>
      <c r="I1" t="s">
        <v>123</v>
      </c>
    </row>
    <row r="2" spans="1:9" x14ac:dyDescent="0.3">
      <c r="A2" t="s">
        <v>40</v>
      </c>
      <c r="B2" t="s">
        <v>0</v>
      </c>
      <c r="C2">
        <v>2.3512</v>
      </c>
      <c r="D2">
        <v>1.5783</v>
      </c>
      <c r="E2">
        <v>3.1242000000000001</v>
      </c>
      <c r="F2">
        <v>1.6919</v>
      </c>
      <c r="G2">
        <v>1.4776</v>
      </c>
      <c r="H2">
        <v>1.9063000000000001</v>
      </c>
      <c r="I2" t="str">
        <f>IF(D2&gt;H2,"In "&amp;B2&amp;", absenteeism was significantly higher than expected in the"&amp;" "&amp;A2&amp;" age group.","In "&amp;B2&amp;", absenteeism was not significantly higher than expected in the"&amp;" "&amp;A2&amp;" age group.")</f>
        <v>In Oct, absenteeism was not significantly higher than expected in the 16 - 24 yrs age group.</v>
      </c>
    </row>
    <row r="3" spans="1:9" x14ac:dyDescent="0.3">
      <c r="A3" t="s">
        <v>40</v>
      </c>
      <c r="B3" t="s">
        <v>1</v>
      </c>
      <c r="C3">
        <v>1.8137000000000001</v>
      </c>
      <c r="D3">
        <v>1.3284</v>
      </c>
      <c r="E3">
        <v>2.2989999999999999</v>
      </c>
      <c r="F3">
        <v>2.1082999999999998</v>
      </c>
      <c r="G3">
        <v>1.8480000000000001</v>
      </c>
      <c r="H3">
        <v>2.3685</v>
      </c>
      <c r="I3" t="str">
        <f>IF(D3&gt;H3,"In "&amp;B3&amp;", absenteeism was significantly higher than expected in the"&amp;" "&amp;A3&amp;" age group.","In "&amp;B3&amp;", absenteeism was not significantly higher than expected in the"&amp;" "&amp;A3&amp;" age group.")</f>
        <v>In Nov, absenteeism was not significantly higher than expected in the 16 - 24 yrs age group.</v>
      </c>
    </row>
    <row r="4" spans="1:9" x14ac:dyDescent="0.3">
      <c r="A4" t="s">
        <v>40</v>
      </c>
      <c r="B4" t="s">
        <v>2</v>
      </c>
      <c r="F4">
        <v>2.2898000000000001</v>
      </c>
      <c r="G4">
        <v>2.0083000000000002</v>
      </c>
      <c r="H4">
        <v>2.5712000000000002</v>
      </c>
    </row>
    <row r="5" spans="1:9" x14ac:dyDescent="0.3">
      <c r="A5" t="s">
        <v>40</v>
      </c>
      <c r="B5" t="s">
        <v>3</v>
      </c>
      <c r="F5">
        <v>2.6638000000000002</v>
      </c>
      <c r="G5">
        <v>2.3187000000000002</v>
      </c>
      <c r="H5">
        <v>3.0087999999999999</v>
      </c>
    </row>
    <row r="6" spans="1:9" x14ac:dyDescent="0.3">
      <c r="A6" t="s">
        <v>40</v>
      </c>
      <c r="B6" t="s">
        <v>4</v>
      </c>
      <c r="F6">
        <v>2.3412999999999999</v>
      </c>
      <c r="G6">
        <v>1.9927999999999999</v>
      </c>
      <c r="H6">
        <v>2.6898</v>
      </c>
    </row>
    <row r="7" spans="1:9" x14ac:dyDescent="0.3">
      <c r="A7" t="s">
        <v>40</v>
      </c>
      <c r="B7" t="s">
        <v>5</v>
      </c>
      <c r="F7">
        <v>2.1766000000000001</v>
      </c>
      <c r="G7">
        <v>1.8729</v>
      </c>
      <c r="H7">
        <v>2.4803000000000002</v>
      </c>
    </row>
    <row r="8" spans="1:9" x14ac:dyDescent="0.3">
      <c r="A8" t="s">
        <v>40</v>
      </c>
      <c r="B8" t="s">
        <v>6</v>
      </c>
      <c r="F8">
        <v>2.0179</v>
      </c>
      <c r="G8">
        <v>1.7202999999999999</v>
      </c>
      <c r="H8">
        <v>2.3155000000000001</v>
      </c>
    </row>
    <row r="9" spans="1:9" x14ac:dyDescent="0.3">
      <c r="A9" t="s">
        <v>40</v>
      </c>
      <c r="B9" t="s">
        <v>7</v>
      </c>
      <c r="F9">
        <v>1.6639999999999999</v>
      </c>
      <c r="G9">
        <v>1.4540999999999999</v>
      </c>
      <c r="H9">
        <v>1.8738999999999999</v>
      </c>
    </row>
    <row r="10" spans="1:9" x14ac:dyDescent="0.3">
      <c r="A10" t="s">
        <v>40</v>
      </c>
      <c r="B10" t="s">
        <v>8</v>
      </c>
      <c r="F10">
        <v>1.4033</v>
      </c>
      <c r="G10">
        <v>1.2223999999999999</v>
      </c>
      <c r="H10">
        <v>1.5842000000000001</v>
      </c>
    </row>
    <row r="11" spans="1:9" x14ac:dyDescent="0.3">
      <c r="A11" t="s">
        <v>40</v>
      </c>
      <c r="B11" t="s">
        <v>9</v>
      </c>
      <c r="F11">
        <v>1.3495999999999999</v>
      </c>
      <c r="G11">
        <v>1.1721999999999999</v>
      </c>
      <c r="H11">
        <v>1.5268999999999999</v>
      </c>
    </row>
    <row r="12" spans="1:9" x14ac:dyDescent="0.3">
      <c r="A12" t="s">
        <v>40</v>
      </c>
      <c r="B12" t="s">
        <v>10</v>
      </c>
      <c r="F12">
        <v>1.3391</v>
      </c>
      <c r="G12">
        <v>1.1539999999999999</v>
      </c>
      <c r="H12">
        <v>1.5242</v>
      </c>
    </row>
    <row r="13" spans="1:9" x14ac:dyDescent="0.3">
      <c r="A13" t="s">
        <v>40</v>
      </c>
      <c r="B13" t="s">
        <v>11</v>
      </c>
      <c r="F13">
        <v>1.9233</v>
      </c>
      <c r="G13">
        <v>1.6947000000000001</v>
      </c>
      <c r="H13">
        <v>2.1518999999999999</v>
      </c>
    </row>
    <row r="14" spans="1:9" x14ac:dyDescent="0.3">
      <c r="A14" t="s">
        <v>41</v>
      </c>
      <c r="B14" t="s">
        <v>0</v>
      </c>
      <c r="C14">
        <v>1.6181000000000001</v>
      </c>
      <c r="D14">
        <v>1.4723999999999999</v>
      </c>
      <c r="E14">
        <v>1.7638</v>
      </c>
      <c r="F14">
        <v>1.6419999999999999</v>
      </c>
      <c r="G14">
        <v>1.5678000000000001</v>
      </c>
      <c r="H14">
        <v>1.7161</v>
      </c>
      <c r="I14" t="str">
        <f t="shared" ref="I14:I39" si="0">IF(D14&gt;H14,"In "&amp;B14&amp;", absenteeism was significantly higher than expected in the"&amp;" "&amp;A14&amp;" age group.","In "&amp;B14&amp;", absenteeism was not significantly higher than expected in the"&amp;" "&amp;A14&amp;" age group.")</f>
        <v>In Oct, absenteeism was not significantly higher than expected in the 25 - 44 yrs age group.</v>
      </c>
    </row>
    <row r="15" spans="1:9" x14ac:dyDescent="0.3">
      <c r="A15" t="s">
        <v>41</v>
      </c>
      <c r="B15" t="s">
        <v>1</v>
      </c>
      <c r="C15">
        <v>1.5813999999999999</v>
      </c>
      <c r="D15">
        <v>1.4331</v>
      </c>
      <c r="E15">
        <v>1.7296</v>
      </c>
      <c r="F15">
        <v>1.5677000000000001</v>
      </c>
      <c r="G15">
        <v>1.4762</v>
      </c>
      <c r="H15">
        <v>1.6591</v>
      </c>
      <c r="I15" t="str">
        <f t="shared" si="0"/>
        <v>In Nov, absenteeism was not significantly higher than expected in the 25 - 44 yrs age group.</v>
      </c>
    </row>
    <row r="16" spans="1:9" x14ac:dyDescent="0.3">
      <c r="A16" t="s">
        <v>41</v>
      </c>
      <c r="B16" t="s">
        <v>2</v>
      </c>
      <c r="F16">
        <v>2.0390999999999999</v>
      </c>
      <c r="G16">
        <v>1.9437</v>
      </c>
      <c r="H16">
        <v>2.1345000000000001</v>
      </c>
    </row>
    <row r="17" spans="1:9" x14ac:dyDescent="0.3">
      <c r="A17" t="s">
        <v>41</v>
      </c>
      <c r="B17" t="s">
        <v>3</v>
      </c>
      <c r="F17">
        <v>2.2279</v>
      </c>
      <c r="G17">
        <v>2.1406999999999998</v>
      </c>
      <c r="H17">
        <v>2.3151999999999999</v>
      </c>
    </row>
    <row r="18" spans="1:9" x14ac:dyDescent="0.3">
      <c r="A18" t="s">
        <v>41</v>
      </c>
      <c r="B18" t="s">
        <v>4</v>
      </c>
      <c r="F18">
        <v>2.3449</v>
      </c>
      <c r="G18">
        <v>2.2355</v>
      </c>
      <c r="H18">
        <v>2.4544000000000001</v>
      </c>
    </row>
    <row r="19" spans="1:9" x14ac:dyDescent="0.3">
      <c r="A19" t="s">
        <v>41</v>
      </c>
      <c r="B19" t="s">
        <v>5</v>
      </c>
      <c r="F19">
        <v>2.0236999999999998</v>
      </c>
      <c r="G19">
        <v>1.9302999999999999</v>
      </c>
      <c r="H19">
        <v>2.1172</v>
      </c>
    </row>
    <row r="20" spans="1:9" x14ac:dyDescent="0.3">
      <c r="A20" t="s">
        <v>41</v>
      </c>
      <c r="B20" t="s">
        <v>6</v>
      </c>
      <c r="F20">
        <v>1.6434</v>
      </c>
      <c r="G20">
        <v>1.5501</v>
      </c>
      <c r="H20">
        <v>1.7367999999999999</v>
      </c>
    </row>
    <row r="21" spans="1:9" x14ac:dyDescent="0.3">
      <c r="A21" t="s">
        <v>41</v>
      </c>
      <c r="B21" t="s">
        <v>7</v>
      </c>
      <c r="F21">
        <v>1.6343000000000001</v>
      </c>
      <c r="G21">
        <v>1.5337000000000001</v>
      </c>
      <c r="H21">
        <v>1.7347999999999999</v>
      </c>
    </row>
    <row r="22" spans="1:9" x14ac:dyDescent="0.3">
      <c r="A22" t="s">
        <v>41</v>
      </c>
      <c r="B22" t="s">
        <v>8</v>
      </c>
      <c r="F22">
        <v>1.5204</v>
      </c>
      <c r="G22">
        <v>1.4331</v>
      </c>
      <c r="H22">
        <v>1.6076999999999999</v>
      </c>
    </row>
    <row r="23" spans="1:9" x14ac:dyDescent="0.3">
      <c r="A23" t="s">
        <v>41</v>
      </c>
      <c r="B23" t="s">
        <v>9</v>
      </c>
      <c r="F23">
        <v>1.252</v>
      </c>
      <c r="G23">
        <v>1.1817</v>
      </c>
      <c r="H23">
        <v>1.3223</v>
      </c>
    </row>
    <row r="24" spans="1:9" x14ac:dyDescent="0.3">
      <c r="A24" t="s">
        <v>41</v>
      </c>
      <c r="B24" t="s">
        <v>10</v>
      </c>
      <c r="F24">
        <v>1.3664000000000001</v>
      </c>
      <c r="G24">
        <v>1.2958000000000001</v>
      </c>
      <c r="H24">
        <v>1.4370000000000001</v>
      </c>
    </row>
    <row r="25" spans="1:9" x14ac:dyDescent="0.3">
      <c r="A25" t="s">
        <v>41</v>
      </c>
      <c r="B25" t="s">
        <v>11</v>
      </c>
      <c r="F25">
        <v>1.5058</v>
      </c>
      <c r="G25">
        <v>1.4271</v>
      </c>
      <c r="H25">
        <v>1.5844</v>
      </c>
    </row>
    <row r="26" spans="1:9" x14ac:dyDescent="0.3">
      <c r="A26" t="s">
        <v>42</v>
      </c>
      <c r="B26" t="s">
        <v>0</v>
      </c>
      <c r="C26">
        <v>1.9956</v>
      </c>
      <c r="D26">
        <v>1.7484999999999999</v>
      </c>
      <c r="E26">
        <v>2.2425999999999999</v>
      </c>
      <c r="F26">
        <v>1.9462999999999999</v>
      </c>
      <c r="G26">
        <v>1.8143</v>
      </c>
      <c r="H26">
        <v>2.0783999999999998</v>
      </c>
      <c r="I26" t="str">
        <f t="shared" si="0"/>
        <v>In Oct, absenteeism was not significantly higher than expected in the 45 - 64 yrs age group.</v>
      </c>
    </row>
    <row r="27" spans="1:9" x14ac:dyDescent="0.3">
      <c r="A27" t="s">
        <v>42</v>
      </c>
      <c r="B27" t="s">
        <v>1</v>
      </c>
      <c r="C27">
        <v>2.1728000000000001</v>
      </c>
      <c r="D27">
        <v>2.0116999999999998</v>
      </c>
      <c r="E27">
        <v>2.3340000000000001</v>
      </c>
      <c r="F27">
        <v>2.0301</v>
      </c>
      <c r="G27">
        <v>1.9031</v>
      </c>
      <c r="H27">
        <v>2.157</v>
      </c>
      <c r="I27" t="str">
        <f t="shared" si="0"/>
        <v>In Nov, absenteeism was not significantly higher than expected in the 45 - 64 yrs age group.</v>
      </c>
    </row>
    <row r="28" spans="1:9" x14ac:dyDescent="0.3">
      <c r="A28" t="s">
        <v>42</v>
      </c>
      <c r="B28" t="s">
        <v>2</v>
      </c>
      <c r="F28">
        <v>2.5647000000000002</v>
      </c>
      <c r="G28">
        <v>2.4817999999999998</v>
      </c>
      <c r="H28">
        <v>2.6475</v>
      </c>
    </row>
    <row r="29" spans="1:9" x14ac:dyDescent="0.3">
      <c r="A29" t="s">
        <v>42</v>
      </c>
      <c r="B29" t="s">
        <v>3</v>
      </c>
      <c r="F29">
        <v>2.8140000000000001</v>
      </c>
      <c r="G29">
        <v>2.6831</v>
      </c>
      <c r="H29">
        <v>2.9447999999999999</v>
      </c>
    </row>
    <row r="30" spans="1:9" x14ac:dyDescent="0.3">
      <c r="A30" t="s">
        <v>42</v>
      </c>
      <c r="B30" t="s">
        <v>4</v>
      </c>
      <c r="F30">
        <v>2.6837</v>
      </c>
      <c r="G30">
        <v>2.5505</v>
      </c>
      <c r="H30">
        <v>2.8169</v>
      </c>
    </row>
    <row r="31" spans="1:9" x14ac:dyDescent="0.3">
      <c r="A31" t="s">
        <v>42</v>
      </c>
      <c r="B31" t="s">
        <v>5</v>
      </c>
      <c r="F31">
        <v>2.4666999999999999</v>
      </c>
      <c r="G31">
        <v>2.3835000000000002</v>
      </c>
      <c r="H31">
        <v>2.5499999999999998</v>
      </c>
    </row>
    <row r="32" spans="1:9" x14ac:dyDescent="0.3">
      <c r="A32" t="s">
        <v>42</v>
      </c>
      <c r="B32" t="s">
        <v>6</v>
      </c>
      <c r="F32">
        <v>2.1764000000000001</v>
      </c>
      <c r="G32">
        <v>2.0869</v>
      </c>
      <c r="H32">
        <v>2.2658999999999998</v>
      </c>
    </row>
    <row r="33" spans="1:9" x14ac:dyDescent="0.3">
      <c r="A33" t="s">
        <v>42</v>
      </c>
      <c r="B33" t="s">
        <v>7</v>
      </c>
      <c r="F33">
        <v>2.0568</v>
      </c>
      <c r="G33">
        <v>1.9578</v>
      </c>
      <c r="H33">
        <v>2.1558999999999999</v>
      </c>
    </row>
    <row r="34" spans="1:9" x14ac:dyDescent="0.3">
      <c r="A34" t="s">
        <v>42</v>
      </c>
      <c r="B34" t="s">
        <v>8</v>
      </c>
      <c r="F34">
        <v>1.8313999999999999</v>
      </c>
      <c r="G34">
        <v>1.7098</v>
      </c>
      <c r="H34">
        <v>1.9530000000000001</v>
      </c>
    </row>
    <row r="35" spans="1:9" x14ac:dyDescent="0.3">
      <c r="A35" t="s">
        <v>42</v>
      </c>
      <c r="B35" t="s">
        <v>9</v>
      </c>
      <c r="F35">
        <v>1.6955</v>
      </c>
      <c r="G35">
        <v>1.5915999999999999</v>
      </c>
      <c r="H35">
        <v>1.7994000000000001</v>
      </c>
    </row>
    <row r="36" spans="1:9" x14ac:dyDescent="0.3">
      <c r="A36" t="s">
        <v>42</v>
      </c>
      <c r="B36" t="s">
        <v>10</v>
      </c>
      <c r="F36">
        <v>1.7076</v>
      </c>
      <c r="G36">
        <v>1.6093999999999999</v>
      </c>
      <c r="H36">
        <v>1.8057000000000001</v>
      </c>
    </row>
    <row r="37" spans="1:9" x14ac:dyDescent="0.3">
      <c r="A37" t="s">
        <v>42</v>
      </c>
      <c r="B37" t="s">
        <v>11</v>
      </c>
      <c r="F37">
        <v>1.8644000000000001</v>
      </c>
      <c r="G37">
        <v>1.7728999999999999</v>
      </c>
      <c r="H37">
        <v>1.956</v>
      </c>
    </row>
    <row r="38" spans="1:9" x14ac:dyDescent="0.3">
      <c r="A38" t="s">
        <v>38</v>
      </c>
      <c r="B38" t="s">
        <v>0</v>
      </c>
      <c r="C38">
        <v>2.8986999999999998</v>
      </c>
      <c r="D38">
        <v>2.2393000000000001</v>
      </c>
      <c r="E38">
        <v>3.5581</v>
      </c>
      <c r="F38">
        <v>2.7086999999999999</v>
      </c>
      <c r="G38">
        <v>2.4401000000000002</v>
      </c>
      <c r="H38">
        <v>2.9773999999999998</v>
      </c>
      <c r="I38" t="str">
        <f t="shared" si="0"/>
        <v>In Oct, absenteeism was not significantly higher than expected in the 65+ yrs age group.</v>
      </c>
    </row>
    <row r="39" spans="1:9" x14ac:dyDescent="0.3">
      <c r="A39" t="s">
        <v>38</v>
      </c>
      <c r="B39" t="s">
        <v>1</v>
      </c>
      <c r="C39">
        <v>2.7654000000000001</v>
      </c>
      <c r="D39">
        <v>1.9755</v>
      </c>
      <c r="E39">
        <v>3.5552999999999999</v>
      </c>
      <c r="F39">
        <v>2.7414000000000001</v>
      </c>
      <c r="G39">
        <v>2.4245999999999999</v>
      </c>
      <c r="H39">
        <v>3.0581999999999998</v>
      </c>
      <c r="I39" t="str">
        <f t="shared" si="0"/>
        <v>In Nov, absenteeism was not significantly higher than expected in the 65+ yrs age group.</v>
      </c>
    </row>
    <row r="40" spans="1:9" x14ac:dyDescent="0.3">
      <c r="A40" t="s">
        <v>38</v>
      </c>
      <c r="B40" t="s">
        <v>2</v>
      </c>
      <c r="F40">
        <v>3.4899</v>
      </c>
      <c r="G40">
        <v>3.0929000000000002</v>
      </c>
      <c r="H40">
        <v>3.8868999999999998</v>
      </c>
    </row>
    <row r="41" spans="1:9" x14ac:dyDescent="0.3">
      <c r="A41" t="s">
        <v>38</v>
      </c>
      <c r="B41" t="s">
        <v>3</v>
      </c>
      <c r="F41">
        <v>3.8389000000000002</v>
      </c>
      <c r="G41">
        <v>3.4245999999999999</v>
      </c>
      <c r="H41">
        <v>4.2533000000000003</v>
      </c>
    </row>
    <row r="42" spans="1:9" x14ac:dyDescent="0.3">
      <c r="A42" t="s">
        <v>38</v>
      </c>
      <c r="B42" t="s">
        <v>4</v>
      </c>
      <c r="F42">
        <v>3.3454999999999999</v>
      </c>
      <c r="G42">
        <v>2.9605999999999999</v>
      </c>
      <c r="H42">
        <v>3.7303000000000002</v>
      </c>
    </row>
    <row r="43" spans="1:9" x14ac:dyDescent="0.3">
      <c r="A43" t="s">
        <v>38</v>
      </c>
      <c r="B43" t="s">
        <v>5</v>
      </c>
      <c r="F43">
        <v>3.1364000000000001</v>
      </c>
      <c r="G43">
        <v>2.8549000000000002</v>
      </c>
      <c r="H43">
        <v>3.4178999999999999</v>
      </c>
    </row>
    <row r="44" spans="1:9" x14ac:dyDescent="0.3">
      <c r="A44" t="s">
        <v>38</v>
      </c>
      <c r="B44" t="s">
        <v>6</v>
      </c>
      <c r="F44">
        <v>3.0951</v>
      </c>
      <c r="G44">
        <v>2.7323</v>
      </c>
      <c r="H44">
        <v>3.4579</v>
      </c>
    </row>
    <row r="45" spans="1:9" x14ac:dyDescent="0.3">
      <c r="A45" t="s">
        <v>38</v>
      </c>
      <c r="B45" t="s">
        <v>7</v>
      </c>
      <c r="F45">
        <v>2.7818999999999998</v>
      </c>
      <c r="G45">
        <v>2.4340000000000002</v>
      </c>
      <c r="H45">
        <v>3.1297000000000001</v>
      </c>
    </row>
    <row r="46" spans="1:9" x14ac:dyDescent="0.3">
      <c r="A46" t="s">
        <v>38</v>
      </c>
      <c r="B46" t="s">
        <v>8</v>
      </c>
      <c r="F46">
        <v>2.605</v>
      </c>
      <c r="G46">
        <v>2.1839</v>
      </c>
      <c r="H46">
        <v>3.0261999999999998</v>
      </c>
    </row>
    <row r="47" spans="1:9" x14ac:dyDescent="0.3">
      <c r="A47" t="s">
        <v>38</v>
      </c>
      <c r="B47" t="s">
        <v>9</v>
      </c>
      <c r="F47">
        <v>2.3919999999999999</v>
      </c>
      <c r="G47">
        <v>2.1415999999999999</v>
      </c>
      <c r="H47">
        <v>2.6425000000000001</v>
      </c>
    </row>
    <row r="48" spans="1:9" x14ac:dyDescent="0.3">
      <c r="A48" t="s">
        <v>38</v>
      </c>
      <c r="B48" t="s">
        <v>10</v>
      </c>
      <c r="F48">
        <v>2.7803</v>
      </c>
      <c r="G48">
        <v>2.4133</v>
      </c>
      <c r="H48">
        <v>3.1473</v>
      </c>
    </row>
    <row r="49" spans="1:8" x14ac:dyDescent="0.3">
      <c r="A49" t="s">
        <v>38</v>
      </c>
      <c r="B49" t="s">
        <v>11</v>
      </c>
      <c r="F49">
        <v>2.9493</v>
      </c>
      <c r="G49">
        <v>2.5480999999999998</v>
      </c>
      <c r="H49">
        <v>3.3504999999999998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1E88-A2DC-41EA-98D6-9EE9F6A49165}">
  <dimension ref="A1:D13"/>
  <sheetViews>
    <sheetView workbookViewId="0">
      <selection activeCell="B4" sqref="B4"/>
    </sheetView>
  </sheetViews>
  <sheetFormatPr defaultRowHeight="14.4" x14ac:dyDescent="0.3"/>
  <sheetData>
    <row r="1" spans="1:4" x14ac:dyDescent="0.3">
      <c r="A1" t="s">
        <v>12</v>
      </c>
      <c r="B1" t="s">
        <v>43</v>
      </c>
      <c r="C1" t="s">
        <v>44</v>
      </c>
      <c r="D1" t="s">
        <v>123</v>
      </c>
    </row>
    <row r="2" spans="1:4" x14ac:dyDescent="0.3">
      <c r="A2" t="s">
        <v>0</v>
      </c>
      <c r="B2">
        <v>1.56</v>
      </c>
      <c r="C2">
        <v>2.3199999999999998</v>
      </c>
      <c r="D2" t="str">
        <f>"In "&amp;A2&amp;", absenteeism by sex was highest among "&amp;IF(B2&gt;C2,"Males.","Females.")</f>
        <v>In Oct, absenteeism by sex was highest among Females.</v>
      </c>
    </row>
    <row r="3" spans="1:4" x14ac:dyDescent="0.3">
      <c r="A3" t="s">
        <v>1</v>
      </c>
      <c r="B3">
        <v>1.57</v>
      </c>
      <c r="C3">
        <v>2.31</v>
      </c>
      <c r="D3" t="str">
        <f>"In "&amp;A3&amp;", absenteeism by sex was highest among "&amp;IF(B3&gt;C3,"Males.","Females.")</f>
        <v>In Nov, absenteeism by sex was highest among Females.</v>
      </c>
    </row>
    <row r="4" spans="1:4" x14ac:dyDescent="0.3">
      <c r="A4" t="s">
        <v>2</v>
      </c>
    </row>
    <row r="5" spans="1:4" x14ac:dyDescent="0.3">
      <c r="A5" t="s">
        <v>3</v>
      </c>
    </row>
    <row r="6" spans="1:4" x14ac:dyDescent="0.3">
      <c r="A6" t="s">
        <v>4</v>
      </c>
    </row>
    <row r="7" spans="1:4" x14ac:dyDescent="0.3">
      <c r="A7" t="s">
        <v>5</v>
      </c>
    </row>
    <row r="8" spans="1:4" x14ac:dyDescent="0.3">
      <c r="A8" t="s">
        <v>6</v>
      </c>
    </row>
    <row r="9" spans="1:4" x14ac:dyDescent="0.3">
      <c r="A9" t="s">
        <v>7</v>
      </c>
    </row>
    <row r="10" spans="1:4" x14ac:dyDescent="0.3">
      <c r="A10" t="s">
        <v>8</v>
      </c>
    </row>
    <row r="11" spans="1:4" x14ac:dyDescent="0.3">
      <c r="A11" t="s">
        <v>9</v>
      </c>
    </row>
    <row r="12" spans="1:4" x14ac:dyDescent="0.3">
      <c r="A12" t="s">
        <v>10</v>
      </c>
    </row>
    <row r="13" spans="1:4" x14ac:dyDescent="0.3">
      <c r="A13" t="s">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FA50-805C-4F40-AAC2-E52DCAD5FB3B}">
  <dimension ref="A1:I25"/>
  <sheetViews>
    <sheetView workbookViewId="0"/>
  </sheetViews>
  <sheetFormatPr defaultRowHeight="14.4" x14ac:dyDescent="0.3"/>
  <sheetData>
    <row r="1" spans="1:9" x14ac:dyDescent="0.3">
      <c r="A1" t="s">
        <v>45</v>
      </c>
      <c r="B1" t="s">
        <v>12</v>
      </c>
      <c r="C1" t="s">
        <v>18</v>
      </c>
      <c r="D1" t="s">
        <v>19</v>
      </c>
      <c r="E1" t="s">
        <v>20</v>
      </c>
      <c r="F1" t="s">
        <v>21</v>
      </c>
      <c r="G1" t="s">
        <v>22</v>
      </c>
      <c r="H1" t="s">
        <v>23</v>
      </c>
      <c r="I1" t="s">
        <v>123</v>
      </c>
    </row>
    <row r="2" spans="1:9" x14ac:dyDescent="0.3">
      <c r="A2" t="s">
        <v>46</v>
      </c>
      <c r="B2" t="s">
        <v>0</v>
      </c>
      <c r="C2">
        <v>1.5591999999999999</v>
      </c>
      <c r="D2">
        <v>1.3969</v>
      </c>
      <c r="E2">
        <v>1.7215</v>
      </c>
      <c r="F2">
        <v>1.5379</v>
      </c>
      <c r="G2">
        <v>1.474</v>
      </c>
      <c r="H2">
        <v>1.6016999999999999</v>
      </c>
      <c r="I2" t="str">
        <f>IF(D2&gt;H2,"In "&amp;B2&amp;", absenteeism was significantly higher than expected among"&amp;" "&amp;A2&amp;"s.","In "&amp;B2&amp;", absenteeism was not significantly higher than expected among"&amp;" "&amp;A2&amp;"s.")</f>
        <v>In Oct, absenteeism was not significantly higher than expected among Males.</v>
      </c>
    </row>
    <row r="3" spans="1:9" x14ac:dyDescent="0.3">
      <c r="A3" t="s">
        <v>46</v>
      </c>
      <c r="B3" t="s">
        <v>1</v>
      </c>
      <c r="C3">
        <v>1.5731999999999999</v>
      </c>
      <c r="D3">
        <v>1.3898999999999999</v>
      </c>
      <c r="E3">
        <v>1.7564</v>
      </c>
      <c r="F3">
        <v>1.5531999999999999</v>
      </c>
      <c r="G3">
        <v>1.4605999999999999</v>
      </c>
      <c r="H3">
        <v>1.6456999999999999</v>
      </c>
      <c r="I3" t="str">
        <f>IF(D3&gt;H3,"In "&amp;B3&amp;", absenteeism was significantly higher than expected among"&amp;" "&amp;A3&amp;"s.","In "&amp;B3&amp;", absenteeism was not significantly higher than expected among"&amp;" "&amp;A3&amp;"s.")</f>
        <v>In Nov, absenteeism was not significantly higher than expected among Males.</v>
      </c>
    </row>
    <row r="4" spans="1:9" x14ac:dyDescent="0.3">
      <c r="A4" t="s">
        <v>46</v>
      </c>
      <c r="B4" t="s">
        <v>2</v>
      </c>
      <c r="F4">
        <v>1.9281999999999999</v>
      </c>
      <c r="G4">
        <v>1.8543000000000001</v>
      </c>
      <c r="H4">
        <v>2.0019999999999998</v>
      </c>
    </row>
    <row r="5" spans="1:9" x14ac:dyDescent="0.3">
      <c r="A5" t="s">
        <v>46</v>
      </c>
      <c r="B5" t="s">
        <v>3</v>
      </c>
      <c r="F5">
        <v>2.1251000000000002</v>
      </c>
      <c r="G5">
        <v>2.0287999999999999</v>
      </c>
      <c r="H5">
        <v>2.2214</v>
      </c>
    </row>
    <row r="6" spans="1:9" x14ac:dyDescent="0.3">
      <c r="A6" t="s">
        <v>46</v>
      </c>
      <c r="B6" t="s">
        <v>4</v>
      </c>
      <c r="F6">
        <v>2.0788000000000002</v>
      </c>
      <c r="G6">
        <v>1.9928999999999999</v>
      </c>
      <c r="H6">
        <v>2.1646000000000001</v>
      </c>
    </row>
    <row r="7" spans="1:9" x14ac:dyDescent="0.3">
      <c r="A7" t="s">
        <v>46</v>
      </c>
      <c r="B7" t="s">
        <v>5</v>
      </c>
      <c r="F7">
        <v>1.8429</v>
      </c>
      <c r="G7">
        <v>1.7478</v>
      </c>
      <c r="H7">
        <v>1.9380999999999999</v>
      </c>
    </row>
    <row r="8" spans="1:9" x14ac:dyDescent="0.3">
      <c r="A8" t="s">
        <v>46</v>
      </c>
      <c r="B8" t="s">
        <v>6</v>
      </c>
      <c r="F8">
        <v>1.6346000000000001</v>
      </c>
      <c r="G8">
        <v>1.5496000000000001</v>
      </c>
      <c r="H8">
        <v>1.7197</v>
      </c>
    </row>
    <row r="9" spans="1:9" x14ac:dyDescent="0.3">
      <c r="A9" t="s">
        <v>46</v>
      </c>
      <c r="B9" t="s">
        <v>7</v>
      </c>
      <c r="F9">
        <v>1.5521</v>
      </c>
      <c r="G9">
        <v>1.4637</v>
      </c>
      <c r="H9">
        <v>1.6405000000000001</v>
      </c>
    </row>
    <row r="10" spans="1:9" x14ac:dyDescent="0.3">
      <c r="A10" t="s">
        <v>46</v>
      </c>
      <c r="B10" t="s">
        <v>8</v>
      </c>
      <c r="F10">
        <v>1.4302999999999999</v>
      </c>
      <c r="G10">
        <v>1.3310999999999999</v>
      </c>
      <c r="H10">
        <v>1.5295000000000001</v>
      </c>
    </row>
    <row r="11" spans="1:9" x14ac:dyDescent="0.3">
      <c r="A11" t="s">
        <v>46</v>
      </c>
      <c r="B11" t="s">
        <v>9</v>
      </c>
      <c r="F11">
        <v>1.3386</v>
      </c>
      <c r="G11">
        <v>1.2715000000000001</v>
      </c>
      <c r="H11">
        <v>1.4056999999999999</v>
      </c>
    </row>
    <row r="12" spans="1:9" x14ac:dyDescent="0.3">
      <c r="A12" t="s">
        <v>46</v>
      </c>
      <c r="B12" t="s">
        <v>10</v>
      </c>
      <c r="F12">
        <v>1.3812</v>
      </c>
      <c r="G12">
        <v>1.3069</v>
      </c>
      <c r="H12">
        <v>1.4555</v>
      </c>
    </row>
    <row r="13" spans="1:9" x14ac:dyDescent="0.3">
      <c r="A13" t="s">
        <v>46</v>
      </c>
      <c r="B13" t="s">
        <v>11</v>
      </c>
      <c r="F13">
        <v>1.4750000000000001</v>
      </c>
      <c r="G13">
        <v>1.3987000000000001</v>
      </c>
      <c r="H13">
        <v>1.5511999999999999</v>
      </c>
    </row>
    <row r="14" spans="1:9" x14ac:dyDescent="0.3">
      <c r="A14" t="s">
        <v>47</v>
      </c>
      <c r="B14" t="s">
        <v>0</v>
      </c>
      <c r="C14">
        <v>2.3195000000000001</v>
      </c>
      <c r="D14">
        <v>2.0815999999999999</v>
      </c>
      <c r="E14">
        <v>2.5575000000000001</v>
      </c>
      <c r="F14">
        <v>2.1875</v>
      </c>
      <c r="G14">
        <v>2.0800999999999998</v>
      </c>
      <c r="H14">
        <v>2.2949000000000002</v>
      </c>
      <c r="I14" t="str">
        <f t="shared" ref="I14:I15" si="0">IF(D14&gt;H14,"In "&amp;B14&amp;", absenteeism was significantly higher than expected among"&amp;" "&amp;A14&amp;"s.","In "&amp;B14&amp;", absenteeism was not significantly higher than expected among"&amp;" "&amp;A14&amp;"s.")</f>
        <v>In Oct, absenteeism was not significantly higher than expected among Females.</v>
      </c>
    </row>
    <row r="15" spans="1:9" x14ac:dyDescent="0.3">
      <c r="A15" t="s">
        <v>47</v>
      </c>
      <c r="B15" t="s">
        <v>1</v>
      </c>
      <c r="C15">
        <v>2.3106</v>
      </c>
      <c r="D15">
        <v>2.0928</v>
      </c>
      <c r="E15">
        <v>2.5285000000000002</v>
      </c>
      <c r="F15">
        <v>2.2475000000000001</v>
      </c>
      <c r="G15">
        <v>2.1543000000000001</v>
      </c>
      <c r="H15">
        <v>2.3408000000000002</v>
      </c>
      <c r="I15" t="str">
        <f t="shared" si="0"/>
        <v>In Nov, absenteeism was not significantly higher than expected among Females.</v>
      </c>
    </row>
    <row r="16" spans="1:9" x14ac:dyDescent="0.3">
      <c r="A16" t="s">
        <v>47</v>
      </c>
      <c r="B16" t="s">
        <v>2</v>
      </c>
      <c r="F16">
        <v>2.8759000000000001</v>
      </c>
      <c r="G16">
        <v>2.7683</v>
      </c>
      <c r="H16">
        <v>2.9834000000000001</v>
      </c>
    </row>
    <row r="17" spans="1:8" x14ac:dyDescent="0.3">
      <c r="A17" t="s">
        <v>47</v>
      </c>
      <c r="B17" t="s">
        <v>3</v>
      </c>
      <c r="F17">
        <v>3.1646000000000001</v>
      </c>
      <c r="G17">
        <v>3.0495999999999999</v>
      </c>
      <c r="H17">
        <v>3.2795999999999998</v>
      </c>
    </row>
    <row r="18" spans="1:8" x14ac:dyDescent="0.3">
      <c r="A18" t="s">
        <v>47</v>
      </c>
      <c r="B18" t="s">
        <v>4</v>
      </c>
      <c r="F18">
        <v>3.1166</v>
      </c>
      <c r="G18">
        <v>2.9803000000000002</v>
      </c>
      <c r="H18">
        <v>3.2528000000000001</v>
      </c>
    </row>
    <row r="19" spans="1:8" x14ac:dyDescent="0.3">
      <c r="A19" t="s">
        <v>47</v>
      </c>
      <c r="B19" t="s">
        <v>5</v>
      </c>
      <c r="F19">
        <v>2.8241999999999998</v>
      </c>
      <c r="G19">
        <v>2.7029999999999998</v>
      </c>
      <c r="H19">
        <v>2.9455</v>
      </c>
    </row>
    <row r="20" spans="1:8" x14ac:dyDescent="0.3">
      <c r="A20" t="s">
        <v>47</v>
      </c>
      <c r="B20" t="s">
        <v>6</v>
      </c>
      <c r="F20">
        <v>2.383</v>
      </c>
      <c r="G20">
        <v>2.2789999999999999</v>
      </c>
      <c r="H20">
        <v>2.4870000000000001</v>
      </c>
    </row>
    <row r="21" spans="1:8" x14ac:dyDescent="0.3">
      <c r="A21" t="s">
        <v>47</v>
      </c>
      <c r="B21" t="s">
        <v>7</v>
      </c>
      <c r="F21">
        <v>2.2700999999999998</v>
      </c>
      <c r="G21">
        <v>2.1730999999999998</v>
      </c>
      <c r="H21">
        <v>2.3671000000000002</v>
      </c>
    </row>
    <row r="22" spans="1:8" x14ac:dyDescent="0.3">
      <c r="A22" t="s">
        <v>47</v>
      </c>
      <c r="B22" t="s">
        <v>8</v>
      </c>
      <c r="F22">
        <v>2.0182000000000002</v>
      </c>
      <c r="G22">
        <v>1.9360999999999999</v>
      </c>
      <c r="H22">
        <v>2.1004</v>
      </c>
    </row>
    <row r="23" spans="1:8" x14ac:dyDescent="0.3">
      <c r="A23" t="s">
        <v>47</v>
      </c>
      <c r="B23" t="s">
        <v>9</v>
      </c>
      <c r="F23">
        <v>1.6916</v>
      </c>
      <c r="G23">
        <v>1.6012</v>
      </c>
      <c r="H23">
        <v>1.782</v>
      </c>
    </row>
    <row r="24" spans="1:8" x14ac:dyDescent="0.3">
      <c r="A24" t="s">
        <v>47</v>
      </c>
      <c r="B24" t="s">
        <v>10</v>
      </c>
      <c r="F24">
        <v>1.8093999999999999</v>
      </c>
      <c r="G24">
        <v>1.7354000000000001</v>
      </c>
      <c r="H24">
        <v>1.8834</v>
      </c>
    </row>
    <row r="25" spans="1:8" x14ac:dyDescent="0.3">
      <c r="A25" t="s">
        <v>47</v>
      </c>
      <c r="B25" t="s">
        <v>11</v>
      </c>
      <c r="F25">
        <v>2.1154999999999999</v>
      </c>
      <c r="G25">
        <v>2.0230000000000001</v>
      </c>
      <c r="H25">
        <v>2.2080000000000002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8F679A-56A7-4BFF-9E99-660D8AB3D514}">
  <ds:schemaRefs>
    <ds:schemaRef ds:uri="http://schemas.microsoft.com/sharepoint/v3/contenttype/forms"/>
  </ds:schemaRefs>
</ds:datastoreItem>
</file>

<file path=customXml/itemProps2.xml><?xml version="1.0" encoding="utf-8"?>
<ds:datastoreItem xmlns:ds="http://schemas.openxmlformats.org/officeDocument/2006/customXml" ds:itemID="{F9CBFC3D-9972-421C-81A2-E94F3721A9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5E80F5-6027-4D1A-B544-D3AAB4A9E2A0}">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Nov Compare to Prev Flu Seasons</vt:lpstr>
      <vt:lpstr>Nov Obs vs Exp in FT Worker</vt:lpstr>
      <vt:lpstr>Nov By HHS Region</vt:lpstr>
      <vt:lpstr>Nov Obs vs Exp by HHS Region</vt:lpstr>
      <vt:lpstr>Nov By Age</vt:lpstr>
      <vt:lpstr>Nov Obs vs Exp by Age</vt:lpstr>
      <vt:lpstr>Nov By Sex</vt:lpstr>
      <vt:lpstr>Nov Obs vs Exp by Sex</vt:lpstr>
      <vt:lpstr>Nov By Occupation</vt:lpstr>
      <vt:lpstr>Nov Obs vs Exp by Occupation</vt:lpstr>
      <vt:lpstr>Nov By Industry</vt:lpstr>
      <vt:lpstr>Nov Obs vs Exp by Industry</vt:lpstr>
      <vt:lpstr>Nov By 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Groenewold, Matthew (CDC/NIOSH/DFSE/HIB)</dc:creator>
  <cp:lastModifiedBy>White, Tonya J. (CDC/NIOSH/EID/IRDB) (CTR)</cp:lastModifiedBy>
  <dcterms:created xsi:type="dcterms:W3CDTF">2019-09-13T19:17:32Z</dcterms:created>
  <dcterms:modified xsi:type="dcterms:W3CDTF">2019-12-17T18:14:46Z</dcterms:modified>
</cp:coreProperties>
</file>