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  <c r="R58" i="1"/>
  <c r="R53" i="1"/>
  <c r="R48" i="1"/>
  <c r="R43" i="1"/>
  <c r="R38" i="1"/>
  <c r="R33" i="1"/>
  <c r="R28" i="1"/>
  <c r="R23" i="1"/>
  <c r="R18" i="1"/>
  <c r="R13" i="1"/>
  <c r="R8" i="1"/>
  <c r="R3" i="1"/>
  <c r="S58" i="1"/>
  <c r="S53" i="1"/>
  <c r="S48" i="1"/>
  <c r="S43" i="1"/>
  <c r="S38" i="1"/>
  <c r="S33" i="1"/>
  <c r="S28" i="1"/>
  <c r="S23" i="1"/>
  <c r="S18" i="1"/>
  <c r="S13" i="1"/>
  <c r="S8" i="1"/>
  <c r="S3" i="1"/>
  <c r="I5" i="1"/>
  <c r="I4" i="1"/>
  <c r="E58" i="1"/>
  <c r="E53" i="1"/>
  <c r="E48" i="1"/>
  <c r="E43" i="1"/>
  <c r="E38" i="1"/>
  <c r="E33" i="1"/>
  <c r="E28" i="1"/>
  <c r="E23" i="1"/>
  <c r="E18" i="1"/>
  <c r="E13" i="1"/>
  <c r="E8" i="1"/>
  <c r="E3" i="1"/>
  <c r="D58" i="1"/>
  <c r="D53" i="1"/>
  <c r="D48" i="1"/>
  <c r="D43" i="1"/>
  <c r="D38" i="1"/>
  <c r="D33" i="1"/>
  <c r="D28" i="1"/>
  <c r="D23" i="1"/>
  <c r="D18" i="1"/>
  <c r="D13" i="1"/>
  <c r="D8" i="1"/>
  <c r="D3" i="1"/>
  <c r="A2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3" i="1"/>
</calcChain>
</file>

<file path=xl/sharedStrings.xml><?xml version="1.0" encoding="utf-8"?>
<sst xmlns="http://schemas.openxmlformats.org/spreadsheetml/2006/main" count="17" uniqueCount="10">
  <si>
    <t xml:space="preserve">Tree </t>
  </si>
  <si>
    <t>KNN</t>
  </si>
  <si>
    <t>Split</t>
  </si>
  <si>
    <t>Accuracy</t>
  </si>
  <si>
    <t>(1728, 6)</t>
  </si>
  <si>
    <t>Training_number</t>
  </si>
  <si>
    <t>Desvio Padrão</t>
  </si>
  <si>
    <t>Média</t>
  </si>
  <si>
    <t>SPLIT</t>
  </si>
  <si>
    <t>Tree decisiion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</si>
</sst>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8" formatCode="0.0%"/>
  </numFmts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9" fontId="0" fillId="0" borderId="0" xfId="0" applyNumberFormat="1"/>
    <xf numFmtId="164" fontId="0" fillId="11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Accuracy X Split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Plan1!$I$2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Plan1!$H$3:$H$14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95</c:v>
                </c:pt>
                <c:pt idx="10">
                  <c:v>98</c:v>
                </c:pt>
                <c:pt idx="11">
                  <c:v>99.5</c:v>
                </c:pt>
              </c:numCache>
            </c:numRef>
          </c:cat>
          <c:val>
            <c:numRef>
              <c:f>Plan1!$I$3:$I$14</c:f>
              <c:numCache>
                <c:formatCode>0.000</c:formatCode>
                <c:ptCount val="12"/>
                <c:pt idx="0">
                  <c:v>0.98265895953757199</c:v>
                </c:pt>
                <c:pt idx="1">
                  <c:v>0.98265895953757199</c:v>
                </c:pt>
                <c:pt idx="2">
                  <c:v>0.98458574181117497</c:v>
                </c:pt>
                <c:pt idx="3">
                  <c:v>0.969653179190751</c:v>
                </c:pt>
                <c:pt idx="4">
                  <c:v>0.96180555555555503</c:v>
                </c:pt>
                <c:pt idx="5">
                  <c:v>0.96142719382835096</c:v>
                </c:pt>
                <c:pt idx="6">
                  <c:v>0.93884297520661097</c:v>
                </c:pt>
                <c:pt idx="7">
                  <c:v>0.91467823571944995</c:v>
                </c:pt>
                <c:pt idx="8">
                  <c:v>0.89781491002570601</c:v>
                </c:pt>
                <c:pt idx="9">
                  <c:v>0.84652862362971903</c:v>
                </c:pt>
                <c:pt idx="10">
                  <c:v>0.74085005903187695</c:v>
                </c:pt>
                <c:pt idx="11">
                  <c:v>0.55581395348837204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6-47ED-AE7A-03EC9C302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79936"/>
        <c:axId val="90882016"/>
      </c:barChart>
      <c:catAx>
        <c:axId val="9087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Split (Train</a:t>
                </a:r>
                <a:r>
                  <a:rPr lang="pt-BR" baseline="0"/>
                  <a:t> %</a:t>
                </a:r>
                <a:r>
                  <a:rPr lang="pt-BR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882016"/>
        <c:crosses val="autoZero"/>
        <c:auto val="1"/>
        <c:lblAlgn val="ctr"/>
        <c:lblOffset val="100"/>
        <c:noMultiLvlLbl val="0"/>
      </c:catAx>
      <c:valAx>
        <c:axId val="90882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Accuracy</a:t>
                </a:r>
                <a:r>
                  <a:rPr lang="pt-BR" baseline="0"/>
                  <a:t> (%)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Accuracy X Split (KNN=3)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Plan1!$W$3:$W$14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95</c:v>
                </c:pt>
                <c:pt idx="10">
                  <c:v>98</c:v>
                </c:pt>
                <c:pt idx="11">
                  <c:v>99.5</c:v>
                </c:pt>
              </c:numCache>
            </c:numRef>
          </c:cat>
          <c:val>
            <c:numRef>
              <c:f>Plan1!$X$3:$X$14</c:f>
              <c:numCache>
                <c:formatCode>0.0%</c:formatCode>
                <c:ptCount val="12"/>
                <c:pt idx="0">
                  <c:v>0.97556270096463005</c:v>
                </c:pt>
                <c:pt idx="1">
                  <c:v>0.96816208393632397</c:v>
                </c:pt>
                <c:pt idx="2">
                  <c:v>0.96195202646815503</c:v>
                </c:pt>
                <c:pt idx="3">
                  <c:v>0.95173745173745095</c:v>
                </c:pt>
                <c:pt idx="4">
                  <c:v>0.94097222222222199</c:v>
                </c:pt>
                <c:pt idx="5">
                  <c:v>0.92040520984080998</c:v>
                </c:pt>
                <c:pt idx="6">
                  <c:v>0.90540540540540504</c:v>
                </c:pt>
                <c:pt idx="7">
                  <c:v>0.90434782608695596</c:v>
                </c:pt>
                <c:pt idx="8">
                  <c:v>0.88953488372093004</c:v>
                </c:pt>
                <c:pt idx="9">
                  <c:v>0.88372093023255804</c:v>
                </c:pt>
                <c:pt idx="10">
                  <c:v>0.82352941176470495</c:v>
                </c:pt>
                <c:pt idx="1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F-4845-82BC-EF8C5CEEB3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879936"/>
        <c:axId val="90882016"/>
      </c:barChart>
      <c:catAx>
        <c:axId val="9087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Split (Train 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882016"/>
        <c:crosses val="autoZero"/>
        <c:auto val="1"/>
        <c:lblAlgn val="ctr"/>
        <c:lblOffset val="100"/>
        <c:noMultiLvlLbl val="0"/>
      </c:catAx>
      <c:valAx>
        <c:axId val="90882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Average 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15</xdr:row>
      <xdr:rowOff>57150</xdr:rowOff>
    </xdr:from>
    <xdr:to>
      <xdr:col>13</xdr:col>
      <xdr:colOff>257175</xdr:colOff>
      <xdr:row>29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571501</xdr:colOff>
      <xdr:row>3</xdr:row>
      <xdr:rowOff>54429</xdr:rowOff>
    </xdr:from>
    <xdr:to>
      <xdr:col>35</xdr:col>
      <xdr:colOff>219076</xdr:colOff>
      <xdr:row>23</xdr:row>
      <xdr:rowOff>122465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J1" zoomScale="70" zoomScaleNormal="70" workbookViewId="0">
      <selection activeCell="W3" sqref="W3:W14"/>
    </sheetView>
  </sheetViews>
  <sheetFormatPr defaultRowHeight="15" x14ac:dyDescent="0.25"/>
  <cols>
    <col min="1" max="1" width="19.140625" customWidth="1"/>
    <col min="15" max="15" width="15.42578125" customWidth="1"/>
  </cols>
  <sheetData>
    <row r="1" spans="1:24" x14ac:dyDescent="0.25">
      <c r="A1" t="s">
        <v>5</v>
      </c>
      <c r="B1" s="1" t="s">
        <v>0</v>
      </c>
      <c r="C1" s="1"/>
      <c r="D1" t="s">
        <v>4</v>
      </c>
      <c r="H1" s="8" t="s">
        <v>9</v>
      </c>
      <c r="I1" s="8"/>
      <c r="O1" t="s">
        <v>5</v>
      </c>
      <c r="P1" s="5" t="s">
        <v>1</v>
      </c>
      <c r="Q1" s="5"/>
      <c r="R1" t="s">
        <v>4</v>
      </c>
    </row>
    <row r="2" spans="1:24" x14ac:dyDescent="0.25">
      <c r="A2">
        <f>1728</f>
        <v>1728</v>
      </c>
      <c r="B2" s="7" t="s">
        <v>2</v>
      </c>
      <c r="C2" s="2" t="s">
        <v>3</v>
      </c>
      <c r="D2" t="s">
        <v>6</v>
      </c>
      <c r="E2" t="s">
        <v>7</v>
      </c>
      <c r="H2" s="9" t="s">
        <v>8</v>
      </c>
      <c r="I2" s="10" t="s">
        <v>7</v>
      </c>
      <c r="N2" s="16">
        <v>1</v>
      </c>
      <c r="O2">
        <v>1728</v>
      </c>
      <c r="P2" s="1" t="s">
        <v>1</v>
      </c>
      <c r="Q2" s="9" t="s">
        <v>3</v>
      </c>
      <c r="R2" t="s">
        <v>6</v>
      </c>
      <c r="S2" t="s">
        <v>7</v>
      </c>
    </row>
    <row r="3" spans="1:24" x14ac:dyDescent="0.25">
      <c r="A3">
        <f t="shared" ref="A3:A34" si="0">$O$2 * B3</f>
        <v>172.8</v>
      </c>
      <c r="B3" s="9">
        <v>0.1</v>
      </c>
      <c r="C3">
        <v>0.98843930635838095</v>
      </c>
      <c r="D3">
        <f>_xlfn.STDEV.P(C3:C7)</f>
        <v>6.7409848495321211E-3</v>
      </c>
      <c r="E3">
        <f>MEDIAN(C3:C7)</f>
        <v>0.98265895953757199</v>
      </c>
      <c r="G3" s="9">
        <v>0.1</v>
      </c>
      <c r="H3" s="9">
        <f xml:space="preserve"> G3* 100</f>
        <v>10</v>
      </c>
      <c r="I3" s="17">
        <v>0.98265895953757199</v>
      </c>
      <c r="O3">
        <f t="shared" ref="O3:O34" si="1">$O$2 * P3</f>
        <v>172.8</v>
      </c>
      <c r="P3" s="9">
        <v>0.1</v>
      </c>
      <c r="Q3" s="6">
        <v>0.972990353697749</v>
      </c>
      <c r="R3">
        <f>_xlfn.STDEV.P(Q3:Q7)</f>
        <v>3.7409748095816328E-3</v>
      </c>
      <c r="S3">
        <f>MEDIAN(Q3:Q7)</f>
        <v>0.97556270096463005</v>
      </c>
      <c r="W3" s="9">
        <v>10</v>
      </c>
      <c r="X3" s="18">
        <v>0.97556270096463005</v>
      </c>
    </row>
    <row r="4" spans="1:24" x14ac:dyDescent="0.25">
      <c r="A4">
        <f t="shared" si="0"/>
        <v>172.8</v>
      </c>
      <c r="B4" s="9">
        <v>0.1</v>
      </c>
      <c r="C4">
        <v>0.97687861271676302</v>
      </c>
      <c r="G4" s="9">
        <v>0.2</v>
      </c>
      <c r="H4" s="9">
        <f t="shared" ref="H4:H14" si="2" xml:space="preserve"> G4* 100</f>
        <v>20</v>
      </c>
      <c r="I4" s="17">
        <f>E8</f>
        <v>0.98265895953757199</v>
      </c>
      <c r="O4">
        <f t="shared" si="1"/>
        <v>172.8</v>
      </c>
      <c r="P4" s="9">
        <v>0.1</v>
      </c>
      <c r="Q4" s="6">
        <v>0.97877813504823097</v>
      </c>
      <c r="W4" s="9">
        <v>20</v>
      </c>
      <c r="X4" s="18">
        <v>0.96816208393632397</v>
      </c>
    </row>
    <row r="5" spans="1:24" x14ac:dyDescent="0.25">
      <c r="A5">
        <f t="shared" si="0"/>
        <v>172.8</v>
      </c>
      <c r="B5" s="9">
        <v>0.1</v>
      </c>
      <c r="C5">
        <v>0.98265895953757199</v>
      </c>
      <c r="G5" s="9">
        <v>0.3</v>
      </c>
      <c r="H5" s="9">
        <f t="shared" si="2"/>
        <v>30</v>
      </c>
      <c r="I5" s="17">
        <f>E13</f>
        <v>0.98458574181117497</v>
      </c>
      <c r="O5">
        <f t="shared" si="1"/>
        <v>172.8</v>
      </c>
      <c r="P5" s="9">
        <v>0.1</v>
      </c>
      <c r="Q5" s="6">
        <v>0.97556270096463005</v>
      </c>
      <c r="W5" s="9">
        <v>30</v>
      </c>
      <c r="X5" s="18">
        <v>0.96195202646815503</v>
      </c>
    </row>
    <row r="6" spans="1:24" x14ac:dyDescent="0.25">
      <c r="A6">
        <f t="shared" si="0"/>
        <v>172.8</v>
      </c>
      <c r="B6" s="9">
        <v>0.1</v>
      </c>
      <c r="C6">
        <v>0.98843930635838095</v>
      </c>
      <c r="G6" s="9">
        <v>0.4</v>
      </c>
      <c r="H6" s="9">
        <f t="shared" si="2"/>
        <v>40</v>
      </c>
      <c r="I6" s="17">
        <v>0.969653179190751</v>
      </c>
      <c r="O6">
        <f t="shared" si="1"/>
        <v>172.8</v>
      </c>
      <c r="P6" s="9">
        <v>0.1</v>
      </c>
      <c r="Q6" s="6">
        <v>0.97106109324758805</v>
      </c>
      <c r="W6" s="9">
        <v>40</v>
      </c>
      <c r="X6" s="18">
        <v>0.95173745173745095</v>
      </c>
    </row>
    <row r="7" spans="1:24" x14ac:dyDescent="0.25">
      <c r="A7">
        <f t="shared" si="0"/>
        <v>172.8</v>
      </c>
      <c r="B7" s="9">
        <v>0.1</v>
      </c>
      <c r="C7">
        <v>0.97109826589595305</v>
      </c>
      <c r="G7" s="9">
        <v>0.5</v>
      </c>
      <c r="H7" s="9">
        <f t="shared" si="2"/>
        <v>50</v>
      </c>
      <c r="I7" s="17">
        <v>0.96180555555555503</v>
      </c>
      <c r="O7">
        <f t="shared" si="1"/>
        <v>172.8</v>
      </c>
      <c r="P7" s="9">
        <v>0.1</v>
      </c>
      <c r="Q7" s="6">
        <v>0.98135048231511202</v>
      </c>
      <c r="W7" s="9">
        <v>50</v>
      </c>
      <c r="X7" s="18">
        <v>0.94097222222222199</v>
      </c>
    </row>
    <row r="8" spans="1:24" x14ac:dyDescent="0.25">
      <c r="A8">
        <f t="shared" si="0"/>
        <v>345.6</v>
      </c>
      <c r="B8" s="6">
        <v>0.2</v>
      </c>
      <c r="C8">
        <v>0.97687861271676302</v>
      </c>
      <c r="D8">
        <f>_xlfn.STDEV.P(C8:C12)</f>
        <v>7.9676582382026094E-3</v>
      </c>
      <c r="E8">
        <f>MEDIAN(C8:C12)</f>
        <v>0.98265895953757199</v>
      </c>
      <c r="G8" s="9">
        <v>0.6</v>
      </c>
      <c r="H8" s="9">
        <f t="shared" si="2"/>
        <v>60</v>
      </c>
      <c r="I8" s="17">
        <v>0.96142719382835096</v>
      </c>
      <c r="O8">
        <f t="shared" si="1"/>
        <v>345.6</v>
      </c>
      <c r="P8" s="6">
        <v>0.2</v>
      </c>
      <c r="Q8">
        <v>0.96526772793053495</v>
      </c>
      <c r="R8">
        <f>_xlfn.STDEV.P(Q8:Q12)</f>
        <v>3.7459273822125216E-3</v>
      </c>
      <c r="S8">
        <f>MEDIAN(Q8:Q12)</f>
        <v>0.96816208393632397</v>
      </c>
      <c r="W8" s="9">
        <v>60</v>
      </c>
      <c r="X8" s="18">
        <v>0.92040520984080998</v>
      </c>
    </row>
    <row r="9" spans="1:24" x14ac:dyDescent="0.25">
      <c r="A9">
        <f t="shared" si="0"/>
        <v>345.6</v>
      </c>
      <c r="B9" s="6">
        <v>0.2</v>
      </c>
      <c r="C9">
        <v>0.97109826589595305</v>
      </c>
      <c r="G9" s="9">
        <v>0.7</v>
      </c>
      <c r="H9" s="9">
        <f t="shared" si="2"/>
        <v>70</v>
      </c>
      <c r="I9" s="17">
        <v>0.93884297520661097</v>
      </c>
      <c r="O9">
        <f t="shared" si="1"/>
        <v>345.6</v>
      </c>
      <c r="P9" s="6">
        <v>0.2</v>
      </c>
      <c r="Q9">
        <v>0.96020260492040499</v>
      </c>
      <c r="W9" s="9">
        <v>70</v>
      </c>
      <c r="X9" s="18">
        <v>0.90540540540540504</v>
      </c>
    </row>
    <row r="10" spans="1:24" x14ac:dyDescent="0.25">
      <c r="A10">
        <f t="shared" si="0"/>
        <v>345.6</v>
      </c>
      <c r="B10" s="6">
        <v>0.2</v>
      </c>
      <c r="C10">
        <v>0.99132947976878605</v>
      </c>
      <c r="G10" s="9">
        <v>0.8</v>
      </c>
      <c r="H10" s="9">
        <f t="shared" si="2"/>
        <v>80</v>
      </c>
      <c r="I10" s="17">
        <v>0.91467823571944995</v>
      </c>
      <c r="O10">
        <f t="shared" si="1"/>
        <v>345.6</v>
      </c>
      <c r="P10" s="6">
        <v>0.2</v>
      </c>
      <c r="Q10">
        <v>0.96816208393632397</v>
      </c>
      <c r="W10" s="9">
        <v>80</v>
      </c>
      <c r="X10" s="18">
        <v>0.90434782608695596</v>
      </c>
    </row>
    <row r="11" spans="1:24" x14ac:dyDescent="0.25">
      <c r="A11">
        <f t="shared" si="0"/>
        <v>345.6</v>
      </c>
      <c r="B11" s="6">
        <v>0.2</v>
      </c>
      <c r="C11">
        <v>0.98265895953757199</v>
      </c>
      <c r="G11" s="9">
        <v>0.9</v>
      </c>
      <c r="H11" s="9">
        <f t="shared" si="2"/>
        <v>90</v>
      </c>
      <c r="I11" s="17">
        <v>0.89781491002570601</v>
      </c>
      <c r="O11">
        <f t="shared" si="1"/>
        <v>345.6</v>
      </c>
      <c r="P11" s="6">
        <v>0.2</v>
      </c>
      <c r="Q11">
        <v>0.96888567293777095</v>
      </c>
      <c r="W11" s="9">
        <v>90</v>
      </c>
      <c r="X11" s="18">
        <v>0.88953488372093004</v>
      </c>
    </row>
    <row r="12" spans="1:24" x14ac:dyDescent="0.25">
      <c r="A12">
        <f t="shared" si="0"/>
        <v>345.6</v>
      </c>
      <c r="B12" s="6">
        <v>0.2</v>
      </c>
      <c r="C12">
        <v>0.99132947976878605</v>
      </c>
      <c r="G12" s="9">
        <v>0.95</v>
      </c>
      <c r="H12" s="9">
        <f t="shared" si="2"/>
        <v>95</v>
      </c>
      <c r="I12" s="17">
        <v>0.84652862362971903</v>
      </c>
      <c r="O12">
        <f t="shared" si="1"/>
        <v>345.6</v>
      </c>
      <c r="P12" s="6">
        <v>0.2</v>
      </c>
      <c r="Q12">
        <v>0.97105643994211199</v>
      </c>
      <c r="W12" s="9">
        <v>95</v>
      </c>
      <c r="X12" s="18">
        <v>0.88372093023255804</v>
      </c>
    </row>
    <row r="13" spans="1:24" x14ac:dyDescent="0.25">
      <c r="A13">
        <f t="shared" si="0"/>
        <v>518.4</v>
      </c>
      <c r="B13" s="12">
        <v>0.3</v>
      </c>
      <c r="C13">
        <v>0.97302504816955604</v>
      </c>
      <c r="D13">
        <f>_xlfn.STDEV.P(C13:C17)</f>
        <v>1.0078379060209667E-2</v>
      </c>
      <c r="E13">
        <f>MEDIAN(C13:C17)</f>
        <v>0.98458574181117497</v>
      </c>
      <c r="G13" s="9">
        <v>0.98</v>
      </c>
      <c r="H13" s="9">
        <f t="shared" si="2"/>
        <v>98</v>
      </c>
      <c r="I13" s="17">
        <v>0.74085005903187695</v>
      </c>
      <c r="O13">
        <f t="shared" si="1"/>
        <v>518.4</v>
      </c>
      <c r="P13" s="12">
        <v>0.3</v>
      </c>
      <c r="Q13">
        <v>0.96112489660876699</v>
      </c>
      <c r="R13">
        <f>_xlfn.STDEV.P(Q13:Q17)</f>
        <v>2.5946049861637218E-3</v>
      </c>
      <c r="S13">
        <f>MEDIAN(Q13:Q17)</f>
        <v>0.96195202646815503</v>
      </c>
      <c r="W13" s="9">
        <v>98</v>
      </c>
      <c r="X13" s="18">
        <v>0.82352941176470495</v>
      </c>
    </row>
    <row r="14" spans="1:24" x14ac:dyDescent="0.25">
      <c r="A14">
        <f t="shared" si="0"/>
        <v>518.4</v>
      </c>
      <c r="B14" s="12">
        <v>0.3</v>
      </c>
      <c r="C14">
        <v>0.96531791907514397</v>
      </c>
      <c r="G14" s="9">
        <v>0.995</v>
      </c>
      <c r="H14" s="9">
        <f t="shared" si="2"/>
        <v>99.5</v>
      </c>
      <c r="I14" s="17">
        <v>0.55581395348837204</v>
      </c>
      <c r="O14">
        <f t="shared" si="1"/>
        <v>518.4</v>
      </c>
      <c r="P14" s="12">
        <v>0.3</v>
      </c>
      <c r="Q14">
        <v>0.96608767576509502</v>
      </c>
      <c r="W14" s="9">
        <v>99.5</v>
      </c>
      <c r="X14" s="18">
        <v>0.75</v>
      </c>
    </row>
    <row r="15" spans="1:24" x14ac:dyDescent="0.25">
      <c r="A15">
        <f t="shared" si="0"/>
        <v>518.4</v>
      </c>
      <c r="B15" s="12">
        <v>0.3</v>
      </c>
      <c r="C15">
        <v>0.98458574181117497</v>
      </c>
      <c r="O15">
        <f t="shared" si="1"/>
        <v>518.4</v>
      </c>
      <c r="P15" s="12">
        <v>0.3</v>
      </c>
      <c r="Q15">
        <v>0.96443341604631905</v>
      </c>
    </row>
    <row r="16" spans="1:24" x14ac:dyDescent="0.25">
      <c r="A16">
        <f t="shared" si="0"/>
        <v>518.4</v>
      </c>
      <c r="B16" s="12">
        <v>0.3</v>
      </c>
      <c r="C16">
        <v>0.99421965317919003</v>
      </c>
      <c r="O16">
        <f t="shared" si="1"/>
        <v>518.4</v>
      </c>
      <c r="P16" s="12">
        <v>0.3</v>
      </c>
      <c r="Q16">
        <v>0.95864350703060297</v>
      </c>
    </row>
    <row r="17" spans="1:19" x14ac:dyDescent="0.25">
      <c r="A17">
        <f t="shared" si="0"/>
        <v>518.4</v>
      </c>
      <c r="B17" s="12">
        <v>0.3</v>
      </c>
      <c r="C17">
        <v>0.98458574181117497</v>
      </c>
      <c r="O17">
        <f t="shared" si="1"/>
        <v>518.4</v>
      </c>
      <c r="P17" s="12">
        <v>0.3</v>
      </c>
      <c r="Q17">
        <v>0.96195202646815503</v>
      </c>
    </row>
    <row r="18" spans="1:19" x14ac:dyDescent="0.25">
      <c r="A18">
        <f t="shared" si="0"/>
        <v>691.2</v>
      </c>
      <c r="B18" s="4">
        <v>0.4</v>
      </c>
      <c r="C18">
        <v>0.96098265895953705</v>
      </c>
      <c r="D18">
        <f>_xlfn.STDEV.P(C18:C22)</f>
        <v>7.8301833434356871E-3</v>
      </c>
      <c r="E18">
        <f>MEDIAN(C18:C22)</f>
        <v>0.969653179190751</v>
      </c>
      <c r="O18">
        <f t="shared" si="1"/>
        <v>691.2</v>
      </c>
      <c r="P18" s="4">
        <v>0.4</v>
      </c>
      <c r="Q18">
        <v>0.948841698841698</v>
      </c>
      <c r="R18">
        <f>_xlfn.STDEV.P(Q18:Q22)</f>
        <v>3.5069309120821521E-3</v>
      </c>
      <c r="S18">
        <f>MEDIAN(Q18:Q22)</f>
        <v>0.95173745173745095</v>
      </c>
    </row>
    <row r="19" spans="1:19" x14ac:dyDescent="0.25">
      <c r="A19">
        <f t="shared" si="0"/>
        <v>691.2</v>
      </c>
      <c r="B19" s="4">
        <v>0.4</v>
      </c>
      <c r="C19">
        <v>0.969653179190751</v>
      </c>
      <c r="O19">
        <f t="shared" si="1"/>
        <v>691.2</v>
      </c>
      <c r="P19" s="4">
        <v>0.4</v>
      </c>
      <c r="Q19">
        <v>0.95173745173745095</v>
      </c>
    </row>
    <row r="20" spans="1:19" x14ac:dyDescent="0.25">
      <c r="A20">
        <f t="shared" si="0"/>
        <v>691.2</v>
      </c>
      <c r="B20" s="4">
        <v>0.4</v>
      </c>
      <c r="C20">
        <v>0.98121387283236905</v>
      </c>
      <c r="O20">
        <f t="shared" si="1"/>
        <v>691.2</v>
      </c>
      <c r="P20" s="4">
        <v>0.4</v>
      </c>
      <c r="Q20">
        <v>0.94980694980694902</v>
      </c>
    </row>
    <row r="21" spans="1:19" x14ac:dyDescent="0.25">
      <c r="A21">
        <f t="shared" si="0"/>
        <v>691.2</v>
      </c>
      <c r="B21" s="4">
        <v>0.4</v>
      </c>
      <c r="C21">
        <v>0.97109826589595305</v>
      </c>
      <c r="O21">
        <f t="shared" si="1"/>
        <v>691.2</v>
      </c>
      <c r="P21" s="4">
        <v>0.4</v>
      </c>
      <c r="Q21">
        <v>0.954633204633204</v>
      </c>
    </row>
    <row r="22" spans="1:19" x14ac:dyDescent="0.25">
      <c r="A22">
        <f t="shared" si="0"/>
        <v>691.2</v>
      </c>
      <c r="B22" s="4">
        <v>0.4</v>
      </c>
      <c r="C22">
        <v>0.959537572254335</v>
      </c>
      <c r="O22">
        <f t="shared" si="1"/>
        <v>691.2</v>
      </c>
      <c r="P22" s="4">
        <v>0.4</v>
      </c>
      <c r="Q22">
        <v>0.95849420849420797</v>
      </c>
    </row>
    <row r="23" spans="1:19" x14ac:dyDescent="0.25">
      <c r="A23">
        <f t="shared" si="0"/>
        <v>864</v>
      </c>
      <c r="B23" s="11">
        <v>0.5</v>
      </c>
      <c r="C23">
        <v>0.96412037037037002</v>
      </c>
      <c r="D23">
        <f>_xlfn.STDEV.P(C23:C27)</f>
        <v>1.481481481481484E-2</v>
      </c>
      <c r="E23">
        <f>MEDIAN(C23:C27)</f>
        <v>0.96180555555555503</v>
      </c>
      <c r="O23">
        <f t="shared" si="1"/>
        <v>864</v>
      </c>
      <c r="P23" s="11">
        <v>0.5</v>
      </c>
      <c r="Q23">
        <v>0.94097222222222199</v>
      </c>
      <c r="R23">
        <f>_xlfn.STDEV.P(Q23:Q27)</f>
        <v>5.4484269888612231E-3</v>
      </c>
      <c r="S23">
        <f>MEDIAN(Q23:Q27)</f>
        <v>0.94097222222222199</v>
      </c>
    </row>
    <row r="24" spans="1:19" x14ac:dyDescent="0.25">
      <c r="A24">
        <f t="shared" si="0"/>
        <v>864</v>
      </c>
      <c r="B24" s="11">
        <v>0.5</v>
      </c>
      <c r="C24">
        <v>0.95601851851851805</v>
      </c>
      <c r="O24">
        <f t="shared" si="1"/>
        <v>864</v>
      </c>
      <c r="P24" s="11">
        <v>0.5</v>
      </c>
      <c r="Q24">
        <v>0.938657407407407</v>
      </c>
    </row>
    <row r="25" spans="1:19" x14ac:dyDescent="0.25">
      <c r="A25">
        <f t="shared" si="0"/>
        <v>864</v>
      </c>
      <c r="B25" s="11">
        <v>0.5</v>
      </c>
      <c r="C25">
        <v>0.96875</v>
      </c>
      <c r="O25">
        <f t="shared" si="1"/>
        <v>864</v>
      </c>
      <c r="P25" s="11">
        <v>0.5</v>
      </c>
      <c r="Q25">
        <v>0.94675925925925897</v>
      </c>
    </row>
    <row r="26" spans="1:19" x14ac:dyDescent="0.25">
      <c r="A26">
        <f t="shared" si="0"/>
        <v>864</v>
      </c>
      <c r="B26" s="11">
        <v>0.5</v>
      </c>
      <c r="C26">
        <v>0.92708333333333304</v>
      </c>
      <c r="O26">
        <f t="shared" si="1"/>
        <v>864</v>
      </c>
      <c r="P26" s="11">
        <v>0.5</v>
      </c>
      <c r="Q26">
        <v>0.94907407407407396</v>
      </c>
    </row>
    <row r="27" spans="1:19" x14ac:dyDescent="0.25">
      <c r="A27">
        <f t="shared" si="0"/>
        <v>864</v>
      </c>
      <c r="B27" s="11">
        <v>0.5</v>
      </c>
      <c r="C27">
        <v>0.96180555555555503</v>
      </c>
      <c r="O27">
        <f t="shared" si="1"/>
        <v>864</v>
      </c>
      <c r="P27" s="11">
        <v>0.5</v>
      </c>
      <c r="Q27">
        <v>0.93402777777777701</v>
      </c>
    </row>
    <row r="28" spans="1:19" x14ac:dyDescent="0.25">
      <c r="A28">
        <f t="shared" si="0"/>
        <v>1036.8</v>
      </c>
      <c r="B28" s="6">
        <v>0.6</v>
      </c>
      <c r="C28">
        <v>0.96432015429122397</v>
      </c>
      <c r="D28">
        <f>_xlfn.STDEV.P(C28:C32)</f>
        <v>5.3028841214531521E-3</v>
      </c>
      <c r="E28">
        <f>MEDIAN(C28:C32)</f>
        <v>0.96142719382835096</v>
      </c>
      <c r="O28">
        <f t="shared" si="1"/>
        <v>1036.8</v>
      </c>
      <c r="P28" s="6">
        <v>0.6</v>
      </c>
      <c r="Q28">
        <v>0.91895803183791602</v>
      </c>
      <c r="R28">
        <f>_xlfn.STDEV.P(Q28:Q32)</f>
        <v>4.1943203317479734E-3</v>
      </c>
      <c r="S28">
        <f>MEDIAN(Q28:Q32)</f>
        <v>0.92040520984080998</v>
      </c>
    </row>
    <row r="29" spans="1:19" x14ac:dyDescent="0.25">
      <c r="A29">
        <f t="shared" si="0"/>
        <v>1036.8</v>
      </c>
      <c r="B29" s="6">
        <v>0.6</v>
      </c>
      <c r="C29">
        <v>0.96142719382835096</v>
      </c>
      <c r="O29">
        <f t="shared" si="1"/>
        <v>1036.8</v>
      </c>
      <c r="P29" s="6">
        <v>0.6</v>
      </c>
      <c r="Q29">
        <v>0.92040520984080998</v>
      </c>
    </row>
    <row r="30" spans="1:19" x14ac:dyDescent="0.25">
      <c r="A30">
        <f t="shared" si="0"/>
        <v>1036.8</v>
      </c>
      <c r="B30" s="6">
        <v>0.6</v>
      </c>
      <c r="C30">
        <v>0.95274831243973002</v>
      </c>
      <c r="O30">
        <f t="shared" si="1"/>
        <v>1036.8</v>
      </c>
      <c r="P30" s="6">
        <v>0.6</v>
      </c>
      <c r="Q30">
        <v>0.92908827785817605</v>
      </c>
    </row>
    <row r="31" spans="1:19" x14ac:dyDescent="0.25">
      <c r="A31">
        <f t="shared" si="0"/>
        <v>1036.8</v>
      </c>
      <c r="B31" s="6">
        <v>0.6</v>
      </c>
      <c r="C31">
        <v>0.95467695274831199</v>
      </c>
      <c r="O31">
        <f t="shared" si="1"/>
        <v>1036.8</v>
      </c>
      <c r="P31" s="6">
        <v>0.6</v>
      </c>
      <c r="Q31">
        <v>0.92764109985528198</v>
      </c>
    </row>
    <row r="32" spans="1:19" x14ac:dyDescent="0.25">
      <c r="A32">
        <f t="shared" si="0"/>
        <v>1036.8</v>
      </c>
      <c r="B32" s="6">
        <v>0.6</v>
      </c>
      <c r="C32">
        <v>0.96624879459980695</v>
      </c>
      <c r="O32">
        <f t="shared" si="1"/>
        <v>1036.8</v>
      </c>
      <c r="P32" s="6">
        <v>0.6</v>
      </c>
      <c r="Q32">
        <v>0.92040520984080998</v>
      </c>
    </row>
    <row r="33" spans="1:19" x14ac:dyDescent="0.25">
      <c r="A33">
        <f t="shared" si="0"/>
        <v>1209.5999999999999</v>
      </c>
      <c r="B33" s="12">
        <v>0.7</v>
      </c>
      <c r="C33">
        <v>0.93223140495867696</v>
      </c>
      <c r="D33">
        <f>_xlfn.STDEV.P(C33:C37)</f>
        <v>5.7590913686562098E-3</v>
      </c>
      <c r="E33">
        <f>MEDIAN(C33:C37)</f>
        <v>0.93884297520661097</v>
      </c>
      <c r="O33">
        <f t="shared" si="1"/>
        <v>1209.5999999999999</v>
      </c>
      <c r="P33" s="12">
        <v>0.7</v>
      </c>
      <c r="Q33">
        <v>0.903474903474903</v>
      </c>
      <c r="R33">
        <f>_xlfn.STDEV.P(Q33:Q37)</f>
        <v>4.633204633204803E-3</v>
      </c>
      <c r="S33">
        <f>MEDIAN(Q33:Q37)</f>
        <v>0.90540540540540504</v>
      </c>
    </row>
    <row r="34" spans="1:19" x14ac:dyDescent="0.25">
      <c r="A34">
        <f t="shared" si="0"/>
        <v>1209.5999999999999</v>
      </c>
      <c r="B34" s="12">
        <v>0.7</v>
      </c>
      <c r="C34">
        <v>0.94297520661156997</v>
      </c>
      <c r="O34">
        <f t="shared" si="1"/>
        <v>1209.5999999999999</v>
      </c>
      <c r="P34" s="12">
        <v>0.7</v>
      </c>
      <c r="Q34">
        <v>0.90540540540540504</v>
      </c>
    </row>
    <row r="35" spans="1:19" x14ac:dyDescent="0.25">
      <c r="A35">
        <f t="shared" ref="A35:A66" si="3">$O$2 * B35</f>
        <v>1209.5999999999999</v>
      </c>
      <c r="B35" s="12">
        <v>0.7</v>
      </c>
      <c r="C35">
        <v>0.94958677685950399</v>
      </c>
      <c r="O35">
        <f t="shared" ref="O35:O66" si="4">$O$2 * P35</f>
        <v>1209.5999999999999</v>
      </c>
      <c r="P35" s="12">
        <v>0.7</v>
      </c>
      <c r="Q35">
        <v>0.903474903474903</v>
      </c>
    </row>
    <row r="36" spans="1:19" x14ac:dyDescent="0.25">
      <c r="A36">
        <f t="shared" si="3"/>
        <v>1209.5999999999999</v>
      </c>
      <c r="B36" s="12">
        <v>0.7</v>
      </c>
      <c r="C36">
        <v>0.93884297520661097</v>
      </c>
      <c r="O36">
        <f t="shared" si="4"/>
        <v>1209.5999999999999</v>
      </c>
      <c r="P36" s="12">
        <v>0.7</v>
      </c>
      <c r="Q36">
        <v>0.91119691119691104</v>
      </c>
    </row>
    <row r="37" spans="1:19" x14ac:dyDescent="0.25">
      <c r="A37">
        <f t="shared" si="3"/>
        <v>1209.5999999999999</v>
      </c>
      <c r="B37" s="12">
        <v>0.7</v>
      </c>
      <c r="C37">
        <v>0.93801652892561904</v>
      </c>
      <c r="O37">
        <f t="shared" si="4"/>
        <v>1209.5999999999999</v>
      </c>
      <c r="P37" s="12">
        <v>0.7</v>
      </c>
      <c r="Q37">
        <v>0.91505791505791501</v>
      </c>
    </row>
    <row r="38" spans="1:19" x14ac:dyDescent="0.25">
      <c r="A38">
        <f t="shared" si="3"/>
        <v>1382.4</v>
      </c>
      <c r="B38" s="3">
        <v>0.8</v>
      </c>
      <c r="C38">
        <v>0.90889370932754798</v>
      </c>
      <c r="D38">
        <f>_xlfn.STDEV.P(C38:C42)</f>
        <v>1.3737489037787919E-2</v>
      </c>
      <c r="E38">
        <f>MEDIAN(C38:C42)</f>
        <v>0.91467823571944995</v>
      </c>
      <c r="O38">
        <f t="shared" si="4"/>
        <v>1382.4</v>
      </c>
      <c r="P38" s="3">
        <v>0.8</v>
      </c>
      <c r="Q38">
        <v>0.90434782608695596</v>
      </c>
      <c r="R38">
        <f>_xlfn.STDEV.P(Q38:Q42)</f>
        <v>8.4804283120740696E-3</v>
      </c>
      <c r="S38">
        <f>MEDIAN(Q38:Q42)</f>
        <v>0.90434782608695596</v>
      </c>
    </row>
    <row r="39" spans="1:19" x14ac:dyDescent="0.25">
      <c r="A39">
        <f t="shared" si="3"/>
        <v>1382.4</v>
      </c>
      <c r="B39" s="3">
        <v>0.8</v>
      </c>
      <c r="C39">
        <v>0.94360086767895801</v>
      </c>
      <c r="O39">
        <f t="shared" si="4"/>
        <v>1382.4</v>
      </c>
      <c r="P39" s="3">
        <v>0.8</v>
      </c>
      <c r="Q39">
        <v>0.90724637681159404</v>
      </c>
    </row>
    <row r="40" spans="1:19" x14ac:dyDescent="0.25">
      <c r="A40">
        <f t="shared" si="3"/>
        <v>1382.4</v>
      </c>
      <c r="B40" s="3">
        <v>0.8</v>
      </c>
      <c r="C40">
        <v>0.91467823571944995</v>
      </c>
      <c r="O40">
        <f t="shared" si="4"/>
        <v>1382.4</v>
      </c>
      <c r="P40" s="3">
        <v>0.8</v>
      </c>
      <c r="Q40">
        <v>0.89275362318840501</v>
      </c>
    </row>
    <row r="41" spans="1:19" x14ac:dyDescent="0.25">
      <c r="A41">
        <f t="shared" si="3"/>
        <v>1382.4</v>
      </c>
      <c r="B41" s="3">
        <v>0.8</v>
      </c>
      <c r="C41">
        <v>0.926247288503253</v>
      </c>
      <c r="O41">
        <f t="shared" si="4"/>
        <v>1382.4</v>
      </c>
      <c r="P41" s="3">
        <v>0.8</v>
      </c>
      <c r="Q41">
        <v>0.901449275362318</v>
      </c>
    </row>
    <row r="42" spans="1:19" x14ac:dyDescent="0.25">
      <c r="A42">
        <f t="shared" si="3"/>
        <v>1382.4</v>
      </c>
      <c r="B42" s="3">
        <v>0.8</v>
      </c>
      <c r="C42">
        <v>0.90600144613159705</v>
      </c>
      <c r="O42">
        <f t="shared" si="4"/>
        <v>1382.4</v>
      </c>
      <c r="P42" s="3">
        <v>0.8</v>
      </c>
      <c r="Q42">
        <v>0.91884057971014399</v>
      </c>
    </row>
    <row r="43" spans="1:19" x14ac:dyDescent="0.25">
      <c r="A43">
        <f t="shared" si="3"/>
        <v>1555.2</v>
      </c>
      <c r="B43" s="14">
        <v>0.9</v>
      </c>
      <c r="C43">
        <v>0.89781491002570601</v>
      </c>
      <c r="D43">
        <f>_xlfn.STDEV.P(C43:C47)</f>
        <v>1.4410798373443529E-2</v>
      </c>
      <c r="E43">
        <f>MEDIAN(C43:C47)</f>
        <v>0.89781491002570601</v>
      </c>
      <c r="O43">
        <f t="shared" si="4"/>
        <v>1555.2</v>
      </c>
      <c r="P43" s="14">
        <v>0.9</v>
      </c>
      <c r="Q43">
        <v>0.87209302325581395</v>
      </c>
      <c r="R43">
        <f>_xlfn.STDEV.P(Q43:Q47)</f>
        <v>1.3560353243826095E-2</v>
      </c>
      <c r="S43">
        <f>MEDIAN(Q43:Q47)</f>
        <v>0.88953488372093004</v>
      </c>
    </row>
    <row r="44" spans="1:19" x14ac:dyDescent="0.25">
      <c r="A44">
        <f t="shared" si="3"/>
        <v>1555.2</v>
      </c>
      <c r="B44" s="14">
        <v>0.9</v>
      </c>
      <c r="C44">
        <v>0.88303341902313603</v>
      </c>
      <c r="O44">
        <f t="shared" si="4"/>
        <v>1555.2</v>
      </c>
      <c r="P44" s="14">
        <v>0.9</v>
      </c>
      <c r="Q44">
        <v>0.90697674418604601</v>
      </c>
    </row>
    <row r="45" spans="1:19" x14ac:dyDescent="0.25">
      <c r="A45">
        <f t="shared" si="3"/>
        <v>1555.2</v>
      </c>
      <c r="B45" s="14">
        <v>0.9</v>
      </c>
      <c r="C45">
        <v>0.90231362467866305</v>
      </c>
      <c r="O45">
        <f t="shared" si="4"/>
        <v>1555.2</v>
      </c>
      <c r="P45" s="14">
        <v>0.9</v>
      </c>
      <c r="Q45">
        <v>0.87209302325581395</v>
      </c>
    </row>
    <row r="46" spans="1:19" x14ac:dyDescent="0.25">
      <c r="A46">
        <f t="shared" si="3"/>
        <v>1555.2</v>
      </c>
      <c r="B46" s="14">
        <v>0.9</v>
      </c>
      <c r="C46">
        <v>0.89781491002570601</v>
      </c>
      <c r="O46">
        <f t="shared" si="4"/>
        <v>1555.2</v>
      </c>
      <c r="P46" s="14">
        <v>0.9</v>
      </c>
      <c r="Q46">
        <v>0.88953488372093004</v>
      </c>
    </row>
    <row r="47" spans="1:19" x14ac:dyDescent="0.25">
      <c r="A47">
        <f t="shared" si="3"/>
        <v>1555.2</v>
      </c>
      <c r="B47" s="14">
        <v>0.9</v>
      </c>
      <c r="C47">
        <v>0.86311053984575803</v>
      </c>
      <c r="O47">
        <f t="shared" si="4"/>
        <v>1555.2</v>
      </c>
      <c r="P47" s="14">
        <v>0.9</v>
      </c>
      <c r="Q47">
        <v>0.89534883720930203</v>
      </c>
    </row>
    <row r="48" spans="1:19" x14ac:dyDescent="0.25">
      <c r="A48">
        <f t="shared" si="3"/>
        <v>1641.6</v>
      </c>
      <c r="B48" s="13">
        <v>0.95</v>
      </c>
      <c r="C48">
        <v>0.81485992691839204</v>
      </c>
      <c r="D48">
        <f>_xlfn.STDEV.P(C48:C52)</f>
        <v>2.4392792286204164E-2</v>
      </c>
      <c r="E48">
        <f>MEDIAN(C48:C52)</f>
        <v>0.84652862362971903</v>
      </c>
      <c r="O48">
        <f t="shared" si="4"/>
        <v>1641.6</v>
      </c>
      <c r="P48" s="13">
        <v>0.95</v>
      </c>
      <c r="Q48">
        <v>0.84883720930232498</v>
      </c>
      <c r="R48">
        <f>_xlfn.STDEV.P(Q48:Q52)</f>
        <v>1.8893112568920872E-2</v>
      </c>
      <c r="S48">
        <f>MEDIAN(Q48:Q52)</f>
        <v>0.88372093023255804</v>
      </c>
    </row>
    <row r="49" spans="1:19" x14ac:dyDescent="0.25">
      <c r="A49">
        <f t="shared" si="3"/>
        <v>1641.6</v>
      </c>
      <c r="B49" s="13">
        <v>0.95</v>
      </c>
      <c r="C49">
        <v>0.84652862362971903</v>
      </c>
      <c r="O49">
        <f t="shared" si="4"/>
        <v>1641.6</v>
      </c>
      <c r="P49" s="13">
        <v>0.95</v>
      </c>
      <c r="Q49">
        <v>0.90697674418604601</v>
      </c>
    </row>
    <row r="50" spans="1:19" x14ac:dyDescent="0.25">
      <c r="A50">
        <f t="shared" si="3"/>
        <v>1641.6</v>
      </c>
      <c r="B50" s="13">
        <v>0.95</v>
      </c>
      <c r="C50">
        <v>0.85809987819732003</v>
      </c>
      <c r="O50">
        <f t="shared" si="4"/>
        <v>1641.6</v>
      </c>
      <c r="P50" s="13">
        <v>0.95</v>
      </c>
      <c r="Q50">
        <v>0.88372093023255804</v>
      </c>
    </row>
    <row r="51" spans="1:19" x14ac:dyDescent="0.25">
      <c r="A51">
        <f t="shared" si="3"/>
        <v>1641.6</v>
      </c>
      <c r="B51" s="13">
        <v>0.95</v>
      </c>
      <c r="C51">
        <v>0.87332521315468903</v>
      </c>
      <c r="O51">
        <f t="shared" si="4"/>
        <v>1641.6</v>
      </c>
      <c r="P51" s="13">
        <v>0.95</v>
      </c>
      <c r="Q51">
        <v>0.87209302325581395</v>
      </c>
    </row>
    <row r="52" spans="1:19" x14ac:dyDescent="0.25">
      <c r="A52">
        <f t="shared" si="3"/>
        <v>1641.6</v>
      </c>
      <c r="B52" s="13">
        <v>0.95</v>
      </c>
      <c r="C52">
        <v>0.81059683313032804</v>
      </c>
      <c r="O52">
        <f t="shared" si="4"/>
        <v>1641.6</v>
      </c>
      <c r="P52" s="13">
        <v>0.95</v>
      </c>
      <c r="Q52">
        <v>0.88372093023255804</v>
      </c>
    </row>
    <row r="53" spans="1:19" x14ac:dyDescent="0.25">
      <c r="A53">
        <f t="shared" si="3"/>
        <v>1693.44</v>
      </c>
      <c r="B53" s="15">
        <v>0.98</v>
      </c>
      <c r="C53">
        <v>0.64817001180637501</v>
      </c>
      <c r="D53">
        <f>_xlfn.STDEV.P(C53:C57)</f>
        <v>4.7247633538993632E-2</v>
      </c>
      <c r="E53">
        <f>MEDIAN(C53:C57)</f>
        <v>0.74085005903187695</v>
      </c>
      <c r="O53">
        <f t="shared" si="4"/>
        <v>1693.44</v>
      </c>
      <c r="P53" s="15">
        <v>0.98</v>
      </c>
      <c r="Q53">
        <v>0.85294117647058798</v>
      </c>
      <c r="R53">
        <f>_xlfn.STDEV.P(Q53:Q57)</f>
        <v>2.8817526385684331E-2</v>
      </c>
      <c r="S53">
        <f>MEDIAN(Q53:Q57)</f>
        <v>0.82352941176470495</v>
      </c>
    </row>
    <row r="54" spans="1:19" x14ac:dyDescent="0.25">
      <c r="A54">
        <f t="shared" si="3"/>
        <v>1693.44</v>
      </c>
      <c r="B54" s="15">
        <v>0.98</v>
      </c>
      <c r="C54">
        <v>0.76682408500590304</v>
      </c>
      <c r="O54">
        <f t="shared" si="4"/>
        <v>1693.44</v>
      </c>
      <c r="P54" s="15">
        <v>0.98</v>
      </c>
      <c r="Q54">
        <v>0.82352941176470495</v>
      </c>
    </row>
    <row r="55" spans="1:19" x14ac:dyDescent="0.25">
      <c r="A55">
        <f t="shared" si="3"/>
        <v>1693.44</v>
      </c>
      <c r="B55" s="15">
        <v>0.98</v>
      </c>
      <c r="C55">
        <v>0.74085005903187695</v>
      </c>
      <c r="O55">
        <f t="shared" si="4"/>
        <v>1693.44</v>
      </c>
      <c r="P55" s="15">
        <v>0.98</v>
      </c>
      <c r="Q55">
        <v>0.82352941176470495</v>
      </c>
    </row>
    <row r="56" spans="1:19" x14ac:dyDescent="0.25">
      <c r="A56">
        <f t="shared" si="3"/>
        <v>1693.44</v>
      </c>
      <c r="B56" s="15">
        <v>0.98</v>
      </c>
      <c r="C56">
        <v>0.75619834710743805</v>
      </c>
      <c r="O56">
        <f t="shared" si="4"/>
        <v>1693.44</v>
      </c>
      <c r="P56" s="15">
        <v>0.98</v>
      </c>
      <c r="Q56">
        <v>0.82352941176470495</v>
      </c>
    </row>
    <row r="57" spans="1:19" x14ac:dyDescent="0.25">
      <c r="A57">
        <f t="shared" si="3"/>
        <v>1693.44</v>
      </c>
      <c r="B57" s="15">
        <v>0.98</v>
      </c>
      <c r="C57">
        <v>0.674144037780401</v>
      </c>
      <c r="O57">
        <f t="shared" si="4"/>
        <v>1693.44</v>
      </c>
      <c r="P57" s="15">
        <v>0.98</v>
      </c>
      <c r="Q57">
        <v>0.76470588235294101</v>
      </c>
    </row>
    <row r="58" spans="1:19" x14ac:dyDescent="0.25">
      <c r="A58">
        <f t="shared" si="3"/>
        <v>1719.36</v>
      </c>
      <c r="B58" s="9">
        <v>0.995</v>
      </c>
      <c r="C58">
        <v>0.50755813953488305</v>
      </c>
      <c r="D58">
        <f>_xlfn.STDEV.P(C58:C62)</f>
        <v>9.1767247374232627E-2</v>
      </c>
      <c r="E58">
        <f>MEDIAN(C58:C62)</f>
        <v>0.55581395348837204</v>
      </c>
      <c r="O58">
        <f t="shared" si="4"/>
        <v>1719.36</v>
      </c>
      <c r="P58" s="9">
        <v>0.995</v>
      </c>
      <c r="Q58">
        <v>0.875</v>
      </c>
      <c r="R58">
        <f>_xlfn.STDEV.P(Q58:Q62)</f>
        <v>9.3541434669348542E-2</v>
      </c>
      <c r="S58">
        <f>MEDIAN(Q58:Q62)</f>
        <v>0.75</v>
      </c>
    </row>
    <row r="59" spans="1:19" x14ac:dyDescent="0.25">
      <c r="A59">
        <f t="shared" si="3"/>
        <v>1719.36</v>
      </c>
      <c r="B59" s="9">
        <v>0.995</v>
      </c>
      <c r="C59">
        <v>0.68081395348837204</v>
      </c>
      <c r="O59">
        <f t="shared" si="4"/>
        <v>1719.36</v>
      </c>
      <c r="P59" s="9">
        <v>0.995</v>
      </c>
      <c r="Q59">
        <v>0.75</v>
      </c>
    </row>
    <row r="60" spans="1:19" x14ac:dyDescent="0.25">
      <c r="A60">
        <f t="shared" si="3"/>
        <v>1719.36</v>
      </c>
      <c r="B60" s="9">
        <v>0.995</v>
      </c>
      <c r="C60">
        <v>0.55581395348837204</v>
      </c>
      <c r="O60">
        <f t="shared" si="4"/>
        <v>1719.36</v>
      </c>
      <c r="P60" s="9">
        <v>0.995</v>
      </c>
      <c r="Q60">
        <v>0.75</v>
      </c>
    </row>
    <row r="61" spans="1:19" x14ac:dyDescent="0.25">
      <c r="A61">
        <f t="shared" si="3"/>
        <v>1719.36</v>
      </c>
      <c r="B61" s="9">
        <v>0.995</v>
      </c>
      <c r="C61">
        <v>0.69883720930232496</v>
      </c>
      <c r="O61">
        <f t="shared" si="4"/>
        <v>1719.36</v>
      </c>
      <c r="P61" s="9">
        <v>0.995</v>
      </c>
      <c r="Q61">
        <v>0.875</v>
      </c>
    </row>
    <row r="62" spans="1:19" x14ac:dyDescent="0.25">
      <c r="A62">
        <f t="shared" si="3"/>
        <v>1719.36</v>
      </c>
      <c r="B62" s="9">
        <v>0.995</v>
      </c>
      <c r="C62">
        <v>0.47034883720930198</v>
      </c>
      <c r="O62">
        <f t="shared" si="4"/>
        <v>1719.36</v>
      </c>
      <c r="P62" s="9">
        <v>0.995</v>
      </c>
      <c r="Q62">
        <v>0.625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2018-10-09T02:27:23Z</dcterms:modified>
</cp:coreProperties>
</file>